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10.xml.rels" ContentType="application/vnd.openxmlformats-package.relationships+xml"/>
  <Override PartName="/xl/worksheets/_rels/sheet12.xml.rels" ContentType="application/vnd.openxmlformats-package.relationships+xml"/>
  <Override PartName="/xl/worksheets/_rels/sheet6.xml.rels" ContentType="application/vnd.openxmlformats-package.relationships+xml"/>
  <Override PartName="/xl/worksheets/_rels/sheet13.xml.rels" ContentType="application/vnd.openxmlformats-package.relationships+xml"/>
  <Override PartName="/xl/worksheets/_rels/sheet8.xml.rels" ContentType="application/vnd.openxmlformats-package.relationships+xml"/>
  <Override PartName="/xl/worksheets/_rels/sheet14.xml.rels" ContentType="application/vnd.openxmlformats-package.relationships+xml"/>
  <Override PartName="/xl/worksheets/_rels/sheet9.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5.xml" ContentType="application/vnd.ms-excel.controlproperties+xml"/>
  <Override PartName="/xl/ctrlProps/ctrlProps7.xml" ContentType="application/vnd.ms-excel.controlproperties+xml"/>
  <Override PartName="/xl/drawings/drawing11.xml" ContentType="application/vnd.openxmlformats-officedocument.drawing+xml"/>
  <Override PartName="/xl/drawings/vmlDrawing1.vml" ContentType="application/vnd.openxmlformats-officedocument.vmlDrawing"/>
  <Override PartName="/xl/drawings/vmlDrawing5.vml" ContentType="application/vnd.openxmlformats-officedocument.vmlDrawing"/>
  <Override PartName="/xl/drawings/drawing6.xml" ContentType="application/vnd.openxmlformats-officedocument.drawing+xml"/>
  <Override PartName="/xl/drawings/drawing10.xml" ContentType="application/vnd.openxmlformats-officedocument.drawing+xml"/>
  <Override PartName="/xl/drawings/drawing1.xml" ContentType="application/vnd.openxmlformats-officedocument.drawing+xml"/>
  <Override PartName="/xl/drawings/drawing8.xml" ContentType="application/vnd.openxmlformats-officedocument.drawing+xml"/>
  <Override PartName="/xl/drawings/drawing12.xml" ContentType="application/vnd.openxmlformats-officedocument.drawing+xml"/>
  <Override PartName="/xl/drawings/vmlDrawing2.vml" ContentType="application/vnd.openxmlformats-officedocument.vmlDrawing"/>
  <Override PartName="/xl/drawings/drawing9.xml" ContentType="application/vnd.openxmlformats-officedocument.drawing+xml"/>
  <Override PartName="/xl/drawings/vmlDrawing3.vml" ContentType="application/vnd.openxmlformats-officedocument.vmlDrawing"/>
  <Override PartName="/xl/drawings/drawing13.xml" ContentType="application/vnd.openxmlformats-officedocument.drawing+xml"/>
  <Override PartName="/xl/drawings/drawing4.xml" ContentType="application/vnd.openxmlformats-officedocument.drawing+xml"/>
  <Override PartName="/xl/drawings/drawing14.xml" ContentType="application/vnd.openxmlformats-officedocument.drawing+xml"/>
  <Override PartName="/xl/drawings/vmlDrawing4.vml" ContentType="application/vnd.openxmlformats-officedocument.vmlDrawing"/>
  <Override PartName="/xl/comments8.xml" ContentType="application/vnd.openxmlformats-officedocument.spreadsheetml.comments+xml"/>
  <Override PartName="/xl/comments1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 name="Input" sheetId="2" state="visible" r:id="rId4"/>
    <sheet name="Top Pages" sheetId="3" state="visible" r:id="rId5"/>
    <sheet name="Price" sheetId="4" state="visible" r:id="rId6"/>
    <sheet name="Index" sheetId="5" state="visible" r:id="rId7"/>
    <sheet name="GasDaily" sheetId="6" state="visible" r:id="rId8"/>
    <sheet name="Spot Rates" sheetId="7" state="visible" r:id="rId9"/>
    <sheet name="PrudCalc" sheetId="8" state="visible" r:id="rId10"/>
    <sheet name="US $" sheetId="9" state="visible" r:id="rId11"/>
    <sheet name="Roll-5" sheetId="10" state="visible" r:id="rId12"/>
    <sheet name="Roll-6" sheetId="11" state="visible" r:id="rId13"/>
    <sheet name="Roll-7" sheetId="12" state="visible" r:id="rId14"/>
    <sheet name="Roll-8" sheetId="13" state="visible" r:id="rId15"/>
    <sheet name="Orig Sched" sheetId="14" state="visible" r:id="rId16"/>
    <sheet name="PrintModule" sheetId="15" state="hidden" r:id="rId17"/>
    <sheet name="Day" sheetId="16" state="hidden" r:id="rId18"/>
  </sheets>
  <externalReferences>
    <externalReference r:id="rId19"/>
  </externalReferences>
  <definedNames>
    <definedName function="false" hidden="false" localSheetId="5" name="_xlnm.Print_Area" vbProcedure="false">GasDaily!$A$6:$R$39</definedName>
    <definedName function="false" hidden="false" localSheetId="5" name="_xlnm.Print_Titles" vbProcedure="false">GasDaily!$1:$5</definedName>
    <definedName function="false" hidden="false" localSheetId="4" name="_xlnm.Print_Titles" vbProcedure="false">Index!$1:$7</definedName>
    <definedName function="false" hidden="false" localSheetId="13" name="_xlnm.Print_Area" vbProcedure="false">'Orig Sched'!$A$1:$S$18</definedName>
    <definedName function="false" hidden="false" localSheetId="13" name="_xlnm.Print_Titles" vbProcedure="false">'Orig Sched'!$1:$7</definedName>
    <definedName function="false" hidden="false" localSheetId="3" name="_xlnm.Print_Area" vbProcedure="false">Price!$A$1:$K$72</definedName>
    <definedName function="false" hidden="false" localSheetId="3" name="_xlnm.Print_Titles" vbProcedure="false">Price!$1:$7</definedName>
    <definedName function="false" hidden="false" localSheetId="7" name="_xlnm.Print_Area" vbProcedure="false">PrudCalc!$A$1:$AH$62</definedName>
    <definedName function="false" hidden="false" localSheetId="0" name="_xlnm.Print_Area" vbProcedure="false">Report!$A$1:$J$102</definedName>
    <definedName function="false" hidden="false" localSheetId="9" name="_xlnm.Print_Area" vbProcedure="false">'Roll-5'!$A$6:$R$39</definedName>
    <definedName function="false" hidden="false" localSheetId="9" name="_xlnm.Print_Titles" vbProcedure="false">'Roll-5'!$1:$7</definedName>
    <definedName function="false" hidden="false" localSheetId="10" name="_xlnm.Print_Area" vbProcedure="false">'Roll-6'!$A$6:$R$39</definedName>
    <definedName function="false" hidden="false" localSheetId="10" name="_xlnm.Print_Titles" vbProcedure="false">'Roll-6'!$1:$5</definedName>
    <definedName function="false" hidden="false" localSheetId="11" name="_xlnm.Print_Area" vbProcedure="false">'Roll-7'!$A$6:$R$39</definedName>
    <definedName function="false" hidden="false" localSheetId="11" name="_xlnm.Print_Titles" vbProcedure="false">'Roll-7'!$1:$5</definedName>
    <definedName function="false" hidden="false" localSheetId="12" name="_xlnm.Print_Area" vbProcedure="false">'Roll-8'!$A$6:$R$39</definedName>
    <definedName function="false" hidden="false" localSheetId="12" name="_xlnm.Print_Titles" vbProcedure="false">'Roll-8'!$1:$5</definedName>
    <definedName function="false" hidden="false" localSheetId="6" name="_xlnm.Print_Area" vbProcedure="false">'Spot Rates'!$A$1:$T$67</definedName>
    <definedName function="false" hidden="false" localSheetId="2" name="_xlnm.Print_Titles" vbProcedure="false">'Top Pages'!$1:$1</definedName>
    <definedName function="false" hidden="false" localSheetId="8" name="_xlnm.Print_Area" vbProcedure="false">'US $'!$A$6:$R$39</definedName>
    <definedName function="false" hidden="false" localSheetId="8" name="_xlnm.Print_Titles" vbProcedure="false">'US $'!$1:$7</definedName>
    <definedName function="false" hidden="false" name="DAILY" vbProcedure="false">#REF!</definedName>
    <definedName function="false" hidden="false" name="DTITLE" vbProcedure="false">'Orig Sched'!$V$1:$AP$8</definedName>
    <definedName function="false" hidden="false" name="eff_dt" vbProcedure="false">'Top Pages'!$B$5</definedName>
    <definedName function="false" hidden="false" name="PostIDs" vbProcedure="false">'Top Pages'!$B$6:$B$8</definedName>
    <definedName function="false" hidden="false" name="Print_Area_MI" vbProcedure="false">'Orig Sched'!$A$1:$G$8</definedName>
    <definedName function="false" hidden="false" name="Print_Titles_MI" vbProcedure="false">'Orig Sched'!$1:$8</definedName>
    <definedName function="false" hidden="false" name="PW" vbProcedure="false">'Top Pages'!$B$4</definedName>
    <definedName function="false" hidden="false" name="RANGE" vbProcedure="false">#REF!</definedName>
    <definedName function="false" hidden="false" name="TITLE" vbProcedure="false">'Orig Sched'!$A$1:$O$8</definedName>
    <definedName function="false" hidden="false" name="UID" vbProcedure="false">'Top Pages'!$B$3</definedName>
    <definedName function="false" hidden="false" name="wrn_RollDetail_" vbProcedure="false">{"BookBal",#N/A,FALSE,"Roll-1";"DailyChange",#N/A,FALSE,"Roll-1";"Schedules",#N/A,FALSE,"Roll-1"}</definedName>
    <definedName function="false" hidden="false" localSheetId="3" name="ACwvu_BookBal_" vbProcedure="false">Price!$A$6:$R$40</definedName>
    <definedName function="false" hidden="false" localSheetId="3" name="ACwvu_DailyChange_" vbProcedure="false">Price!$A$41:$AG$119</definedName>
    <definedName function="false" hidden="false" localSheetId="3" name="ACwvu_Schedules_" vbProcedure="false">Price!$A$122:$M$240</definedName>
    <definedName function="false" hidden="false" localSheetId="3" name="Swvu_BookBal_" vbProcedure="false">Price!$A$6:$R$40</definedName>
    <definedName function="false" hidden="false" localSheetId="3" name="Swvu_DailyChange_" vbProcedure="false">Price!$A$41:$AG$119</definedName>
    <definedName function="false" hidden="false" localSheetId="3" name="Swvu_Schedules_" vbProcedure="false">Price!$A$122:$M$240</definedName>
    <definedName function="false" hidden="false" localSheetId="3"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3"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3"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3" name="Z_00D2C733_B168_11D2_A84F_00805F2505DF__wvu_PrintArea" vbProcedure="false">Price!$A$6:$R$39</definedName>
    <definedName function="false" hidden="false" localSheetId="3" name="Z_00D2C733_B168_11D2_A84F_00805F2505DF__wvu_PrintTitles" vbProcedure="false">Price!$1:$5</definedName>
    <definedName function="false" hidden="false" localSheetId="3" name="Z_00D2C73C_B168_11D2_A84F_00805F2505DF__wvu_PrintArea" vbProcedure="false">Price!$A$40:$AG$119</definedName>
    <definedName function="false" hidden="false" localSheetId="3" name="Z_00D2C73C_B168_11D2_A84F_00805F2505DF__wvu_PrintTitles" vbProcedure="false">Price!$1:$5</definedName>
    <definedName function="false" hidden="false" localSheetId="3" name="Z_00D2C745_B168_11D2_A84F_00805F2505DF__wvu_PrintArea" vbProcedure="false">Price!$A$121:$M$239</definedName>
    <definedName function="false" hidden="false" localSheetId="3" name="Z_00D2C745_B168_11D2_A84F_00805F2505DF__wvu_PrintTitles" vbProcedure="false">Price!$1:$5</definedName>
    <definedName function="false" hidden="false" localSheetId="3" name="Z_0184384A_B93D_11D2_8444_00805F3629DE__wvu_PrintArea" vbProcedure="false">Price!$A$6:$R$39</definedName>
    <definedName function="false" hidden="false" localSheetId="3" name="Z_0184384A_B93D_11D2_8444_00805F3629DE__wvu_PrintTitles" vbProcedure="false">Price!$1:$5</definedName>
    <definedName function="false" hidden="false" localSheetId="3" name="Z_01843853_B93D_11D2_8444_00805F3629DE__wvu_PrintArea" vbProcedure="false">Price!$A$40:$AG$119</definedName>
    <definedName function="false" hidden="false" localSheetId="3" name="Z_01843853_B93D_11D2_8444_00805F3629DE__wvu_PrintTitles" vbProcedure="false">Price!$1:$5</definedName>
    <definedName function="false" hidden="false" localSheetId="3" name="Z_0184385C_B93D_11D2_8444_00805F3629DE__wvu_PrintArea" vbProcedure="false">Price!$A$121:$M$239</definedName>
    <definedName function="false" hidden="false" localSheetId="3" name="Z_0184385C_B93D_11D2_8444_00805F3629DE__wvu_PrintTitles" vbProcedure="false">Price!$1:$5</definedName>
    <definedName function="false" hidden="false" localSheetId="3" name="Z_02448BA3_88FA_11D2_B05A_00104B2CC235__wvu_PrintArea" vbProcedure="false">Price!$A$6:$R$39</definedName>
    <definedName function="false" hidden="false" localSheetId="3" name="Z_02448BA3_88FA_11D2_B05A_00104B2CC235__wvu_PrintTitles" vbProcedure="false">Price!$1:$5</definedName>
    <definedName function="false" hidden="false" localSheetId="3" name="Z_02448BAC_88FA_11D2_B05A_00104B2CC235__wvu_PrintArea" vbProcedure="false">Price!$A$40:$AG$119</definedName>
    <definedName function="false" hidden="false" localSheetId="3" name="Z_02448BAC_88FA_11D2_B05A_00104B2CC235__wvu_PrintTitles" vbProcedure="false">Price!$1:$5</definedName>
    <definedName function="false" hidden="false" localSheetId="3" name="Z_02448BB5_88FA_11D2_B05A_00104B2CC235__wvu_PrintArea" vbProcedure="false">Price!$A$121:$M$239</definedName>
    <definedName function="false" hidden="false" localSheetId="3" name="Z_02448BB5_88FA_11D2_B05A_00104B2CC235__wvu_PrintTitles" vbProcedure="false">Price!$1:$5</definedName>
    <definedName function="false" hidden="false" localSheetId="3" name="Z_0AC5A1F3_9EA7_11D2_A842_00805F2505DF__wvu_PrintArea" vbProcedure="false">Price!$A$6:$R$39</definedName>
    <definedName function="false" hidden="false" localSheetId="3" name="Z_0AC5A1F3_9EA7_11D2_A842_00805F2505DF__wvu_PrintTitles" vbProcedure="false">Price!$1:$5</definedName>
    <definedName function="false" hidden="false" localSheetId="3" name="Z_0AC5A1FC_9EA7_11D2_A842_00805F2505DF__wvu_PrintArea" vbProcedure="false">Price!$A$40:$AG$119</definedName>
    <definedName function="false" hidden="false" localSheetId="3" name="Z_0AC5A1FC_9EA7_11D2_A842_00805F2505DF__wvu_PrintTitles" vbProcedure="false">Price!$1:$5</definedName>
    <definedName function="false" hidden="false" localSheetId="3" name="Z_0AC5A205_9EA7_11D2_A842_00805F2505DF__wvu_PrintArea" vbProcedure="false">Price!$A$121:$M$239</definedName>
    <definedName function="false" hidden="false" localSheetId="3" name="Z_0AC5A205_9EA7_11D2_A842_00805F2505DF__wvu_PrintTitles" vbProcedure="false">Price!$1:$5</definedName>
    <definedName function="false" hidden="false" localSheetId="3" name="Z_37FD7BDA_ABC9_11D2_843C_00805F3629DE__wvu_PrintArea" vbProcedure="false">Price!$A$6:$R$39</definedName>
    <definedName function="false" hidden="false" localSheetId="3" name="Z_37FD7BDA_ABC9_11D2_843C_00805F3629DE__wvu_PrintTitles" vbProcedure="false">Price!$1:$5</definedName>
    <definedName function="false" hidden="false" localSheetId="3" name="Z_37FD7BE3_ABC9_11D2_843C_00805F3629DE__wvu_PrintArea" vbProcedure="false">Price!$A$40:$AG$119</definedName>
    <definedName function="false" hidden="false" localSheetId="3" name="Z_37FD7BE3_ABC9_11D2_843C_00805F3629DE__wvu_PrintTitles" vbProcedure="false">Price!$1:$5</definedName>
    <definedName function="false" hidden="false" localSheetId="3" name="Z_37FD7BEC_ABC9_11D2_843C_00805F3629DE__wvu_PrintArea" vbProcedure="false">Price!$A$121:$M$239</definedName>
    <definedName function="false" hidden="false" localSheetId="3" name="Z_37FD7BEC_ABC9_11D2_843C_00805F3629DE__wvu_PrintTitles" vbProcedure="false">Price!$1:$5</definedName>
    <definedName function="false" hidden="false" localSheetId="3" name="Z_383AC427_A3FF_11D2_A845_00805F2505DF__wvu_PrintArea" vbProcedure="false">Price!$A$6:$R$39</definedName>
    <definedName function="false" hidden="false" localSheetId="3" name="Z_383AC427_A3FF_11D2_A845_00805F2505DF__wvu_PrintTitles" vbProcedure="false">Price!$1:$5</definedName>
    <definedName function="false" hidden="false" localSheetId="3" name="Z_383AC430_A3FF_11D2_A845_00805F2505DF__wvu_PrintArea" vbProcedure="false">Price!$A$40:$AG$119</definedName>
    <definedName function="false" hidden="false" localSheetId="3" name="Z_383AC430_A3FF_11D2_A845_00805F2505DF__wvu_PrintTitles" vbProcedure="false">Price!$1:$5</definedName>
    <definedName function="false" hidden="false" localSheetId="3" name="Z_383AC439_A3FF_11D2_A845_00805F2505DF__wvu_PrintArea" vbProcedure="false">Price!$A$121:$M$239</definedName>
    <definedName function="false" hidden="false" localSheetId="3" name="Z_383AC439_A3FF_11D2_A845_00805F2505DF__wvu_PrintTitles" vbProcedure="false">Price!$1:$5</definedName>
    <definedName function="false" hidden="false" localSheetId="3" name="Z_4398CED3_B092_11D2_A84E_00805F2505DF__wvu_PrintArea" vbProcedure="false">Price!$A$6:$R$39</definedName>
    <definedName function="false" hidden="false" localSheetId="3" name="Z_4398CED3_B092_11D2_A84E_00805F2505DF__wvu_PrintTitles" vbProcedure="false">Price!$1:$5</definedName>
    <definedName function="false" hidden="false" localSheetId="3" name="Z_4398CEDC_B092_11D2_A84E_00805F2505DF__wvu_PrintArea" vbProcedure="false">Price!$A$40:$AG$119</definedName>
    <definedName function="false" hidden="false" localSheetId="3" name="Z_4398CEDC_B092_11D2_A84E_00805F2505DF__wvu_PrintTitles" vbProcedure="false">Price!$1:$5</definedName>
    <definedName function="false" hidden="false" localSheetId="3" name="Z_4398CEE5_B092_11D2_A84E_00805F2505DF__wvu_PrintArea" vbProcedure="false">Price!$A$121:$M$239</definedName>
    <definedName function="false" hidden="false" localSheetId="3" name="Z_4398CEE5_B092_11D2_A84E_00805F2505DF__wvu_PrintTitles" vbProcedure="false">Price!$1:$5</definedName>
    <definedName function="false" hidden="false" localSheetId="3" name="Z_535643BF_B9EE_11D2_A857_00805F2505DF__wvu_PrintArea" vbProcedure="false">Price!$A$6:$R$39</definedName>
    <definedName function="false" hidden="false" localSheetId="3" name="Z_535643BF_B9EE_11D2_A857_00805F2505DF__wvu_PrintTitles" vbProcedure="false">Price!$1:$5</definedName>
    <definedName function="false" hidden="false" localSheetId="3" name="Z_535643C8_B9EE_11D2_A857_00805F2505DF__wvu_PrintArea" vbProcedure="false">Price!$A$40:$AG$119</definedName>
    <definedName function="false" hidden="false" localSheetId="3" name="Z_535643C8_B9EE_11D2_A857_00805F2505DF__wvu_PrintTitles" vbProcedure="false">Price!$1:$5</definedName>
    <definedName function="false" hidden="false" localSheetId="3" name="Z_535643D1_B9EE_11D2_A857_00805F2505DF__wvu_PrintArea" vbProcedure="false">Price!$A$121:$M$239</definedName>
    <definedName function="false" hidden="false" localSheetId="3" name="Z_535643D1_B9EE_11D2_A857_00805F2505DF__wvu_PrintTitles" vbProcedure="false">Price!$1:$5</definedName>
    <definedName function="false" hidden="false" localSheetId="3" name="Z_70785CB9_A4C6_11D2_A845_00805F2505DF__wvu_PrintArea" vbProcedure="false">Price!$A$6:$R$39</definedName>
    <definedName function="false" hidden="false" localSheetId="3" name="Z_70785CB9_A4C6_11D2_A845_00805F2505DF__wvu_PrintTitles" vbProcedure="false">Price!$1:$5</definedName>
    <definedName function="false" hidden="false" localSheetId="3" name="Z_70785CC2_A4C6_11D2_A845_00805F2505DF__wvu_PrintArea" vbProcedure="false">Price!$A$40:$AG$119</definedName>
    <definedName function="false" hidden="false" localSheetId="3" name="Z_70785CC2_A4C6_11D2_A845_00805F2505DF__wvu_PrintTitles" vbProcedure="false">Price!$1:$5</definedName>
    <definedName function="false" hidden="false" localSheetId="3" name="Z_70785CCB_A4C6_11D2_A845_00805F2505DF__wvu_PrintArea" vbProcedure="false">Price!$A$121:$M$239</definedName>
    <definedName function="false" hidden="false" localSheetId="3" name="Z_70785CCB_A4C6_11D2_A845_00805F2505DF__wvu_PrintTitles" vbProcedure="false">Price!$1:$5</definedName>
    <definedName function="false" hidden="false" localSheetId="3" name="Z_76D54FAA_89F3_11D2_B05A_00104B2CC235__wvu_PrintArea" vbProcedure="false">Price!$A$6:$R$39</definedName>
    <definedName function="false" hidden="false" localSheetId="3" name="Z_76D54FAA_89F3_11D2_B05A_00104B2CC235__wvu_PrintTitles" vbProcedure="false">Price!$1:$5</definedName>
    <definedName function="false" hidden="false" localSheetId="3" name="Z_76D54FB3_89F3_11D2_B05A_00104B2CC235__wvu_PrintArea" vbProcedure="false">Price!$A$40:$AG$119</definedName>
    <definedName function="false" hidden="false" localSheetId="3" name="Z_76D54FB3_89F3_11D2_B05A_00104B2CC235__wvu_PrintTitles" vbProcedure="false">Price!$1:$5</definedName>
    <definedName function="false" hidden="false" localSheetId="3" name="Z_76D54FBC_89F3_11D2_B05A_00104B2CC235__wvu_PrintArea" vbProcedure="false">Price!$A$121:$M$239</definedName>
    <definedName function="false" hidden="false" localSheetId="3" name="Z_76D54FBC_89F3_11D2_B05A_00104B2CC235__wvu_PrintTitles" vbProcedure="false">Price!$1:$5</definedName>
    <definedName function="false" hidden="false" localSheetId="3" name="Z_7B7539EF_B7B8_11D2_A856_00805F2505DF__wvu_PrintArea" vbProcedure="false">Price!$A$6:$R$39</definedName>
    <definedName function="false" hidden="false" localSheetId="3" name="Z_7B7539EF_B7B8_11D2_A856_00805F2505DF__wvu_PrintTitles" vbProcedure="false">Price!$1:$5</definedName>
    <definedName function="false" hidden="false" localSheetId="3" name="Z_7B7539F8_B7B8_11D2_A856_00805F2505DF__wvu_PrintArea" vbProcedure="false">Price!$A$40:$AG$119</definedName>
    <definedName function="false" hidden="false" localSheetId="3" name="Z_7B7539F8_B7B8_11D2_A856_00805F2505DF__wvu_PrintTitles" vbProcedure="false">Price!$1:$5</definedName>
    <definedName function="false" hidden="false" localSheetId="3" name="Z_7B753A01_B7B8_11D2_A856_00805F2505DF__wvu_PrintArea" vbProcedure="false">Price!$A$121:$M$239</definedName>
    <definedName function="false" hidden="false" localSheetId="3" name="Z_7B753A01_B7B8_11D2_A856_00805F2505DF__wvu_PrintTitles" vbProcedure="false">Price!$1:$5</definedName>
    <definedName function="false" hidden="false" localSheetId="3" name="Z_7C160643_B226_11D2_A850_00805F2505DF__wvu_PrintArea" vbProcedure="false">Price!$A$6:$R$39</definedName>
    <definedName function="false" hidden="false" localSheetId="3" name="Z_7C160643_B226_11D2_A850_00805F2505DF__wvu_PrintTitles" vbProcedure="false">Price!$1:$5</definedName>
    <definedName function="false" hidden="false" localSheetId="3" name="Z_7C16064C_B226_11D2_A850_00805F2505DF__wvu_PrintArea" vbProcedure="false">Price!$A$40:$AG$119</definedName>
    <definedName function="false" hidden="false" localSheetId="3" name="Z_7C16064C_B226_11D2_A850_00805F2505DF__wvu_PrintTitles" vbProcedure="false">Price!$1:$5</definedName>
    <definedName function="false" hidden="false" localSheetId="3" name="Z_7C160655_B226_11D2_A850_00805F2505DF__wvu_PrintArea" vbProcedure="false">Price!$A$121:$M$239</definedName>
    <definedName function="false" hidden="false" localSheetId="3" name="Z_7C160655_B226_11D2_A850_00805F2505DF__wvu_PrintTitles" vbProcedure="false">Price!$1:$5</definedName>
    <definedName function="false" hidden="false" localSheetId="3" name="Z_8106BDB0_AA5F_11D2_A84B_00805F2505DF__wvu_PrintArea" vbProcedure="false">Price!$A$6:$R$39</definedName>
    <definedName function="false" hidden="false" localSheetId="3" name="Z_8106BDB0_AA5F_11D2_A84B_00805F2505DF__wvu_PrintTitles" vbProcedure="false">Price!$1:$5</definedName>
    <definedName function="false" hidden="false" localSheetId="3" name="Z_8106BDB9_AA5F_11D2_A84B_00805F2505DF__wvu_PrintArea" vbProcedure="false">Price!$A$40:$AG$119</definedName>
    <definedName function="false" hidden="false" localSheetId="3" name="Z_8106BDB9_AA5F_11D2_A84B_00805F2505DF__wvu_PrintTitles" vbProcedure="false">Price!$1:$5</definedName>
    <definedName function="false" hidden="false" localSheetId="3" name="Z_8106BDC2_AA5F_11D2_A84B_00805F2505DF__wvu_PrintArea" vbProcedure="false">Price!$A$121:$M$239</definedName>
    <definedName function="false" hidden="false" localSheetId="3" name="Z_8106BDC2_AA5F_11D2_A84B_00805F2505DF__wvu_PrintTitles" vbProcedure="false">Price!$1:$5</definedName>
    <definedName function="false" hidden="false" localSheetId="3" name="Z_90E3CCE2_A590_11D2_A845_00805F2505DF__wvu_PrintArea" vbProcedure="false">Price!$A$6:$R$39</definedName>
    <definedName function="false" hidden="false" localSheetId="3" name="Z_90E3CCE2_A590_11D2_A845_00805F2505DF__wvu_PrintTitles" vbProcedure="false">Price!$1:$5</definedName>
    <definedName function="false" hidden="false" localSheetId="3" name="Z_90E3CCEB_A590_11D2_A845_00805F2505DF__wvu_PrintArea" vbProcedure="false">Price!$A$40:$AG$119</definedName>
    <definedName function="false" hidden="false" localSheetId="3" name="Z_90E3CCEB_A590_11D2_A845_00805F2505DF__wvu_PrintTitles" vbProcedure="false">Price!$1:$5</definedName>
    <definedName function="false" hidden="false" localSheetId="3" name="Z_90E3CCF4_A590_11D2_A845_00805F2505DF__wvu_PrintArea" vbProcedure="false">Price!$A$121:$M$239</definedName>
    <definedName function="false" hidden="false" localSheetId="3" name="Z_90E3CCF4_A590_11D2_A845_00805F2505DF__wvu_PrintTitles" vbProcedure="false">Price!$1:$5</definedName>
    <definedName function="false" hidden="false" localSheetId="3" name="Z_9F5984A8_ADA0_11D2_A84C_00805F2505DF__wvu_PrintArea" vbProcedure="false">Price!$A$6:$R$39</definedName>
    <definedName function="false" hidden="false" localSheetId="3" name="Z_9F5984A8_ADA0_11D2_A84C_00805F2505DF__wvu_PrintTitles" vbProcedure="false">Price!$1:$5</definedName>
    <definedName function="false" hidden="false" localSheetId="3" name="Z_9F5984B1_ADA0_11D2_A84C_00805F2505DF__wvu_PrintArea" vbProcedure="false">Price!$A$40:$AG$119</definedName>
    <definedName function="false" hidden="false" localSheetId="3" name="Z_9F5984B1_ADA0_11D2_A84C_00805F2505DF__wvu_PrintTitles" vbProcedure="false">Price!$1:$5</definedName>
    <definedName function="false" hidden="false" localSheetId="3" name="Z_9F5984BA_ADA0_11D2_A84C_00805F2505DF__wvu_PrintArea" vbProcedure="false">Price!$A$121:$M$239</definedName>
    <definedName function="false" hidden="false" localSheetId="3" name="Z_9F5984BA_ADA0_11D2_A84C_00805F2505DF__wvu_PrintTitles" vbProcedure="false">Price!$1:$5</definedName>
    <definedName function="false" hidden="false" localSheetId="3" name="Z_AA00244F_B62E_11D2_A853_00805F2505DF__wvu_PrintArea" vbProcedure="false">Price!$A$6:$R$39</definedName>
    <definedName function="false" hidden="false" localSheetId="3" name="Z_AA00244F_B62E_11D2_A853_00805F2505DF__wvu_PrintTitles" vbProcedure="false">Price!$1:$5</definedName>
    <definedName function="false" hidden="false" localSheetId="3" name="Z_AA002458_B62E_11D2_A853_00805F2505DF__wvu_PrintArea" vbProcedure="false">Price!$A$40:$AG$119</definedName>
    <definedName function="false" hidden="false" localSheetId="3" name="Z_AA002458_B62E_11D2_A853_00805F2505DF__wvu_PrintTitles" vbProcedure="false">Price!$1:$5</definedName>
    <definedName function="false" hidden="false" localSheetId="3" name="Z_AA002461_B62E_11D2_A853_00805F2505DF__wvu_PrintArea" vbProcedure="false">Price!$A$121:$M$239</definedName>
    <definedName function="false" hidden="false" localSheetId="3" name="Z_AA002461_B62E_11D2_A853_00805F2505DF__wvu_PrintTitles" vbProcedure="false">Price!$1:$5</definedName>
    <definedName function="false" hidden="false" localSheetId="3" name="Z_AA0024AD_B62E_11D2_A853_00805F2505DF__wvu_PrintArea" vbProcedure="false">Price!$A$6:$R$39</definedName>
    <definedName function="false" hidden="false" localSheetId="3" name="Z_AA0024AD_B62E_11D2_A853_00805F2505DF__wvu_PrintTitles" vbProcedure="false">Price!$1:$5</definedName>
    <definedName function="false" hidden="false" localSheetId="3" name="Z_AA0024B6_B62E_11D2_A853_00805F2505DF__wvu_PrintArea" vbProcedure="false">Price!$A$40:$AG$119</definedName>
    <definedName function="false" hidden="false" localSheetId="3" name="Z_AA0024B6_B62E_11D2_A853_00805F2505DF__wvu_PrintTitles" vbProcedure="false">Price!$1:$5</definedName>
    <definedName function="false" hidden="false" localSheetId="3" name="Z_AA0024BF_B62E_11D2_A853_00805F2505DF__wvu_PrintArea" vbProcedure="false">Price!$A$121:$M$239</definedName>
    <definedName function="false" hidden="false" localSheetId="3" name="Z_AA0024BF_B62E_11D2_A853_00805F2505DF__wvu_PrintTitles" vbProcedure="false">Price!$1:$5</definedName>
    <definedName function="false" hidden="false" localSheetId="3" name="Z_B2298A94_9F4B_11D2_A842_00805F2505DF__wvu_PrintArea" vbProcedure="false">Price!$A$6:$R$39</definedName>
    <definedName function="false" hidden="false" localSheetId="3" name="Z_B2298A94_9F4B_11D2_A842_00805F2505DF__wvu_PrintTitles" vbProcedure="false">Price!$1:$5</definedName>
    <definedName function="false" hidden="false" localSheetId="3" name="Z_B2298A9D_9F4B_11D2_A842_00805F2505DF__wvu_PrintArea" vbProcedure="false">Price!$A$40:$AG$119</definedName>
    <definedName function="false" hidden="false" localSheetId="3" name="Z_B2298A9D_9F4B_11D2_A842_00805F2505DF__wvu_PrintTitles" vbProcedure="false">Price!$1:$5</definedName>
    <definedName function="false" hidden="false" localSheetId="3" name="Z_B2298AA6_9F4B_11D2_A842_00805F2505DF__wvu_PrintArea" vbProcedure="false">Price!$A$121:$M$239</definedName>
    <definedName function="false" hidden="false" localSheetId="3" name="Z_B2298AA6_9F4B_11D2_A842_00805F2505DF__wvu_PrintTitles" vbProcedure="false">Price!$1:$5</definedName>
    <definedName function="false" hidden="false" localSheetId="3" name="Z_B2F7E2C5_7FBD_11D2_A836_00805F2505DF__wvu_PrintArea" vbProcedure="false">Price!$A$6:$R$39</definedName>
    <definedName function="false" hidden="false" localSheetId="3" name="Z_B2F7E2C5_7FBD_11D2_A836_00805F2505DF__wvu_PrintTitles" vbProcedure="false">Price!$1:$5</definedName>
    <definedName function="false" hidden="false" localSheetId="3" name="Z_B2F7E2CE_7FBD_11D2_A836_00805F2505DF__wvu_PrintArea" vbProcedure="false">Price!$A$40:$AG$119</definedName>
    <definedName function="false" hidden="false" localSheetId="3" name="Z_B2F7E2CE_7FBD_11D2_A836_00805F2505DF__wvu_PrintTitles" vbProcedure="false">Price!$1:$5</definedName>
    <definedName function="false" hidden="false" localSheetId="3" name="Z_B2F7E2D7_7FBD_11D2_A836_00805F2505DF__wvu_PrintArea" vbProcedure="false">Price!$A$121:$M$239</definedName>
    <definedName function="false" hidden="false" localSheetId="3" name="Z_B2F7E2D7_7FBD_11D2_A836_00805F2505DF__wvu_PrintTitles" vbProcedure="false">Price!$1:$5</definedName>
    <definedName function="false" hidden="false" localSheetId="3" name="Z_CAE48B03_AFF0_11D2_A84D_00805F2505DF__wvu_PrintArea" vbProcedure="false">Price!$A$6:$R$39</definedName>
    <definedName function="false" hidden="false" localSheetId="3" name="Z_CAE48B03_AFF0_11D2_A84D_00805F2505DF__wvu_PrintTitles" vbProcedure="false">Price!$1:$5</definedName>
    <definedName function="false" hidden="false" localSheetId="3" name="Z_CAE48B0C_AFF0_11D2_A84D_00805F2505DF__wvu_PrintArea" vbProcedure="false">Price!$A$40:$AG$119</definedName>
    <definedName function="false" hidden="false" localSheetId="3" name="Z_CAE48B0C_AFF0_11D2_A84D_00805F2505DF__wvu_PrintTitles" vbProcedure="false">Price!$1:$5</definedName>
    <definedName function="false" hidden="false" localSheetId="3" name="Z_CAE48B15_AFF0_11D2_A84D_00805F2505DF__wvu_PrintArea" vbProcedure="false">Price!$A$121:$M$239</definedName>
    <definedName function="false" hidden="false" localSheetId="3" name="Z_CAE48B15_AFF0_11D2_A84D_00805F2505DF__wvu_PrintTitles" vbProcedure="false">Price!$1:$5</definedName>
    <definedName function="false" hidden="false" localSheetId="3" name="Z_CC3965CB_A99C_11D2_A84A_00805F2505DF__wvu_PrintArea" vbProcedure="false">Price!$A$6:$R$39</definedName>
    <definedName function="false" hidden="false" localSheetId="3" name="Z_CC3965CB_A99C_11D2_A84A_00805F2505DF__wvu_PrintTitles" vbProcedure="false">Price!$1:$5</definedName>
    <definedName function="false" hidden="false" localSheetId="3" name="Z_CC3965D4_A99C_11D2_A84A_00805F2505DF__wvu_PrintArea" vbProcedure="false">Price!$A$40:$AG$119</definedName>
    <definedName function="false" hidden="false" localSheetId="3" name="Z_CC3965D4_A99C_11D2_A84A_00805F2505DF__wvu_PrintTitles" vbProcedure="false">Price!$1:$5</definedName>
    <definedName function="false" hidden="false" localSheetId="3" name="Z_CC3965DD_A99C_11D2_A84A_00805F2505DF__wvu_PrintArea" vbProcedure="false">Price!$A$121:$M$239</definedName>
    <definedName function="false" hidden="false" localSheetId="3" name="Z_CC3965DD_A99C_11D2_A84A_00805F2505DF__wvu_PrintTitles" vbProcedure="false">Price!$1:$5</definedName>
    <definedName function="false" hidden="false" localSheetId="3" name="Z_D4AB6C0B_AB0F_11D2_A84C_00805F2505DF__wvu_PrintArea" vbProcedure="false">Price!$A$6:$R$39</definedName>
    <definedName function="false" hidden="false" localSheetId="3" name="Z_D4AB6C0B_AB0F_11D2_A84C_00805F2505DF__wvu_PrintTitles" vbProcedure="false">Price!$1:$5</definedName>
    <definedName function="false" hidden="false" localSheetId="3" name="Z_D4AB6C14_AB0F_11D2_A84C_00805F2505DF__wvu_PrintArea" vbProcedure="false">Price!$A$40:$AG$119</definedName>
    <definedName function="false" hidden="false" localSheetId="3" name="Z_D4AB6C14_AB0F_11D2_A84C_00805F2505DF__wvu_PrintTitles" vbProcedure="false">Price!$1:$5</definedName>
    <definedName function="false" hidden="false" localSheetId="3" name="Z_D4AB6C1D_AB0F_11D2_A84C_00805F2505DF__wvu_PrintArea" vbProcedure="false">Price!$A$121:$M$239</definedName>
    <definedName function="false" hidden="false" localSheetId="3" name="Z_D4AB6C1D_AB0F_11D2_A84C_00805F2505DF__wvu_PrintTitles" vbProcedure="false">Price!$1:$5</definedName>
    <definedName function="false" hidden="false" localSheetId="3" name="Z_D4AB6C64_AB0F_11D2_A84C_00805F2505DF__wvu_PrintArea" vbProcedure="false">Price!$A$6:$R$39</definedName>
    <definedName function="false" hidden="false" localSheetId="3" name="Z_D4AB6C64_AB0F_11D2_A84C_00805F2505DF__wvu_PrintTitles" vbProcedure="false">Price!$1:$5</definedName>
    <definedName function="false" hidden="false" localSheetId="3" name="Z_D4AB6C6D_AB0F_11D2_A84C_00805F2505DF__wvu_PrintArea" vbProcedure="false">Price!$A$40:$AG$119</definedName>
    <definedName function="false" hidden="false" localSheetId="3" name="Z_D4AB6C6D_AB0F_11D2_A84C_00805F2505DF__wvu_PrintTitles" vbProcedure="false">Price!$1:$5</definedName>
    <definedName function="false" hidden="false" localSheetId="3" name="Z_D4AB6C76_AB0F_11D2_A84C_00805F2505DF__wvu_PrintArea" vbProcedure="false">Price!$A$121:$M$239</definedName>
    <definedName function="false" hidden="false" localSheetId="3" name="Z_D4AB6C76_AB0F_11D2_A84C_00805F2505DF__wvu_PrintTitles" vbProcedure="false">Price!$1:$5</definedName>
    <definedName function="false" hidden="false" localSheetId="3" name="Z_E05B5122_A672_11D2_A848_00805F2505DF__wvu_PrintArea" vbProcedure="false">Price!$A$6:$R$39</definedName>
    <definedName function="false" hidden="false" localSheetId="3" name="Z_E05B5122_A672_11D2_A848_00805F2505DF__wvu_PrintTitles" vbProcedure="false">Price!$1:$5</definedName>
    <definedName function="false" hidden="false" localSheetId="3" name="Z_E05B512B_A672_11D2_A848_00805F2505DF__wvu_PrintArea" vbProcedure="false">Price!$A$40:$AG$119</definedName>
    <definedName function="false" hidden="false" localSheetId="3" name="Z_E05B512B_A672_11D2_A848_00805F2505DF__wvu_PrintTitles" vbProcedure="false">Price!$1:$5</definedName>
    <definedName function="false" hidden="false" localSheetId="3" name="Z_E05B5134_A672_11D2_A848_00805F2505DF__wvu_PrintArea" vbProcedure="false">Price!$A$121:$M$239</definedName>
    <definedName function="false" hidden="false" localSheetId="3" name="Z_E05B5134_A672_11D2_A848_00805F2505DF__wvu_PrintTitles" vbProcedure="false">Price!$1:$5</definedName>
    <definedName function="false" hidden="false" localSheetId="3" name="Z_F60B7B79_B470_11D2_A851_00805F2505DF__wvu_PrintArea" vbProcedure="false">Price!$A$6:$R$39</definedName>
    <definedName function="false" hidden="false" localSheetId="3" name="Z_F60B7B79_B470_11D2_A851_00805F2505DF__wvu_PrintTitles" vbProcedure="false">Price!$1:$5</definedName>
    <definedName function="false" hidden="false" localSheetId="3" name="Z_F60B7B82_B470_11D2_A851_00805F2505DF__wvu_PrintArea" vbProcedure="false">Price!$A$40:$AG$119</definedName>
    <definedName function="false" hidden="false" localSheetId="3" name="Z_F60B7B82_B470_11D2_A851_00805F2505DF__wvu_PrintTitles" vbProcedure="false">Price!$1:$5</definedName>
    <definedName function="false" hidden="false" localSheetId="3" name="Z_F60B7B8B_B470_11D2_A851_00805F2505DF__wvu_PrintArea" vbProcedure="false">Price!$A$121:$M$239</definedName>
    <definedName function="false" hidden="false" localSheetId="3" name="Z_F60B7B8B_B470_11D2_A851_00805F2505DF__wvu_PrintTitles" vbProcedure="false">Price!$1:$5</definedName>
    <definedName function="false" hidden="false" localSheetId="3" name="Z_F60B7BDE_B470_11D2_A851_00805F2505DF__wvu_PrintArea" vbProcedure="false">Price!$A$6:$R$39</definedName>
    <definedName function="false" hidden="false" localSheetId="3" name="Z_F60B7BDE_B470_11D2_A851_00805F2505DF__wvu_PrintTitles" vbProcedure="false">Price!$1:$5</definedName>
    <definedName function="false" hidden="false" localSheetId="3" name="Z_F60B7BE7_B470_11D2_A851_00805F2505DF__wvu_PrintArea" vbProcedure="false">Price!$A$40:$AG$119</definedName>
    <definedName function="false" hidden="false" localSheetId="3" name="Z_F60B7BE7_B470_11D2_A851_00805F2505DF__wvu_PrintTitles" vbProcedure="false">Price!$1:$5</definedName>
    <definedName function="false" hidden="false" localSheetId="3" name="Z_F60B7BF0_B470_11D2_A851_00805F2505DF__wvu_PrintArea" vbProcedure="false">Price!$A$121:$M$239</definedName>
    <definedName function="false" hidden="false" localSheetId="3" name="Z_F60B7BF0_B470_11D2_A851_00805F2505DF__wvu_PrintTitles" vbProcedure="false">Price!$1:$5</definedName>
    <definedName function="false" hidden="false" localSheetId="3" name="Z_F947EA2B_ABF3_11D2_A84C_00805F2505DF__wvu_PrintArea" vbProcedure="false">Price!$A$6:$R$39</definedName>
    <definedName function="false" hidden="false" localSheetId="3" name="Z_F947EA2B_ABF3_11D2_A84C_00805F2505DF__wvu_PrintTitles" vbProcedure="false">Price!$1:$5</definedName>
    <definedName function="false" hidden="false" localSheetId="3" name="Z_F947EA34_ABF3_11D2_A84C_00805F2505DF__wvu_PrintArea" vbProcedure="false">Price!$A$40:$AG$119</definedName>
    <definedName function="false" hidden="false" localSheetId="3" name="Z_F947EA34_ABF3_11D2_A84C_00805F2505DF__wvu_PrintTitles" vbProcedure="false">Price!$1:$5</definedName>
    <definedName function="false" hidden="false" localSheetId="3" name="Z_F947EA3D_ABF3_11D2_A84C_00805F2505DF__wvu_PrintArea" vbProcedure="false">Price!$A$121:$M$239</definedName>
    <definedName function="false" hidden="false" localSheetId="3" name="Z_F947EA3D_ABF3_11D2_A84C_00805F2505DF__wvu_PrintTitles" vbProcedure="false">Price!$1:$5</definedName>
    <definedName function="false" hidden="false" localSheetId="4" name="ACwvu_BookBal_" vbProcedure="false">Index!$A$6:$R$40</definedName>
    <definedName function="false" hidden="false" localSheetId="4" name="ACwvu_DailyChange_" vbProcedure="false">Index!$A$41:$AG$119</definedName>
    <definedName function="false" hidden="false" localSheetId="4" name="ACwvu_Schedules_" vbProcedure="false">Index!$A$122:$M$240</definedName>
    <definedName function="false" hidden="false" localSheetId="4" name="Swvu_BookBal_" vbProcedure="false">Index!$A$6:$R$40</definedName>
    <definedName function="false" hidden="false" localSheetId="4" name="Swvu_DailyChange_" vbProcedure="false">Index!$A$41:$AG$119</definedName>
    <definedName function="false" hidden="false" localSheetId="4" name="Swvu_Schedules_" vbProcedure="false">Index!$A$122:$M$240</definedName>
    <definedName function="false" hidden="false" localSheetId="4" name="wrn_RollDetail_" vbProcedure="false">{"BookBal",#N/A,FALSE,"Roll";"DailyChange",#N/A,FALSE,"Roll";"Schedules",#N/A,FALSE,"Roll"}</definedName>
    <definedName function="false" hidden="false" localSheetId="4"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4"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4"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4" name="Z_00D2C730_B168_11D2_A84F_00805F2505DF__wvu_PrintArea" vbProcedure="false">Index!$A$6:$R$39</definedName>
    <definedName function="false" hidden="false" localSheetId="4" name="Z_00D2C730_B168_11D2_A84F_00805F2505DF__wvu_PrintTitles" vbProcedure="false">Index!$1:$5</definedName>
    <definedName function="false" hidden="false" localSheetId="4" name="Z_00D2C739_B168_11D2_A84F_00805F2505DF__wvu_PrintArea" vbProcedure="false">Index!$A$40:$AG$119</definedName>
    <definedName function="false" hidden="false" localSheetId="4" name="Z_00D2C739_B168_11D2_A84F_00805F2505DF__wvu_PrintTitles" vbProcedure="false">Index!$1:$5</definedName>
    <definedName function="false" hidden="false" localSheetId="4" name="Z_00D2C742_B168_11D2_A84F_00805F2505DF__wvu_PrintArea" vbProcedure="false">Index!$A$121:$M$239</definedName>
    <definedName function="false" hidden="false" localSheetId="4" name="Z_00D2C742_B168_11D2_A84F_00805F2505DF__wvu_PrintTitles" vbProcedure="false">Index!$1:$5</definedName>
    <definedName function="false" hidden="false" localSheetId="4" name="Z_01843847_B93D_11D2_8444_00805F3629DE__wvu_PrintArea" vbProcedure="false">Index!$A$6:$R$39</definedName>
    <definedName function="false" hidden="false" localSheetId="4" name="Z_01843847_B93D_11D2_8444_00805F3629DE__wvu_PrintTitles" vbProcedure="false">Index!$1:$5</definedName>
    <definedName function="false" hidden="false" localSheetId="4" name="Z_01843850_B93D_11D2_8444_00805F3629DE__wvu_PrintArea" vbProcedure="false">Index!$A$40:$AG$119</definedName>
    <definedName function="false" hidden="false" localSheetId="4" name="Z_01843850_B93D_11D2_8444_00805F3629DE__wvu_PrintTitles" vbProcedure="false">Index!$1:$5</definedName>
    <definedName function="false" hidden="false" localSheetId="4" name="Z_01843859_B93D_11D2_8444_00805F3629DE__wvu_PrintArea" vbProcedure="false">Index!$A$121:$M$239</definedName>
    <definedName function="false" hidden="false" localSheetId="4" name="Z_01843859_B93D_11D2_8444_00805F3629DE__wvu_PrintTitles" vbProcedure="false">Index!$1:$5</definedName>
    <definedName function="false" hidden="false" localSheetId="4" name="Z_02448BA0_88FA_11D2_B05A_00104B2CC235__wvu_PrintArea" vbProcedure="false">Index!$A$6:$R$39</definedName>
    <definedName function="false" hidden="false" localSheetId="4" name="Z_02448BA0_88FA_11D2_B05A_00104B2CC235__wvu_PrintTitles" vbProcedure="false">Index!$1:$5</definedName>
    <definedName function="false" hidden="false" localSheetId="4" name="Z_02448BA9_88FA_11D2_B05A_00104B2CC235__wvu_PrintArea" vbProcedure="false">Index!$A$40:$AG$119</definedName>
    <definedName function="false" hidden="false" localSheetId="4" name="Z_02448BA9_88FA_11D2_B05A_00104B2CC235__wvu_PrintTitles" vbProcedure="false">Index!$1:$5</definedName>
    <definedName function="false" hidden="false" localSheetId="4" name="Z_02448BB2_88FA_11D2_B05A_00104B2CC235__wvu_PrintArea" vbProcedure="false">Index!$A$121:$M$239</definedName>
    <definedName function="false" hidden="false" localSheetId="4" name="Z_02448BB2_88FA_11D2_B05A_00104B2CC235__wvu_PrintTitles" vbProcedure="false">Index!$1:$5</definedName>
    <definedName function="false" hidden="false" localSheetId="4" name="Z_0AC5A1F0_9EA7_11D2_A842_00805F2505DF__wvu_PrintArea" vbProcedure="false">Index!$A$6:$R$39</definedName>
    <definedName function="false" hidden="false" localSheetId="4" name="Z_0AC5A1F0_9EA7_11D2_A842_00805F2505DF__wvu_PrintTitles" vbProcedure="false">Index!$1:$5</definedName>
    <definedName function="false" hidden="false" localSheetId="4" name="Z_0AC5A1F9_9EA7_11D2_A842_00805F2505DF__wvu_PrintArea" vbProcedure="false">Index!$A$40:$AG$119</definedName>
    <definedName function="false" hidden="false" localSheetId="4" name="Z_0AC5A1F9_9EA7_11D2_A842_00805F2505DF__wvu_PrintTitles" vbProcedure="false">Index!$1:$5</definedName>
    <definedName function="false" hidden="false" localSheetId="4" name="Z_0AC5A202_9EA7_11D2_A842_00805F2505DF__wvu_PrintArea" vbProcedure="false">Index!$A$121:$M$239</definedName>
    <definedName function="false" hidden="false" localSheetId="4" name="Z_0AC5A202_9EA7_11D2_A842_00805F2505DF__wvu_PrintTitles" vbProcedure="false">Index!$1:$5</definedName>
    <definedName function="false" hidden="false" localSheetId="4" name="Z_37FD7BD7_ABC9_11D2_843C_00805F3629DE__wvu_PrintArea" vbProcedure="false">Index!$A$6:$R$39</definedName>
    <definedName function="false" hidden="false" localSheetId="4" name="Z_37FD7BD7_ABC9_11D2_843C_00805F3629DE__wvu_PrintTitles" vbProcedure="false">Index!$1:$5</definedName>
    <definedName function="false" hidden="false" localSheetId="4" name="Z_37FD7BE0_ABC9_11D2_843C_00805F3629DE__wvu_PrintArea" vbProcedure="false">Index!$A$40:$AG$119</definedName>
    <definedName function="false" hidden="false" localSheetId="4" name="Z_37FD7BE0_ABC9_11D2_843C_00805F3629DE__wvu_PrintTitles" vbProcedure="false">Index!$1:$5</definedName>
    <definedName function="false" hidden="false" localSheetId="4" name="Z_37FD7BE9_ABC9_11D2_843C_00805F3629DE__wvu_PrintArea" vbProcedure="false">Index!$A$121:$M$239</definedName>
    <definedName function="false" hidden="false" localSheetId="4" name="Z_37FD7BE9_ABC9_11D2_843C_00805F3629DE__wvu_PrintTitles" vbProcedure="false">Index!$1:$5</definedName>
    <definedName function="false" hidden="false" localSheetId="4" name="Z_383AC424_A3FF_11D2_A845_00805F2505DF__wvu_PrintArea" vbProcedure="false">Index!$A$6:$R$39</definedName>
    <definedName function="false" hidden="false" localSheetId="4" name="Z_383AC424_A3FF_11D2_A845_00805F2505DF__wvu_PrintTitles" vbProcedure="false">Index!$1:$5</definedName>
    <definedName function="false" hidden="false" localSheetId="4" name="Z_383AC42D_A3FF_11D2_A845_00805F2505DF__wvu_PrintArea" vbProcedure="false">Index!$A$40:$AG$119</definedName>
    <definedName function="false" hidden="false" localSheetId="4" name="Z_383AC42D_A3FF_11D2_A845_00805F2505DF__wvu_PrintTitles" vbProcedure="false">Index!$1:$5</definedName>
    <definedName function="false" hidden="false" localSheetId="4" name="Z_383AC436_A3FF_11D2_A845_00805F2505DF__wvu_PrintArea" vbProcedure="false">Index!$A$121:$M$239</definedName>
    <definedName function="false" hidden="false" localSheetId="4" name="Z_383AC436_A3FF_11D2_A845_00805F2505DF__wvu_PrintTitles" vbProcedure="false">Index!$1:$5</definedName>
    <definedName function="false" hidden="false" localSheetId="4" name="Z_4398CED0_B092_11D2_A84E_00805F2505DF__wvu_PrintArea" vbProcedure="false">Index!$A$6:$R$39</definedName>
    <definedName function="false" hidden="false" localSheetId="4" name="Z_4398CED0_B092_11D2_A84E_00805F2505DF__wvu_PrintTitles" vbProcedure="false">Index!$1:$5</definedName>
    <definedName function="false" hidden="false" localSheetId="4" name="Z_4398CED9_B092_11D2_A84E_00805F2505DF__wvu_PrintArea" vbProcedure="false">Index!$A$40:$AG$119</definedName>
    <definedName function="false" hidden="false" localSheetId="4" name="Z_4398CED9_B092_11D2_A84E_00805F2505DF__wvu_PrintTitles" vbProcedure="false">Index!$1:$5</definedName>
    <definedName function="false" hidden="false" localSheetId="4" name="Z_4398CEE2_B092_11D2_A84E_00805F2505DF__wvu_PrintArea" vbProcedure="false">Index!$A$121:$M$239</definedName>
    <definedName function="false" hidden="false" localSheetId="4" name="Z_4398CEE2_B092_11D2_A84E_00805F2505DF__wvu_PrintTitles" vbProcedure="false">Index!$1:$5</definedName>
    <definedName function="false" hidden="false" localSheetId="4" name="Z_535643BC_B9EE_11D2_A857_00805F2505DF__wvu_PrintArea" vbProcedure="false">Index!$A$6:$R$39</definedName>
    <definedName function="false" hidden="false" localSheetId="4" name="Z_535643BC_B9EE_11D2_A857_00805F2505DF__wvu_PrintTitles" vbProcedure="false">Index!$1:$5</definedName>
    <definedName function="false" hidden="false" localSheetId="4" name="Z_535643C5_B9EE_11D2_A857_00805F2505DF__wvu_PrintArea" vbProcedure="false">Index!$A$40:$AG$119</definedName>
    <definedName function="false" hidden="false" localSheetId="4" name="Z_535643C5_B9EE_11D2_A857_00805F2505DF__wvu_PrintTitles" vbProcedure="false">Index!$1:$5</definedName>
    <definedName function="false" hidden="false" localSheetId="4" name="Z_535643CE_B9EE_11D2_A857_00805F2505DF__wvu_PrintArea" vbProcedure="false">Index!$A$121:$M$239</definedName>
    <definedName function="false" hidden="false" localSheetId="4" name="Z_535643CE_B9EE_11D2_A857_00805F2505DF__wvu_PrintTitles" vbProcedure="false">Index!$1:$5</definedName>
    <definedName function="false" hidden="false" localSheetId="4" name="Z_70785CB6_A4C6_11D2_A845_00805F2505DF__wvu_PrintArea" vbProcedure="false">Index!$A$6:$R$39</definedName>
    <definedName function="false" hidden="false" localSheetId="4" name="Z_70785CB6_A4C6_11D2_A845_00805F2505DF__wvu_PrintTitles" vbProcedure="false">Index!$1:$5</definedName>
    <definedName function="false" hidden="false" localSheetId="4" name="Z_70785CBF_A4C6_11D2_A845_00805F2505DF__wvu_PrintArea" vbProcedure="false">Index!$A$40:$AG$119</definedName>
    <definedName function="false" hidden="false" localSheetId="4" name="Z_70785CBF_A4C6_11D2_A845_00805F2505DF__wvu_PrintTitles" vbProcedure="false">Index!$1:$5</definedName>
    <definedName function="false" hidden="false" localSheetId="4" name="Z_70785CC8_A4C6_11D2_A845_00805F2505DF__wvu_PrintArea" vbProcedure="false">Index!$A$121:$M$239</definedName>
    <definedName function="false" hidden="false" localSheetId="4" name="Z_70785CC8_A4C6_11D2_A845_00805F2505DF__wvu_PrintTitles" vbProcedure="false">Index!$1:$5</definedName>
    <definedName function="false" hidden="false" localSheetId="4" name="Z_76D54FA7_89F3_11D2_B05A_00104B2CC235__wvu_PrintArea" vbProcedure="false">Index!$A$6:$R$39</definedName>
    <definedName function="false" hidden="false" localSheetId="4" name="Z_76D54FA7_89F3_11D2_B05A_00104B2CC235__wvu_PrintTitles" vbProcedure="false">Index!$1:$5</definedName>
    <definedName function="false" hidden="false" localSheetId="4" name="Z_76D54FB0_89F3_11D2_B05A_00104B2CC235__wvu_PrintArea" vbProcedure="false">Index!$A$40:$AG$119</definedName>
    <definedName function="false" hidden="false" localSheetId="4" name="Z_76D54FB0_89F3_11D2_B05A_00104B2CC235__wvu_PrintTitles" vbProcedure="false">Index!$1:$5</definedName>
    <definedName function="false" hidden="false" localSheetId="4" name="Z_76D54FB9_89F3_11D2_B05A_00104B2CC235__wvu_PrintArea" vbProcedure="false">Index!$A$121:$M$239</definedName>
    <definedName function="false" hidden="false" localSheetId="4" name="Z_76D54FB9_89F3_11D2_B05A_00104B2CC235__wvu_PrintTitles" vbProcedure="false">Index!$1:$5</definedName>
    <definedName function="false" hidden="false" localSheetId="4" name="Z_7B7539EC_B7B8_11D2_A856_00805F2505DF__wvu_PrintArea" vbProcedure="false">Index!$A$6:$R$39</definedName>
    <definedName function="false" hidden="false" localSheetId="4" name="Z_7B7539EC_B7B8_11D2_A856_00805F2505DF__wvu_PrintTitles" vbProcedure="false">Index!$1:$5</definedName>
    <definedName function="false" hidden="false" localSheetId="4" name="Z_7B7539F5_B7B8_11D2_A856_00805F2505DF__wvu_PrintArea" vbProcedure="false">Index!$A$40:$AG$119</definedName>
    <definedName function="false" hidden="false" localSheetId="4" name="Z_7B7539F5_B7B8_11D2_A856_00805F2505DF__wvu_PrintTitles" vbProcedure="false">Index!$1:$5</definedName>
    <definedName function="false" hidden="false" localSheetId="4" name="Z_7B7539FE_B7B8_11D2_A856_00805F2505DF__wvu_PrintArea" vbProcedure="false">Index!$A$121:$M$239</definedName>
    <definedName function="false" hidden="false" localSheetId="4" name="Z_7B7539FE_B7B8_11D2_A856_00805F2505DF__wvu_PrintTitles" vbProcedure="false">Index!$1:$5</definedName>
    <definedName function="false" hidden="false" localSheetId="4" name="Z_7C160640_B226_11D2_A850_00805F2505DF__wvu_PrintArea" vbProcedure="false">Index!$A$6:$R$39</definedName>
    <definedName function="false" hidden="false" localSheetId="4" name="Z_7C160640_B226_11D2_A850_00805F2505DF__wvu_PrintTitles" vbProcedure="false">Index!$1:$5</definedName>
    <definedName function="false" hidden="false" localSheetId="4" name="Z_7C160649_B226_11D2_A850_00805F2505DF__wvu_PrintArea" vbProcedure="false">Index!$A$40:$AG$119</definedName>
    <definedName function="false" hidden="false" localSheetId="4" name="Z_7C160649_B226_11D2_A850_00805F2505DF__wvu_PrintTitles" vbProcedure="false">Index!$1:$5</definedName>
    <definedName function="false" hidden="false" localSheetId="4" name="Z_7C160652_B226_11D2_A850_00805F2505DF__wvu_PrintArea" vbProcedure="false">Index!$A$121:$M$239</definedName>
    <definedName function="false" hidden="false" localSheetId="4" name="Z_7C160652_B226_11D2_A850_00805F2505DF__wvu_PrintTitles" vbProcedure="false">Index!$1:$5</definedName>
    <definedName function="false" hidden="false" localSheetId="4" name="Z_8106BDAD_AA5F_11D2_A84B_00805F2505DF__wvu_PrintArea" vbProcedure="false">Index!$A$6:$R$39</definedName>
    <definedName function="false" hidden="false" localSheetId="4" name="Z_8106BDAD_AA5F_11D2_A84B_00805F2505DF__wvu_PrintTitles" vbProcedure="false">Index!$1:$5</definedName>
    <definedName function="false" hidden="false" localSheetId="4" name="Z_8106BDB6_AA5F_11D2_A84B_00805F2505DF__wvu_PrintArea" vbProcedure="false">Index!$A$40:$AG$119</definedName>
    <definedName function="false" hidden="false" localSheetId="4" name="Z_8106BDB6_AA5F_11D2_A84B_00805F2505DF__wvu_PrintTitles" vbProcedure="false">Index!$1:$5</definedName>
    <definedName function="false" hidden="false" localSheetId="4" name="Z_8106BDBF_AA5F_11D2_A84B_00805F2505DF__wvu_PrintArea" vbProcedure="false">Index!$A$121:$M$239</definedName>
    <definedName function="false" hidden="false" localSheetId="4" name="Z_8106BDBF_AA5F_11D2_A84B_00805F2505DF__wvu_PrintTitles" vbProcedure="false">Index!$1:$5</definedName>
    <definedName function="false" hidden="false" localSheetId="4" name="Z_90E3CCDF_A590_11D2_A845_00805F2505DF__wvu_PrintArea" vbProcedure="false">Index!$A$6:$R$39</definedName>
    <definedName function="false" hidden="false" localSheetId="4" name="Z_90E3CCDF_A590_11D2_A845_00805F2505DF__wvu_PrintTitles" vbProcedure="false">Index!$1:$5</definedName>
    <definedName function="false" hidden="false" localSheetId="4" name="Z_90E3CCE8_A590_11D2_A845_00805F2505DF__wvu_PrintArea" vbProcedure="false">Index!$A$40:$AG$119</definedName>
    <definedName function="false" hidden="false" localSheetId="4" name="Z_90E3CCE8_A590_11D2_A845_00805F2505DF__wvu_PrintTitles" vbProcedure="false">Index!$1:$5</definedName>
    <definedName function="false" hidden="false" localSheetId="4" name="Z_90E3CCF1_A590_11D2_A845_00805F2505DF__wvu_PrintArea" vbProcedure="false">Index!$A$121:$M$239</definedName>
    <definedName function="false" hidden="false" localSheetId="4" name="Z_90E3CCF1_A590_11D2_A845_00805F2505DF__wvu_PrintTitles" vbProcedure="false">Index!$1:$5</definedName>
    <definedName function="false" hidden="false" localSheetId="4" name="Z_9F5984A5_ADA0_11D2_A84C_00805F2505DF__wvu_PrintArea" vbProcedure="false">Index!$A$6:$R$39</definedName>
    <definedName function="false" hidden="false" localSheetId="4" name="Z_9F5984A5_ADA0_11D2_A84C_00805F2505DF__wvu_PrintTitles" vbProcedure="false">Index!$1:$5</definedName>
    <definedName function="false" hidden="false" localSheetId="4" name="Z_9F5984AE_ADA0_11D2_A84C_00805F2505DF__wvu_PrintArea" vbProcedure="false">Index!$A$40:$AG$119</definedName>
    <definedName function="false" hidden="false" localSheetId="4" name="Z_9F5984AE_ADA0_11D2_A84C_00805F2505DF__wvu_PrintTitles" vbProcedure="false">Index!$1:$5</definedName>
    <definedName function="false" hidden="false" localSheetId="4" name="Z_9F5984B7_ADA0_11D2_A84C_00805F2505DF__wvu_PrintArea" vbProcedure="false">Index!$A$121:$M$239</definedName>
    <definedName function="false" hidden="false" localSheetId="4" name="Z_9F5984B7_ADA0_11D2_A84C_00805F2505DF__wvu_PrintTitles" vbProcedure="false">Index!$1:$5</definedName>
    <definedName function="false" hidden="false" localSheetId="4" name="Z_AA00244C_B62E_11D2_A853_00805F2505DF__wvu_PrintArea" vbProcedure="false">Index!$A$6:$R$39</definedName>
    <definedName function="false" hidden="false" localSheetId="4" name="Z_AA00244C_B62E_11D2_A853_00805F2505DF__wvu_PrintTitles" vbProcedure="false">Index!$1:$5</definedName>
    <definedName function="false" hidden="false" localSheetId="4" name="Z_AA002455_B62E_11D2_A853_00805F2505DF__wvu_PrintArea" vbProcedure="false">Index!$A$40:$AG$119</definedName>
    <definedName function="false" hidden="false" localSheetId="4" name="Z_AA002455_B62E_11D2_A853_00805F2505DF__wvu_PrintTitles" vbProcedure="false">Index!$1:$5</definedName>
    <definedName function="false" hidden="false" localSheetId="4" name="Z_AA00245E_B62E_11D2_A853_00805F2505DF__wvu_PrintArea" vbProcedure="false">Index!$A$121:$M$239</definedName>
    <definedName function="false" hidden="false" localSheetId="4" name="Z_AA00245E_B62E_11D2_A853_00805F2505DF__wvu_PrintTitles" vbProcedure="false">Index!$1:$5</definedName>
    <definedName function="false" hidden="false" localSheetId="4" name="Z_AA0024AA_B62E_11D2_A853_00805F2505DF__wvu_PrintArea" vbProcedure="false">Index!$A$6:$R$39</definedName>
    <definedName function="false" hidden="false" localSheetId="4" name="Z_AA0024AA_B62E_11D2_A853_00805F2505DF__wvu_PrintTitles" vbProcedure="false">Index!$1:$5</definedName>
    <definedName function="false" hidden="false" localSheetId="4" name="Z_AA0024B3_B62E_11D2_A853_00805F2505DF__wvu_PrintArea" vbProcedure="false">Index!$A$40:$AG$119</definedName>
    <definedName function="false" hidden="false" localSheetId="4" name="Z_AA0024B3_B62E_11D2_A853_00805F2505DF__wvu_PrintTitles" vbProcedure="false">Index!$1:$5</definedName>
    <definedName function="false" hidden="false" localSheetId="4" name="Z_AA0024BC_B62E_11D2_A853_00805F2505DF__wvu_PrintArea" vbProcedure="false">Index!$A$121:$M$239</definedName>
    <definedName function="false" hidden="false" localSheetId="4" name="Z_AA0024BC_B62E_11D2_A853_00805F2505DF__wvu_PrintTitles" vbProcedure="false">Index!$1:$5</definedName>
    <definedName function="false" hidden="false" localSheetId="4" name="Z_B2298A91_9F4B_11D2_A842_00805F2505DF__wvu_PrintArea" vbProcedure="false">Index!$A$6:$R$39</definedName>
    <definedName function="false" hidden="false" localSheetId="4" name="Z_B2298A91_9F4B_11D2_A842_00805F2505DF__wvu_PrintTitles" vbProcedure="false">Index!$1:$5</definedName>
    <definedName function="false" hidden="false" localSheetId="4" name="Z_B2298A9A_9F4B_11D2_A842_00805F2505DF__wvu_PrintArea" vbProcedure="false">Index!$A$40:$AG$119</definedName>
    <definedName function="false" hidden="false" localSheetId="4" name="Z_B2298A9A_9F4B_11D2_A842_00805F2505DF__wvu_PrintTitles" vbProcedure="false">Index!$1:$5</definedName>
    <definedName function="false" hidden="false" localSheetId="4" name="Z_B2298AA3_9F4B_11D2_A842_00805F2505DF__wvu_PrintArea" vbProcedure="false">Index!$A$121:$M$239</definedName>
    <definedName function="false" hidden="false" localSheetId="4" name="Z_B2298AA3_9F4B_11D2_A842_00805F2505DF__wvu_PrintTitles" vbProcedure="false">Index!$1:$5</definedName>
    <definedName function="false" hidden="false" localSheetId="4" name="Z_B2F7E2C2_7FBD_11D2_A836_00805F2505DF__wvu_PrintArea" vbProcedure="false">Index!$A$6:$R$39</definedName>
    <definedName function="false" hidden="false" localSheetId="4" name="Z_B2F7E2C2_7FBD_11D2_A836_00805F2505DF__wvu_PrintTitles" vbProcedure="false">Index!$1:$5</definedName>
    <definedName function="false" hidden="false" localSheetId="4" name="Z_B2F7E2CB_7FBD_11D2_A836_00805F2505DF__wvu_PrintArea" vbProcedure="false">Index!$A$40:$AG$119</definedName>
    <definedName function="false" hidden="false" localSheetId="4" name="Z_B2F7E2CB_7FBD_11D2_A836_00805F2505DF__wvu_PrintTitles" vbProcedure="false">Index!$1:$5</definedName>
    <definedName function="false" hidden="false" localSheetId="4" name="Z_B2F7E2D4_7FBD_11D2_A836_00805F2505DF__wvu_PrintArea" vbProcedure="false">Index!$A$121:$M$239</definedName>
    <definedName function="false" hidden="false" localSheetId="4" name="Z_B2F7E2D4_7FBD_11D2_A836_00805F2505DF__wvu_PrintTitles" vbProcedure="false">Index!$1:$5</definedName>
    <definedName function="false" hidden="false" localSheetId="4" name="Z_CAE48B00_AFF0_11D2_A84D_00805F2505DF__wvu_PrintArea" vbProcedure="false">Index!$A$6:$R$39</definedName>
    <definedName function="false" hidden="false" localSheetId="4" name="Z_CAE48B00_AFF0_11D2_A84D_00805F2505DF__wvu_PrintTitles" vbProcedure="false">Index!$1:$5</definedName>
    <definedName function="false" hidden="false" localSheetId="4" name="Z_CAE48B09_AFF0_11D2_A84D_00805F2505DF__wvu_PrintArea" vbProcedure="false">Index!$A$40:$AG$119</definedName>
    <definedName function="false" hidden="false" localSheetId="4" name="Z_CAE48B09_AFF0_11D2_A84D_00805F2505DF__wvu_PrintTitles" vbProcedure="false">Index!$1:$5</definedName>
    <definedName function="false" hidden="false" localSheetId="4" name="Z_CAE48B12_AFF0_11D2_A84D_00805F2505DF__wvu_PrintArea" vbProcedure="false">Index!$A$121:$M$239</definedName>
    <definedName function="false" hidden="false" localSheetId="4" name="Z_CAE48B12_AFF0_11D2_A84D_00805F2505DF__wvu_PrintTitles" vbProcedure="false">Index!$1:$5</definedName>
    <definedName function="false" hidden="false" localSheetId="4" name="Z_CC3965C8_A99C_11D2_A84A_00805F2505DF__wvu_PrintArea" vbProcedure="false">Index!$A$6:$R$39</definedName>
    <definedName function="false" hidden="false" localSheetId="4" name="Z_CC3965C8_A99C_11D2_A84A_00805F2505DF__wvu_PrintTitles" vbProcedure="false">Index!$1:$5</definedName>
    <definedName function="false" hidden="false" localSheetId="4" name="Z_CC3965D1_A99C_11D2_A84A_00805F2505DF__wvu_PrintArea" vbProcedure="false">Index!$A$40:$AG$119</definedName>
    <definedName function="false" hidden="false" localSheetId="4" name="Z_CC3965D1_A99C_11D2_A84A_00805F2505DF__wvu_PrintTitles" vbProcedure="false">Index!$1:$5</definedName>
    <definedName function="false" hidden="false" localSheetId="4" name="Z_CC3965DA_A99C_11D2_A84A_00805F2505DF__wvu_PrintArea" vbProcedure="false">Index!$A$121:$M$239</definedName>
    <definedName function="false" hidden="false" localSheetId="4" name="Z_CC3965DA_A99C_11D2_A84A_00805F2505DF__wvu_PrintTitles" vbProcedure="false">Index!$1:$5</definedName>
    <definedName function="false" hidden="false" localSheetId="4" name="Z_D4AB6C08_AB0F_11D2_A84C_00805F2505DF__wvu_PrintArea" vbProcedure="false">Index!$A$6:$R$39</definedName>
    <definedName function="false" hidden="false" localSheetId="4" name="Z_D4AB6C08_AB0F_11D2_A84C_00805F2505DF__wvu_PrintTitles" vbProcedure="false">Index!$1:$5</definedName>
    <definedName function="false" hidden="false" localSheetId="4" name="Z_D4AB6C11_AB0F_11D2_A84C_00805F2505DF__wvu_PrintArea" vbProcedure="false">Index!$A$40:$AG$119</definedName>
    <definedName function="false" hidden="false" localSheetId="4" name="Z_D4AB6C11_AB0F_11D2_A84C_00805F2505DF__wvu_PrintTitles" vbProcedure="false">Index!$1:$5</definedName>
    <definedName function="false" hidden="false" localSheetId="4" name="Z_D4AB6C1A_AB0F_11D2_A84C_00805F2505DF__wvu_PrintArea" vbProcedure="false">Index!$A$121:$M$239</definedName>
    <definedName function="false" hidden="false" localSheetId="4" name="Z_D4AB6C1A_AB0F_11D2_A84C_00805F2505DF__wvu_PrintTitles" vbProcedure="false">Index!$1:$5</definedName>
    <definedName function="false" hidden="false" localSheetId="4" name="Z_D4AB6C61_AB0F_11D2_A84C_00805F2505DF__wvu_PrintArea" vbProcedure="false">Index!$A$6:$R$39</definedName>
    <definedName function="false" hidden="false" localSheetId="4" name="Z_D4AB6C61_AB0F_11D2_A84C_00805F2505DF__wvu_PrintTitles" vbProcedure="false">Index!$1:$5</definedName>
    <definedName function="false" hidden="false" localSheetId="4" name="Z_D4AB6C6A_AB0F_11D2_A84C_00805F2505DF__wvu_PrintArea" vbProcedure="false">Index!$A$40:$AG$119</definedName>
    <definedName function="false" hidden="false" localSheetId="4" name="Z_D4AB6C6A_AB0F_11D2_A84C_00805F2505DF__wvu_PrintTitles" vbProcedure="false">Index!$1:$5</definedName>
    <definedName function="false" hidden="false" localSheetId="4" name="Z_D4AB6C73_AB0F_11D2_A84C_00805F2505DF__wvu_PrintArea" vbProcedure="false">Index!$A$121:$M$239</definedName>
    <definedName function="false" hidden="false" localSheetId="4" name="Z_D4AB6C73_AB0F_11D2_A84C_00805F2505DF__wvu_PrintTitles" vbProcedure="false">Index!$1:$5</definedName>
    <definedName function="false" hidden="false" localSheetId="4" name="Z_E05B511F_A672_11D2_A848_00805F2505DF__wvu_PrintArea" vbProcedure="false">Index!$A$6:$R$39</definedName>
    <definedName function="false" hidden="false" localSheetId="4" name="Z_E05B511F_A672_11D2_A848_00805F2505DF__wvu_PrintTitles" vbProcedure="false">Index!$1:$5</definedName>
    <definedName function="false" hidden="false" localSheetId="4" name="Z_E05B5128_A672_11D2_A848_00805F2505DF__wvu_PrintArea" vbProcedure="false">Index!$A$40:$AG$119</definedName>
    <definedName function="false" hidden="false" localSheetId="4" name="Z_E05B5128_A672_11D2_A848_00805F2505DF__wvu_PrintTitles" vbProcedure="false">Index!$1:$5</definedName>
    <definedName function="false" hidden="false" localSheetId="4" name="Z_E05B5131_A672_11D2_A848_00805F2505DF__wvu_PrintArea" vbProcedure="false">Index!$A$121:$M$239</definedName>
    <definedName function="false" hidden="false" localSheetId="4" name="Z_E05B5131_A672_11D2_A848_00805F2505DF__wvu_PrintTitles" vbProcedure="false">Index!$1:$5</definedName>
    <definedName function="false" hidden="false" localSheetId="4" name="Z_F60B7B76_B470_11D2_A851_00805F2505DF__wvu_PrintArea" vbProcedure="false">Index!$A$6:$R$39</definedName>
    <definedName function="false" hidden="false" localSheetId="4" name="Z_F60B7B76_B470_11D2_A851_00805F2505DF__wvu_PrintTitles" vbProcedure="false">Index!$1:$5</definedName>
    <definedName function="false" hidden="false" localSheetId="4" name="Z_F60B7B7F_B470_11D2_A851_00805F2505DF__wvu_PrintArea" vbProcedure="false">Index!$A$40:$AG$119</definedName>
    <definedName function="false" hidden="false" localSheetId="4" name="Z_F60B7B7F_B470_11D2_A851_00805F2505DF__wvu_PrintTitles" vbProcedure="false">Index!$1:$5</definedName>
    <definedName function="false" hidden="false" localSheetId="4" name="Z_F60B7B88_B470_11D2_A851_00805F2505DF__wvu_PrintArea" vbProcedure="false">Index!$A$121:$M$239</definedName>
    <definedName function="false" hidden="false" localSheetId="4" name="Z_F60B7B88_B470_11D2_A851_00805F2505DF__wvu_PrintTitles" vbProcedure="false">Index!$1:$5</definedName>
    <definedName function="false" hidden="false" localSheetId="4" name="Z_F60B7BDB_B470_11D2_A851_00805F2505DF__wvu_PrintArea" vbProcedure="false">Index!$A$6:$R$39</definedName>
    <definedName function="false" hidden="false" localSheetId="4" name="Z_F60B7BDB_B470_11D2_A851_00805F2505DF__wvu_PrintTitles" vbProcedure="false">Index!$1:$5</definedName>
    <definedName function="false" hidden="false" localSheetId="4" name="Z_F60B7BE4_B470_11D2_A851_00805F2505DF__wvu_PrintArea" vbProcedure="false">Index!$A$40:$AG$119</definedName>
    <definedName function="false" hidden="false" localSheetId="4" name="Z_F60B7BE4_B470_11D2_A851_00805F2505DF__wvu_PrintTitles" vbProcedure="false">Index!$1:$5</definedName>
    <definedName function="false" hidden="false" localSheetId="4" name="Z_F60B7BED_B470_11D2_A851_00805F2505DF__wvu_PrintArea" vbProcedure="false">Index!$A$121:$M$239</definedName>
    <definedName function="false" hidden="false" localSheetId="4" name="Z_F60B7BED_B470_11D2_A851_00805F2505DF__wvu_PrintTitles" vbProcedure="false">Index!$1:$5</definedName>
    <definedName function="false" hidden="false" localSheetId="4" name="Z_F947EA28_ABF3_11D2_A84C_00805F2505DF__wvu_PrintArea" vbProcedure="false">Index!$A$6:$R$39</definedName>
    <definedName function="false" hidden="false" localSheetId="4" name="Z_F947EA28_ABF3_11D2_A84C_00805F2505DF__wvu_PrintTitles" vbProcedure="false">Index!$1:$5</definedName>
    <definedName function="false" hidden="false" localSheetId="4" name="Z_F947EA31_ABF3_11D2_A84C_00805F2505DF__wvu_PrintArea" vbProcedure="false">Index!$A$40:$AG$119</definedName>
    <definedName function="false" hidden="false" localSheetId="4" name="Z_F947EA31_ABF3_11D2_A84C_00805F2505DF__wvu_PrintTitles" vbProcedure="false">Index!$1:$5</definedName>
    <definedName function="false" hidden="false" localSheetId="4" name="Z_F947EA3A_ABF3_11D2_A84C_00805F2505DF__wvu_PrintArea" vbProcedure="false">Index!$A$121:$M$239</definedName>
    <definedName function="false" hidden="false" localSheetId="4" name="Z_F947EA3A_ABF3_11D2_A84C_00805F2505DF__wvu_PrintTitles" vbProcedure="false">Index!$1:$5</definedName>
    <definedName function="false" hidden="false" localSheetId="5" name="ACwvu_BookBal_" vbProcedure="false">GasDaily!$A$6:$R$40</definedName>
    <definedName function="false" hidden="false" localSheetId="5" name="ACwvu_DailyChange_" vbProcedure="false">GasDaily!$A$41:$AG$118</definedName>
    <definedName function="false" hidden="false" localSheetId="5" name="ACwvu_Schedules_" vbProcedure="false">GasDaily!$A$121:$M$239</definedName>
    <definedName function="false" hidden="false" localSheetId="5" name="Swvu_BookBal_" vbProcedure="false">GasDaily!$A$6:$R$40</definedName>
    <definedName function="false" hidden="false" localSheetId="5" name="Swvu_DailyChange_" vbProcedure="false">GasDaily!$A$41:$AG$118</definedName>
    <definedName function="false" hidden="false" localSheetId="5" name="Swvu_Schedules_" vbProcedure="false">GasDaily!$A$121:$M$239</definedName>
    <definedName function="false" hidden="false" localSheetId="5" name="wrn_RollDetail_" vbProcedure="false">{"BookBal",#N/A,FALSE,"Roll";"DailyChange",#N/A,FALSE,"Roll";"Schedules",#N/A,FALSE,"Roll"}</definedName>
    <definedName function="false" hidden="false" localSheetId="5"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5"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5"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5" name="Z_00D2C731_B168_11D2_A84F_00805F2505DF__wvu_PrintArea" vbProcedure="false">GasDaily!$A$6:$R$39</definedName>
    <definedName function="false" hidden="false" localSheetId="5" name="Z_00D2C731_B168_11D2_A84F_00805F2505DF__wvu_PrintTitles" vbProcedure="false">GasDaily!$1:$5</definedName>
    <definedName function="false" hidden="false" localSheetId="5" name="Z_00D2C73A_B168_11D2_A84F_00805F2505DF__wvu_PrintArea" vbProcedure="false">GasDaily!$A$40:$AG$118</definedName>
    <definedName function="false" hidden="false" localSheetId="5" name="Z_00D2C73A_B168_11D2_A84F_00805F2505DF__wvu_PrintTitles" vbProcedure="false">GasDaily!$1:$5</definedName>
    <definedName function="false" hidden="false" localSheetId="5" name="Z_00D2C743_B168_11D2_A84F_00805F2505DF__wvu_PrintArea" vbProcedure="false">GasDaily!$A$120:$M$238</definedName>
    <definedName function="false" hidden="false" localSheetId="5" name="Z_00D2C743_B168_11D2_A84F_00805F2505DF__wvu_PrintTitles" vbProcedure="false">GasDaily!$1:$5</definedName>
    <definedName function="false" hidden="false" localSheetId="5" name="Z_01843848_B93D_11D2_8444_00805F3629DE__wvu_PrintArea" vbProcedure="false">GasDaily!$A$6:$R$39</definedName>
    <definedName function="false" hidden="false" localSheetId="5" name="Z_01843848_B93D_11D2_8444_00805F3629DE__wvu_PrintTitles" vbProcedure="false">GasDaily!$1:$5</definedName>
    <definedName function="false" hidden="false" localSheetId="5" name="Z_01843851_B93D_11D2_8444_00805F3629DE__wvu_PrintArea" vbProcedure="false">GasDaily!$A$40:$AG$118</definedName>
    <definedName function="false" hidden="false" localSheetId="5" name="Z_01843851_B93D_11D2_8444_00805F3629DE__wvu_PrintTitles" vbProcedure="false">GasDaily!$1:$5</definedName>
    <definedName function="false" hidden="false" localSheetId="5" name="Z_0184385A_B93D_11D2_8444_00805F3629DE__wvu_PrintArea" vbProcedure="false">GasDaily!$A$120:$M$238</definedName>
    <definedName function="false" hidden="false" localSheetId="5" name="Z_0184385A_B93D_11D2_8444_00805F3629DE__wvu_PrintTitles" vbProcedure="false">GasDaily!$1:$5</definedName>
    <definedName function="false" hidden="false" localSheetId="5" name="Z_02448BA1_88FA_11D2_B05A_00104B2CC235__wvu_PrintArea" vbProcedure="false">GasDaily!$A$6:$R$39</definedName>
    <definedName function="false" hidden="false" localSheetId="5" name="Z_02448BA1_88FA_11D2_B05A_00104B2CC235__wvu_PrintTitles" vbProcedure="false">GasDaily!$1:$5</definedName>
    <definedName function="false" hidden="false" localSheetId="5" name="Z_02448BAA_88FA_11D2_B05A_00104B2CC235__wvu_PrintArea" vbProcedure="false">GasDaily!$A$40:$AG$118</definedName>
    <definedName function="false" hidden="false" localSheetId="5" name="Z_02448BAA_88FA_11D2_B05A_00104B2CC235__wvu_PrintTitles" vbProcedure="false">GasDaily!$1:$5</definedName>
    <definedName function="false" hidden="false" localSheetId="5" name="Z_02448BB3_88FA_11D2_B05A_00104B2CC235__wvu_PrintArea" vbProcedure="false">GasDaily!$A$120:$M$238</definedName>
    <definedName function="false" hidden="false" localSheetId="5" name="Z_02448BB3_88FA_11D2_B05A_00104B2CC235__wvu_PrintTitles" vbProcedure="false">GasDaily!$1:$5</definedName>
    <definedName function="false" hidden="false" localSheetId="5" name="Z_0AC5A1F1_9EA7_11D2_A842_00805F2505DF__wvu_PrintArea" vbProcedure="false">GasDaily!$A$6:$R$39</definedName>
    <definedName function="false" hidden="false" localSheetId="5" name="Z_0AC5A1F1_9EA7_11D2_A842_00805F2505DF__wvu_PrintTitles" vbProcedure="false">GasDaily!$1:$5</definedName>
    <definedName function="false" hidden="false" localSheetId="5" name="Z_0AC5A1FA_9EA7_11D2_A842_00805F2505DF__wvu_PrintArea" vbProcedure="false">GasDaily!$A$40:$AG$118</definedName>
    <definedName function="false" hidden="false" localSheetId="5" name="Z_0AC5A1FA_9EA7_11D2_A842_00805F2505DF__wvu_PrintTitles" vbProcedure="false">GasDaily!$1:$5</definedName>
    <definedName function="false" hidden="false" localSheetId="5" name="Z_0AC5A203_9EA7_11D2_A842_00805F2505DF__wvu_PrintArea" vbProcedure="false">GasDaily!$A$120:$M$238</definedName>
    <definedName function="false" hidden="false" localSheetId="5" name="Z_0AC5A203_9EA7_11D2_A842_00805F2505DF__wvu_PrintTitles" vbProcedure="false">GasDaily!$1:$5</definedName>
    <definedName function="false" hidden="false" localSheetId="5" name="Z_37FD7BD8_ABC9_11D2_843C_00805F3629DE__wvu_PrintArea" vbProcedure="false">GasDaily!$A$6:$R$39</definedName>
    <definedName function="false" hidden="false" localSheetId="5" name="Z_37FD7BD8_ABC9_11D2_843C_00805F3629DE__wvu_PrintTitles" vbProcedure="false">GasDaily!$1:$5</definedName>
    <definedName function="false" hidden="false" localSheetId="5" name="Z_37FD7BE1_ABC9_11D2_843C_00805F3629DE__wvu_PrintArea" vbProcedure="false">GasDaily!$A$40:$AG$118</definedName>
    <definedName function="false" hidden="false" localSheetId="5" name="Z_37FD7BE1_ABC9_11D2_843C_00805F3629DE__wvu_PrintTitles" vbProcedure="false">GasDaily!$1:$5</definedName>
    <definedName function="false" hidden="false" localSheetId="5" name="Z_37FD7BEA_ABC9_11D2_843C_00805F3629DE__wvu_PrintArea" vbProcedure="false">GasDaily!$A$120:$M$238</definedName>
    <definedName function="false" hidden="false" localSheetId="5" name="Z_37FD7BEA_ABC9_11D2_843C_00805F3629DE__wvu_PrintTitles" vbProcedure="false">GasDaily!$1:$5</definedName>
    <definedName function="false" hidden="false" localSheetId="5" name="Z_383AC425_A3FF_11D2_A845_00805F2505DF__wvu_PrintArea" vbProcedure="false">GasDaily!$A$6:$R$39</definedName>
    <definedName function="false" hidden="false" localSheetId="5" name="Z_383AC425_A3FF_11D2_A845_00805F2505DF__wvu_PrintTitles" vbProcedure="false">GasDaily!$1:$5</definedName>
    <definedName function="false" hidden="false" localSheetId="5" name="Z_383AC42E_A3FF_11D2_A845_00805F2505DF__wvu_PrintArea" vbProcedure="false">GasDaily!$A$40:$AG$118</definedName>
    <definedName function="false" hidden="false" localSheetId="5" name="Z_383AC42E_A3FF_11D2_A845_00805F2505DF__wvu_PrintTitles" vbProcedure="false">GasDaily!$1:$5</definedName>
    <definedName function="false" hidden="false" localSheetId="5" name="Z_383AC437_A3FF_11D2_A845_00805F2505DF__wvu_PrintArea" vbProcedure="false">GasDaily!$A$120:$M$238</definedName>
    <definedName function="false" hidden="false" localSheetId="5" name="Z_383AC437_A3FF_11D2_A845_00805F2505DF__wvu_PrintTitles" vbProcedure="false">GasDaily!$1:$5</definedName>
    <definedName function="false" hidden="false" localSheetId="5" name="Z_4398CED1_B092_11D2_A84E_00805F2505DF__wvu_PrintArea" vbProcedure="false">GasDaily!$A$6:$R$39</definedName>
    <definedName function="false" hidden="false" localSheetId="5" name="Z_4398CED1_B092_11D2_A84E_00805F2505DF__wvu_PrintTitles" vbProcedure="false">GasDaily!$1:$5</definedName>
    <definedName function="false" hidden="false" localSheetId="5" name="Z_4398CEDA_B092_11D2_A84E_00805F2505DF__wvu_PrintArea" vbProcedure="false">GasDaily!$A$40:$AG$118</definedName>
    <definedName function="false" hidden="false" localSheetId="5" name="Z_4398CEDA_B092_11D2_A84E_00805F2505DF__wvu_PrintTitles" vbProcedure="false">GasDaily!$1:$5</definedName>
    <definedName function="false" hidden="false" localSheetId="5" name="Z_4398CEE3_B092_11D2_A84E_00805F2505DF__wvu_PrintArea" vbProcedure="false">GasDaily!$A$120:$M$238</definedName>
    <definedName function="false" hidden="false" localSheetId="5" name="Z_4398CEE3_B092_11D2_A84E_00805F2505DF__wvu_PrintTitles" vbProcedure="false">GasDaily!$1:$5</definedName>
    <definedName function="false" hidden="false" localSheetId="5" name="Z_535643BD_B9EE_11D2_A857_00805F2505DF__wvu_PrintArea" vbProcedure="false">GasDaily!$A$6:$R$39</definedName>
    <definedName function="false" hidden="false" localSheetId="5" name="Z_535643BD_B9EE_11D2_A857_00805F2505DF__wvu_PrintTitles" vbProcedure="false">GasDaily!$1:$5</definedName>
    <definedName function="false" hidden="false" localSheetId="5" name="Z_535643C6_B9EE_11D2_A857_00805F2505DF__wvu_PrintArea" vbProcedure="false">GasDaily!$A$40:$AG$118</definedName>
    <definedName function="false" hidden="false" localSheetId="5" name="Z_535643C6_B9EE_11D2_A857_00805F2505DF__wvu_PrintTitles" vbProcedure="false">GasDaily!$1:$5</definedName>
    <definedName function="false" hidden="false" localSheetId="5" name="Z_535643CF_B9EE_11D2_A857_00805F2505DF__wvu_PrintArea" vbProcedure="false">GasDaily!$A$120:$M$238</definedName>
    <definedName function="false" hidden="false" localSheetId="5" name="Z_535643CF_B9EE_11D2_A857_00805F2505DF__wvu_PrintTitles" vbProcedure="false">GasDaily!$1:$5</definedName>
    <definedName function="false" hidden="false" localSheetId="5" name="Z_70785CB7_A4C6_11D2_A845_00805F2505DF__wvu_PrintArea" vbProcedure="false">GasDaily!$A$6:$R$39</definedName>
    <definedName function="false" hidden="false" localSheetId="5" name="Z_70785CB7_A4C6_11D2_A845_00805F2505DF__wvu_PrintTitles" vbProcedure="false">GasDaily!$1:$5</definedName>
    <definedName function="false" hidden="false" localSheetId="5" name="Z_70785CC0_A4C6_11D2_A845_00805F2505DF__wvu_PrintArea" vbProcedure="false">GasDaily!$A$40:$AG$118</definedName>
    <definedName function="false" hidden="false" localSheetId="5" name="Z_70785CC0_A4C6_11D2_A845_00805F2505DF__wvu_PrintTitles" vbProcedure="false">GasDaily!$1:$5</definedName>
    <definedName function="false" hidden="false" localSheetId="5" name="Z_70785CC9_A4C6_11D2_A845_00805F2505DF__wvu_PrintArea" vbProcedure="false">GasDaily!$A$120:$M$238</definedName>
    <definedName function="false" hidden="false" localSheetId="5" name="Z_70785CC9_A4C6_11D2_A845_00805F2505DF__wvu_PrintTitles" vbProcedure="false">GasDaily!$1:$5</definedName>
    <definedName function="false" hidden="false" localSheetId="5" name="Z_76D54FA8_89F3_11D2_B05A_00104B2CC235__wvu_PrintArea" vbProcedure="false">GasDaily!$A$6:$R$39</definedName>
    <definedName function="false" hidden="false" localSheetId="5" name="Z_76D54FA8_89F3_11D2_B05A_00104B2CC235__wvu_PrintTitles" vbProcedure="false">GasDaily!$1:$5</definedName>
    <definedName function="false" hidden="false" localSheetId="5" name="Z_76D54FB1_89F3_11D2_B05A_00104B2CC235__wvu_PrintArea" vbProcedure="false">GasDaily!$A$40:$AG$118</definedName>
    <definedName function="false" hidden="false" localSheetId="5" name="Z_76D54FB1_89F3_11D2_B05A_00104B2CC235__wvu_PrintTitles" vbProcedure="false">GasDaily!$1:$5</definedName>
    <definedName function="false" hidden="false" localSheetId="5" name="Z_76D54FBA_89F3_11D2_B05A_00104B2CC235__wvu_PrintArea" vbProcedure="false">GasDaily!$A$120:$M$238</definedName>
    <definedName function="false" hidden="false" localSheetId="5" name="Z_76D54FBA_89F3_11D2_B05A_00104B2CC235__wvu_PrintTitles" vbProcedure="false">GasDaily!$1:$5</definedName>
    <definedName function="false" hidden="false" localSheetId="5" name="Z_7B7539ED_B7B8_11D2_A856_00805F2505DF__wvu_PrintArea" vbProcedure="false">GasDaily!$A$6:$R$39</definedName>
    <definedName function="false" hidden="false" localSheetId="5" name="Z_7B7539ED_B7B8_11D2_A856_00805F2505DF__wvu_PrintTitles" vbProcedure="false">GasDaily!$1:$5</definedName>
    <definedName function="false" hidden="false" localSheetId="5" name="Z_7B7539F6_B7B8_11D2_A856_00805F2505DF__wvu_PrintArea" vbProcedure="false">GasDaily!$A$40:$AG$118</definedName>
    <definedName function="false" hidden="false" localSheetId="5" name="Z_7B7539F6_B7B8_11D2_A856_00805F2505DF__wvu_PrintTitles" vbProcedure="false">GasDaily!$1:$5</definedName>
    <definedName function="false" hidden="false" localSheetId="5" name="Z_7B7539FF_B7B8_11D2_A856_00805F2505DF__wvu_PrintArea" vbProcedure="false">GasDaily!$A$120:$M$238</definedName>
    <definedName function="false" hidden="false" localSheetId="5" name="Z_7B7539FF_B7B8_11D2_A856_00805F2505DF__wvu_PrintTitles" vbProcedure="false">GasDaily!$1:$5</definedName>
    <definedName function="false" hidden="false" localSheetId="5" name="Z_7C160641_B226_11D2_A850_00805F2505DF__wvu_PrintArea" vbProcedure="false">GasDaily!$A$6:$R$39</definedName>
    <definedName function="false" hidden="false" localSheetId="5" name="Z_7C160641_B226_11D2_A850_00805F2505DF__wvu_PrintTitles" vbProcedure="false">GasDaily!$1:$5</definedName>
    <definedName function="false" hidden="false" localSheetId="5" name="Z_7C16064A_B226_11D2_A850_00805F2505DF__wvu_PrintArea" vbProcedure="false">GasDaily!$A$40:$AG$118</definedName>
    <definedName function="false" hidden="false" localSheetId="5" name="Z_7C16064A_B226_11D2_A850_00805F2505DF__wvu_PrintTitles" vbProcedure="false">GasDaily!$1:$5</definedName>
    <definedName function="false" hidden="false" localSheetId="5" name="Z_7C160653_B226_11D2_A850_00805F2505DF__wvu_PrintArea" vbProcedure="false">GasDaily!$A$120:$M$238</definedName>
    <definedName function="false" hidden="false" localSheetId="5" name="Z_7C160653_B226_11D2_A850_00805F2505DF__wvu_PrintTitles" vbProcedure="false">GasDaily!$1:$5</definedName>
    <definedName function="false" hidden="false" localSheetId="5" name="Z_8106BDAE_AA5F_11D2_A84B_00805F2505DF__wvu_PrintArea" vbProcedure="false">GasDaily!$A$6:$R$39</definedName>
    <definedName function="false" hidden="false" localSheetId="5" name="Z_8106BDAE_AA5F_11D2_A84B_00805F2505DF__wvu_PrintTitles" vbProcedure="false">GasDaily!$1:$5</definedName>
    <definedName function="false" hidden="false" localSheetId="5" name="Z_8106BDB7_AA5F_11D2_A84B_00805F2505DF__wvu_PrintArea" vbProcedure="false">GasDaily!$A$40:$AG$118</definedName>
    <definedName function="false" hidden="false" localSheetId="5" name="Z_8106BDB7_AA5F_11D2_A84B_00805F2505DF__wvu_PrintTitles" vbProcedure="false">GasDaily!$1:$5</definedName>
    <definedName function="false" hidden="false" localSheetId="5" name="Z_8106BDC0_AA5F_11D2_A84B_00805F2505DF__wvu_PrintArea" vbProcedure="false">GasDaily!$A$120:$M$238</definedName>
    <definedName function="false" hidden="false" localSheetId="5" name="Z_8106BDC0_AA5F_11D2_A84B_00805F2505DF__wvu_PrintTitles" vbProcedure="false">GasDaily!$1:$5</definedName>
    <definedName function="false" hidden="false" localSheetId="5" name="Z_90E3CCE0_A590_11D2_A845_00805F2505DF__wvu_PrintArea" vbProcedure="false">GasDaily!$A$6:$R$39</definedName>
    <definedName function="false" hidden="false" localSheetId="5" name="Z_90E3CCE0_A590_11D2_A845_00805F2505DF__wvu_PrintTitles" vbProcedure="false">GasDaily!$1:$5</definedName>
    <definedName function="false" hidden="false" localSheetId="5" name="Z_90E3CCE9_A590_11D2_A845_00805F2505DF__wvu_PrintArea" vbProcedure="false">GasDaily!$A$40:$AG$118</definedName>
    <definedName function="false" hidden="false" localSheetId="5" name="Z_90E3CCE9_A590_11D2_A845_00805F2505DF__wvu_PrintTitles" vbProcedure="false">GasDaily!$1:$5</definedName>
    <definedName function="false" hidden="false" localSheetId="5" name="Z_90E3CCF2_A590_11D2_A845_00805F2505DF__wvu_PrintArea" vbProcedure="false">GasDaily!$A$120:$M$238</definedName>
    <definedName function="false" hidden="false" localSheetId="5" name="Z_90E3CCF2_A590_11D2_A845_00805F2505DF__wvu_PrintTitles" vbProcedure="false">GasDaily!$1:$5</definedName>
    <definedName function="false" hidden="false" localSheetId="5" name="Z_9F5984A6_ADA0_11D2_A84C_00805F2505DF__wvu_PrintArea" vbProcedure="false">GasDaily!$A$6:$R$39</definedName>
    <definedName function="false" hidden="false" localSheetId="5" name="Z_9F5984A6_ADA0_11D2_A84C_00805F2505DF__wvu_PrintTitles" vbProcedure="false">GasDaily!$1:$5</definedName>
    <definedName function="false" hidden="false" localSheetId="5" name="Z_9F5984AF_ADA0_11D2_A84C_00805F2505DF__wvu_PrintArea" vbProcedure="false">GasDaily!$A$40:$AG$118</definedName>
    <definedName function="false" hidden="false" localSheetId="5" name="Z_9F5984AF_ADA0_11D2_A84C_00805F2505DF__wvu_PrintTitles" vbProcedure="false">GasDaily!$1:$5</definedName>
    <definedName function="false" hidden="false" localSheetId="5" name="Z_9F5984B8_ADA0_11D2_A84C_00805F2505DF__wvu_PrintArea" vbProcedure="false">GasDaily!$A$120:$M$238</definedName>
    <definedName function="false" hidden="false" localSheetId="5" name="Z_9F5984B8_ADA0_11D2_A84C_00805F2505DF__wvu_PrintTitles" vbProcedure="false">GasDaily!$1:$5</definedName>
    <definedName function="false" hidden="false" localSheetId="5" name="Z_AA00244D_B62E_11D2_A853_00805F2505DF__wvu_PrintArea" vbProcedure="false">GasDaily!$A$6:$R$39</definedName>
    <definedName function="false" hidden="false" localSheetId="5" name="Z_AA00244D_B62E_11D2_A853_00805F2505DF__wvu_PrintTitles" vbProcedure="false">GasDaily!$1:$5</definedName>
    <definedName function="false" hidden="false" localSheetId="5" name="Z_AA002456_B62E_11D2_A853_00805F2505DF__wvu_PrintArea" vbProcedure="false">GasDaily!$A$40:$AG$118</definedName>
    <definedName function="false" hidden="false" localSheetId="5" name="Z_AA002456_B62E_11D2_A853_00805F2505DF__wvu_PrintTitles" vbProcedure="false">GasDaily!$1:$5</definedName>
    <definedName function="false" hidden="false" localSheetId="5" name="Z_AA00245F_B62E_11D2_A853_00805F2505DF__wvu_PrintArea" vbProcedure="false">GasDaily!$A$120:$M$238</definedName>
    <definedName function="false" hidden="false" localSheetId="5" name="Z_AA00245F_B62E_11D2_A853_00805F2505DF__wvu_PrintTitles" vbProcedure="false">GasDaily!$1:$5</definedName>
    <definedName function="false" hidden="false" localSheetId="5" name="Z_AA0024AB_B62E_11D2_A853_00805F2505DF__wvu_PrintArea" vbProcedure="false">GasDaily!$A$6:$R$39</definedName>
    <definedName function="false" hidden="false" localSheetId="5" name="Z_AA0024AB_B62E_11D2_A853_00805F2505DF__wvu_PrintTitles" vbProcedure="false">GasDaily!$1:$5</definedName>
    <definedName function="false" hidden="false" localSheetId="5" name="Z_AA0024B4_B62E_11D2_A853_00805F2505DF__wvu_PrintArea" vbProcedure="false">GasDaily!$A$40:$AG$118</definedName>
    <definedName function="false" hidden="false" localSheetId="5" name="Z_AA0024B4_B62E_11D2_A853_00805F2505DF__wvu_PrintTitles" vbProcedure="false">GasDaily!$1:$5</definedName>
    <definedName function="false" hidden="false" localSheetId="5" name="Z_AA0024BD_B62E_11D2_A853_00805F2505DF__wvu_PrintArea" vbProcedure="false">GasDaily!$A$120:$M$238</definedName>
    <definedName function="false" hidden="false" localSheetId="5" name="Z_AA0024BD_B62E_11D2_A853_00805F2505DF__wvu_PrintTitles" vbProcedure="false">GasDaily!$1:$5</definedName>
    <definedName function="false" hidden="false" localSheetId="5" name="Z_B2298A92_9F4B_11D2_A842_00805F2505DF__wvu_PrintArea" vbProcedure="false">GasDaily!$A$6:$R$39</definedName>
    <definedName function="false" hidden="false" localSheetId="5" name="Z_B2298A92_9F4B_11D2_A842_00805F2505DF__wvu_PrintTitles" vbProcedure="false">GasDaily!$1:$5</definedName>
    <definedName function="false" hidden="false" localSheetId="5" name="Z_B2298A9B_9F4B_11D2_A842_00805F2505DF__wvu_PrintArea" vbProcedure="false">GasDaily!$A$40:$AG$118</definedName>
    <definedName function="false" hidden="false" localSheetId="5" name="Z_B2298A9B_9F4B_11D2_A842_00805F2505DF__wvu_PrintTitles" vbProcedure="false">GasDaily!$1:$5</definedName>
    <definedName function="false" hidden="false" localSheetId="5" name="Z_B2298AA4_9F4B_11D2_A842_00805F2505DF__wvu_PrintArea" vbProcedure="false">GasDaily!$A$120:$M$238</definedName>
    <definedName function="false" hidden="false" localSheetId="5" name="Z_B2298AA4_9F4B_11D2_A842_00805F2505DF__wvu_PrintTitles" vbProcedure="false">GasDaily!$1:$5</definedName>
    <definedName function="false" hidden="false" localSheetId="5" name="Z_B2F7E2C3_7FBD_11D2_A836_00805F2505DF__wvu_PrintArea" vbProcedure="false">GasDaily!$A$6:$R$39</definedName>
    <definedName function="false" hidden="false" localSheetId="5" name="Z_B2F7E2C3_7FBD_11D2_A836_00805F2505DF__wvu_PrintTitles" vbProcedure="false">GasDaily!$1:$5</definedName>
    <definedName function="false" hidden="false" localSheetId="5" name="Z_B2F7E2CC_7FBD_11D2_A836_00805F2505DF__wvu_PrintArea" vbProcedure="false">GasDaily!$A$40:$AG$118</definedName>
    <definedName function="false" hidden="false" localSheetId="5" name="Z_B2F7E2CC_7FBD_11D2_A836_00805F2505DF__wvu_PrintTitles" vbProcedure="false">GasDaily!$1:$5</definedName>
    <definedName function="false" hidden="false" localSheetId="5" name="Z_B2F7E2D5_7FBD_11D2_A836_00805F2505DF__wvu_PrintArea" vbProcedure="false">GasDaily!$A$120:$M$238</definedName>
    <definedName function="false" hidden="false" localSheetId="5" name="Z_B2F7E2D5_7FBD_11D2_A836_00805F2505DF__wvu_PrintTitles" vbProcedure="false">GasDaily!$1:$5</definedName>
    <definedName function="false" hidden="false" localSheetId="5" name="Z_CAE48B01_AFF0_11D2_A84D_00805F2505DF__wvu_PrintArea" vbProcedure="false">GasDaily!$A$6:$R$39</definedName>
    <definedName function="false" hidden="false" localSheetId="5" name="Z_CAE48B01_AFF0_11D2_A84D_00805F2505DF__wvu_PrintTitles" vbProcedure="false">GasDaily!$1:$5</definedName>
    <definedName function="false" hidden="false" localSheetId="5" name="Z_CAE48B0A_AFF0_11D2_A84D_00805F2505DF__wvu_PrintArea" vbProcedure="false">GasDaily!$A$40:$AG$118</definedName>
    <definedName function="false" hidden="false" localSheetId="5" name="Z_CAE48B0A_AFF0_11D2_A84D_00805F2505DF__wvu_PrintTitles" vbProcedure="false">GasDaily!$1:$5</definedName>
    <definedName function="false" hidden="false" localSheetId="5" name="Z_CAE48B13_AFF0_11D2_A84D_00805F2505DF__wvu_PrintArea" vbProcedure="false">GasDaily!$A$120:$M$238</definedName>
    <definedName function="false" hidden="false" localSheetId="5" name="Z_CAE48B13_AFF0_11D2_A84D_00805F2505DF__wvu_PrintTitles" vbProcedure="false">GasDaily!$1:$5</definedName>
    <definedName function="false" hidden="false" localSheetId="5" name="Z_CC3965C9_A99C_11D2_A84A_00805F2505DF__wvu_PrintArea" vbProcedure="false">GasDaily!$A$6:$R$39</definedName>
    <definedName function="false" hidden="false" localSheetId="5" name="Z_CC3965C9_A99C_11D2_A84A_00805F2505DF__wvu_PrintTitles" vbProcedure="false">GasDaily!$1:$5</definedName>
    <definedName function="false" hidden="false" localSheetId="5" name="Z_CC3965D2_A99C_11D2_A84A_00805F2505DF__wvu_PrintArea" vbProcedure="false">GasDaily!$A$40:$AG$118</definedName>
    <definedName function="false" hidden="false" localSheetId="5" name="Z_CC3965D2_A99C_11D2_A84A_00805F2505DF__wvu_PrintTitles" vbProcedure="false">GasDaily!$1:$5</definedName>
    <definedName function="false" hidden="false" localSheetId="5" name="Z_CC3965DB_A99C_11D2_A84A_00805F2505DF__wvu_PrintArea" vbProcedure="false">GasDaily!$A$120:$M$238</definedName>
    <definedName function="false" hidden="false" localSheetId="5" name="Z_CC3965DB_A99C_11D2_A84A_00805F2505DF__wvu_PrintTitles" vbProcedure="false">GasDaily!$1:$5</definedName>
    <definedName function="false" hidden="false" localSheetId="5" name="Z_D4AB6C09_AB0F_11D2_A84C_00805F2505DF__wvu_PrintArea" vbProcedure="false">GasDaily!$A$6:$R$39</definedName>
    <definedName function="false" hidden="false" localSheetId="5" name="Z_D4AB6C09_AB0F_11D2_A84C_00805F2505DF__wvu_PrintTitles" vbProcedure="false">GasDaily!$1:$5</definedName>
    <definedName function="false" hidden="false" localSheetId="5" name="Z_D4AB6C12_AB0F_11D2_A84C_00805F2505DF__wvu_PrintArea" vbProcedure="false">GasDaily!$A$40:$AG$118</definedName>
    <definedName function="false" hidden="false" localSheetId="5" name="Z_D4AB6C12_AB0F_11D2_A84C_00805F2505DF__wvu_PrintTitles" vbProcedure="false">GasDaily!$1:$5</definedName>
    <definedName function="false" hidden="false" localSheetId="5" name="Z_D4AB6C1B_AB0F_11D2_A84C_00805F2505DF__wvu_PrintArea" vbProcedure="false">GasDaily!$A$120:$M$238</definedName>
    <definedName function="false" hidden="false" localSheetId="5" name="Z_D4AB6C1B_AB0F_11D2_A84C_00805F2505DF__wvu_PrintTitles" vbProcedure="false">GasDaily!$1:$5</definedName>
    <definedName function="false" hidden="false" localSheetId="5" name="Z_D4AB6C62_AB0F_11D2_A84C_00805F2505DF__wvu_PrintArea" vbProcedure="false">GasDaily!$A$6:$R$39</definedName>
    <definedName function="false" hidden="false" localSheetId="5" name="Z_D4AB6C62_AB0F_11D2_A84C_00805F2505DF__wvu_PrintTitles" vbProcedure="false">GasDaily!$1:$5</definedName>
    <definedName function="false" hidden="false" localSheetId="5" name="Z_D4AB6C6B_AB0F_11D2_A84C_00805F2505DF__wvu_PrintArea" vbProcedure="false">GasDaily!$A$40:$AG$118</definedName>
    <definedName function="false" hidden="false" localSheetId="5" name="Z_D4AB6C6B_AB0F_11D2_A84C_00805F2505DF__wvu_PrintTitles" vbProcedure="false">GasDaily!$1:$5</definedName>
    <definedName function="false" hidden="false" localSheetId="5" name="Z_D4AB6C74_AB0F_11D2_A84C_00805F2505DF__wvu_PrintArea" vbProcedure="false">GasDaily!$A$120:$M$238</definedName>
    <definedName function="false" hidden="false" localSheetId="5" name="Z_D4AB6C74_AB0F_11D2_A84C_00805F2505DF__wvu_PrintTitles" vbProcedure="false">GasDaily!$1:$5</definedName>
    <definedName function="false" hidden="false" localSheetId="5" name="Z_E05B5120_A672_11D2_A848_00805F2505DF__wvu_PrintArea" vbProcedure="false">GasDaily!$A$6:$R$39</definedName>
    <definedName function="false" hidden="false" localSheetId="5" name="Z_E05B5120_A672_11D2_A848_00805F2505DF__wvu_PrintTitles" vbProcedure="false">GasDaily!$1:$5</definedName>
    <definedName function="false" hidden="false" localSheetId="5" name="Z_E05B5129_A672_11D2_A848_00805F2505DF__wvu_PrintArea" vbProcedure="false">GasDaily!$A$40:$AG$118</definedName>
    <definedName function="false" hidden="false" localSheetId="5" name="Z_E05B5129_A672_11D2_A848_00805F2505DF__wvu_PrintTitles" vbProcedure="false">GasDaily!$1:$5</definedName>
    <definedName function="false" hidden="false" localSheetId="5" name="Z_E05B5132_A672_11D2_A848_00805F2505DF__wvu_PrintArea" vbProcedure="false">GasDaily!$A$120:$M$238</definedName>
    <definedName function="false" hidden="false" localSheetId="5" name="Z_E05B5132_A672_11D2_A848_00805F2505DF__wvu_PrintTitles" vbProcedure="false">GasDaily!$1:$5</definedName>
    <definedName function="false" hidden="false" localSheetId="5" name="Z_F60B7B77_B470_11D2_A851_00805F2505DF__wvu_PrintArea" vbProcedure="false">GasDaily!$A$6:$R$39</definedName>
    <definedName function="false" hidden="false" localSheetId="5" name="Z_F60B7B77_B470_11D2_A851_00805F2505DF__wvu_PrintTitles" vbProcedure="false">GasDaily!$1:$5</definedName>
    <definedName function="false" hidden="false" localSheetId="5" name="Z_F60B7B80_B470_11D2_A851_00805F2505DF__wvu_PrintArea" vbProcedure="false">GasDaily!$A$40:$AG$118</definedName>
    <definedName function="false" hidden="false" localSheetId="5" name="Z_F60B7B80_B470_11D2_A851_00805F2505DF__wvu_PrintTitles" vbProcedure="false">GasDaily!$1:$5</definedName>
    <definedName function="false" hidden="false" localSheetId="5" name="Z_F60B7B89_B470_11D2_A851_00805F2505DF__wvu_PrintArea" vbProcedure="false">GasDaily!$A$120:$M$238</definedName>
    <definedName function="false" hidden="false" localSheetId="5" name="Z_F60B7B89_B470_11D2_A851_00805F2505DF__wvu_PrintTitles" vbProcedure="false">GasDaily!$1:$5</definedName>
    <definedName function="false" hidden="false" localSheetId="5" name="Z_F60B7BDC_B470_11D2_A851_00805F2505DF__wvu_PrintArea" vbProcedure="false">GasDaily!$A$6:$R$39</definedName>
    <definedName function="false" hidden="false" localSheetId="5" name="Z_F60B7BDC_B470_11D2_A851_00805F2505DF__wvu_PrintTitles" vbProcedure="false">GasDaily!$1:$5</definedName>
    <definedName function="false" hidden="false" localSheetId="5" name="Z_F60B7BE5_B470_11D2_A851_00805F2505DF__wvu_PrintArea" vbProcedure="false">GasDaily!$A$40:$AG$118</definedName>
    <definedName function="false" hidden="false" localSheetId="5" name="Z_F60B7BE5_B470_11D2_A851_00805F2505DF__wvu_PrintTitles" vbProcedure="false">GasDaily!$1:$5</definedName>
    <definedName function="false" hidden="false" localSheetId="5" name="Z_F60B7BEE_B470_11D2_A851_00805F2505DF__wvu_PrintArea" vbProcedure="false">GasDaily!$A$120:$M$238</definedName>
    <definedName function="false" hidden="false" localSheetId="5" name="Z_F60B7BEE_B470_11D2_A851_00805F2505DF__wvu_PrintTitles" vbProcedure="false">GasDaily!$1:$5</definedName>
    <definedName function="false" hidden="false" localSheetId="5" name="Z_F947EA29_ABF3_11D2_A84C_00805F2505DF__wvu_PrintArea" vbProcedure="false">GasDaily!$A$6:$R$39</definedName>
    <definedName function="false" hidden="false" localSheetId="5" name="Z_F947EA29_ABF3_11D2_A84C_00805F2505DF__wvu_PrintTitles" vbProcedure="false">GasDaily!$1:$5</definedName>
    <definedName function="false" hidden="false" localSheetId="5" name="Z_F947EA32_ABF3_11D2_A84C_00805F2505DF__wvu_PrintArea" vbProcedure="false">GasDaily!$A$40:$AG$118</definedName>
    <definedName function="false" hidden="false" localSheetId="5" name="Z_F947EA32_ABF3_11D2_A84C_00805F2505DF__wvu_PrintTitles" vbProcedure="false">GasDaily!$1:$5</definedName>
    <definedName function="false" hidden="false" localSheetId="5" name="Z_F947EA3B_ABF3_11D2_A84C_00805F2505DF__wvu_PrintArea" vbProcedure="false">GasDaily!$A$120:$M$238</definedName>
    <definedName function="false" hidden="false" localSheetId="5" name="Z_F947EA3B_ABF3_11D2_A84C_00805F2505DF__wvu_PrintTitles" vbProcedure="false">GasDaily!$1:$5</definedName>
    <definedName function="false" hidden="false" localSheetId="8" name="ACwvu_BookBal_" vbProcedure="false">'US $'!$A$6:$R$40</definedName>
    <definedName function="false" hidden="false" localSheetId="8" name="ACwvu_DailyChange_" vbProcedure="false">'US $'!$A$41:$AG$118</definedName>
    <definedName function="false" hidden="false" localSheetId="8" name="ACwvu_Schedules_" vbProcedure="false">'US $'!$A$121:$M$239</definedName>
    <definedName function="false" hidden="false" localSheetId="8" name="Swvu_BookBal_" vbProcedure="false">'US $'!$A$6:$R$40</definedName>
    <definedName function="false" hidden="false" localSheetId="8" name="Swvu_DailyChange_" vbProcedure="false">'US $'!$A$41:$AG$118</definedName>
    <definedName function="false" hidden="false" localSheetId="8" name="Swvu_Schedules_" vbProcedure="false">'US $'!$A$121:$M$239</definedName>
    <definedName function="false" hidden="false" localSheetId="8" name="wrn_RollDetail_" vbProcedure="false">{"BookBal",#N/A,FALSE,"Roll";"DailyChange",#N/A,FALSE,"Roll";"Schedules",#N/A,FALSE,"Roll"}</definedName>
    <definedName function="false" hidden="false" localSheetId="8"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8"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8"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8" name="Z_00D2C738_B168_11D2_A84F_00805F2505DF__wvu_PrintArea" vbProcedure="false">'US $'!$A$6:$R$39</definedName>
    <definedName function="false" hidden="false" localSheetId="8" name="Z_00D2C738_B168_11D2_A84F_00805F2505DF__wvu_PrintTitles" vbProcedure="false">'US $'!$1:$5</definedName>
    <definedName function="false" hidden="false" localSheetId="8" name="Z_00D2C741_B168_11D2_A84F_00805F2505DF__wvu_PrintArea" vbProcedure="false">'US $'!$A$40:$AG$118</definedName>
    <definedName function="false" hidden="false" localSheetId="8" name="Z_00D2C741_B168_11D2_A84F_00805F2505DF__wvu_PrintTitles" vbProcedure="false">'US $'!$1:$5</definedName>
    <definedName function="false" hidden="false" localSheetId="8" name="Z_00D2C74A_B168_11D2_A84F_00805F2505DF__wvu_PrintArea" vbProcedure="false">'US $'!$A$120:$M$238</definedName>
    <definedName function="false" hidden="false" localSheetId="8" name="Z_00D2C74A_B168_11D2_A84F_00805F2505DF__wvu_PrintTitles" vbProcedure="false">'US $'!$1:$5</definedName>
    <definedName function="false" hidden="false" localSheetId="8" name="Z_0184384F_B93D_11D2_8444_00805F3629DE__wvu_PrintArea" vbProcedure="false">'US $'!$A$6:$R$39</definedName>
    <definedName function="false" hidden="false" localSheetId="8" name="Z_0184384F_B93D_11D2_8444_00805F3629DE__wvu_PrintTitles" vbProcedure="false">'US $'!$1:$5</definedName>
    <definedName function="false" hidden="false" localSheetId="8" name="Z_01843858_B93D_11D2_8444_00805F3629DE__wvu_PrintArea" vbProcedure="false">'US $'!$A$40:$AG$118</definedName>
    <definedName function="false" hidden="false" localSheetId="8" name="Z_01843858_B93D_11D2_8444_00805F3629DE__wvu_PrintTitles" vbProcedure="false">'US $'!$1:$5</definedName>
    <definedName function="false" hidden="false" localSheetId="8" name="Z_01843861_B93D_11D2_8444_00805F3629DE__wvu_PrintArea" vbProcedure="false">'US $'!$A$120:$M$238</definedName>
    <definedName function="false" hidden="false" localSheetId="8" name="Z_01843861_B93D_11D2_8444_00805F3629DE__wvu_PrintTitles" vbProcedure="false">'US $'!$1:$5</definedName>
    <definedName function="false" hidden="false" localSheetId="8" name="Z_02448BA8_88FA_11D2_B05A_00104B2CC235__wvu_PrintArea" vbProcedure="false">'US $'!$A$6:$R$39</definedName>
    <definedName function="false" hidden="false" localSheetId="8" name="Z_02448BA8_88FA_11D2_B05A_00104B2CC235__wvu_PrintTitles" vbProcedure="false">'US $'!$1:$5</definedName>
    <definedName function="false" hidden="false" localSheetId="8" name="Z_02448BB1_88FA_11D2_B05A_00104B2CC235__wvu_PrintArea" vbProcedure="false">'US $'!$A$40:$AG$118</definedName>
    <definedName function="false" hidden="false" localSheetId="8" name="Z_02448BB1_88FA_11D2_B05A_00104B2CC235__wvu_PrintTitles" vbProcedure="false">'US $'!$1:$5</definedName>
    <definedName function="false" hidden="false" localSheetId="8" name="Z_02448BBA_88FA_11D2_B05A_00104B2CC235__wvu_PrintArea" vbProcedure="false">'US $'!$A$120:$M$238</definedName>
    <definedName function="false" hidden="false" localSheetId="8" name="Z_02448BBA_88FA_11D2_B05A_00104B2CC235__wvu_PrintTitles" vbProcedure="false">'US $'!$1:$5</definedName>
    <definedName function="false" hidden="false" localSheetId="8" name="Z_0AC5A1F8_9EA7_11D2_A842_00805F2505DF__wvu_PrintArea" vbProcedure="false">'US $'!$A$6:$R$39</definedName>
    <definedName function="false" hidden="false" localSheetId="8" name="Z_0AC5A1F8_9EA7_11D2_A842_00805F2505DF__wvu_PrintTitles" vbProcedure="false">'US $'!$1:$5</definedName>
    <definedName function="false" hidden="false" localSheetId="8" name="Z_0AC5A201_9EA7_11D2_A842_00805F2505DF__wvu_PrintArea" vbProcedure="false">'US $'!$A$40:$AG$118</definedName>
    <definedName function="false" hidden="false" localSheetId="8" name="Z_0AC5A201_9EA7_11D2_A842_00805F2505DF__wvu_PrintTitles" vbProcedure="false">'US $'!$1:$5</definedName>
    <definedName function="false" hidden="false" localSheetId="8" name="Z_0AC5A20A_9EA7_11D2_A842_00805F2505DF__wvu_PrintArea" vbProcedure="false">'US $'!$A$120:$M$238</definedName>
    <definedName function="false" hidden="false" localSheetId="8" name="Z_0AC5A20A_9EA7_11D2_A842_00805F2505DF__wvu_PrintTitles" vbProcedure="false">'US $'!$1:$5</definedName>
    <definedName function="false" hidden="false" localSheetId="8" name="Z_37FD7BDF_ABC9_11D2_843C_00805F3629DE__wvu_PrintArea" vbProcedure="false">'US $'!$A$6:$R$39</definedName>
    <definedName function="false" hidden="false" localSheetId="8" name="Z_37FD7BDF_ABC9_11D2_843C_00805F3629DE__wvu_PrintTitles" vbProcedure="false">'US $'!$1:$5</definedName>
    <definedName function="false" hidden="false" localSheetId="8" name="Z_37FD7BE8_ABC9_11D2_843C_00805F3629DE__wvu_PrintArea" vbProcedure="false">'US $'!$A$40:$AG$118</definedName>
    <definedName function="false" hidden="false" localSheetId="8" name="Z_37FD7BE8_ABC9_11D2_843C_00805F3629DE__wvu_PrintTitles" vbProcedure="false">'US $'!$1:$5</definedName>
    <definedName function="false" hidden="false" localSheetId="8" name="Z_37FD7BF1_ABC9_11D2_843C_00805F3629DE__wvu_PrintArea" vbProcedure="false">'US $'!$A$120:$M$238</definedName>
    <definedName function="false" hidden="false" localSheetId="8" name="Z_37FD7BF1_ABC9_11D2_843C_00805F3629DE__wvu_PrintTitles" vbProcedure="false">'US $'!$1:$5</definedName>
    <definedName function="false" hidden="false" localSheetId="8" name="Z_383AC42C_A3FF_11D2_A845_00805F2505DF__wvu_PrintArea" vbProcedure="false">'US $'!$A$6:$R$39</definedName>
    <definedName function="false" hidden="false" localSheetId="8" name="Z_383AC42C_A3FF_11D2_A845_00805F2505DF__wvu_PrintTitles" vbProcedure="false">'US $'!$1:$5</definedName>
    <definedName function="false" hidden="false" localSheetId="8" name="Z_383AC435_A3FF_11D2_A845_00805F2505DF__wvu_PrintArea" vbProcedure="false">'US $'!$A$40:$AG$118</definedName>
    <definedName function="false" hidden="false" localSheetId="8" name="Z_383AC435_A3FF_11D2_A845_00805F2505DF__wvu_PrintTitles" vbProcedure="false">'US $'!$1:$5</definedName>
    <definedName function="false" hidden="false" localSheetId="8" name="Z_383AC43E_A3FF_11D2_A845_00805F2505DF__wvu_PrintArea" vbProcedure="false">'US $'!$A$120:$M$238</definedName>
    <definedName function="false" hidden="false" localSheetId="8" name="Z_383AC43E_A3FF_11D2_A845_00805F2505DF__wvu_PrintTitles" vbProcedure="false">'US $'!$1:$5</definedName>
    <definedName function="false" hidden="false" localSheetId="8" name="Z_4398CED8_B092_11D2_A84E_00805F2505DF__wvu_PrintArea" vbProcedure="false">'US $'!$A$6:$R$39</definedName>
    <definedName function="false" hidden="false" localSheetId="8" name="Z_4398CED8_B092_11D2_A84E_00805F2505DF__wvu_PrintTitles" vbProcedure="false">'US $'!$1:$5</definedName>
    <definedName function="false" hidden="false" localSheetId="8" name="Z_4398CEE1_B092_11D2_A84E_00805F2505DF__wvu_PrintArea" vbProcedure="false">'US $'!$A$40:$AG$118</definedName>
    <definedName function="false" hidden="false" localSheetId="8" name="Z_4398CEE1_B092_11D2_A84E_00805F2505DF__wvu_PrintTitles" vbProcedure="false">'US $'!$1:$5</definedName>
    <definedName function="false" hidden="false" localSheetId="8" name="Z_4398CEEA_B092_11D2_A84E_00805F2505DF__wvu_PrintArea" vbProcedure="false">'US $'!$A$120:$M$238</definedName>
    <definedName function="false" hidden="false" localSheetId="8" name="Z_4398CEEA_B092_11D2_A84E_00805F2505DF__wvu_PrintTitles" vbProcedure="false">'US $'!$1:$5</definedName>
    <definedName function="false" hidden="false" localSheetId="8" name="Z_535643C4_B9EE_11D2_A857_00805F2505DF__wvu_PrintArea" vbProcedure="false">'US $'!$A$6:$R$39</definedName>
    <definedName function="false" hidden="false" localSheetId="8" name="Z_535643C4_B9EE_11D2_A857_00805F2505DF__wvu_PrintTitles" vbProcedure="false">'US $'!$1:$5</definedName>
    <definedName function="false" hidden="false" localSheetId="8" name="Z_535643CD_B9EE_11D2_A857_00805F2505DF__wvu_PrintArea" vbProcedure="false">'US $'!$A$40:$AG$118</definedName>
    <definedName function="false" hidden="false" localSheetId="8" name="Z_535643CD_B9EE_11D2_A857_00805F2505DF__wvu_PrintTitles" vbProcedure="false">'US $'!$1:$5</definedName>
    <definedName function="false" hidden="false" localSheetId="8" name="Z_535643D6_B9EE_11D2_A857_00805F2505DF__wvu_PrintArea" vbProcedure="false">'US $'!$A$120:$M$238</definedName>
    <definedName function="false" hidden="false" localSheetId="8" name="Z_535643D6_B9EE_11D2_A857_00805F2505DF__wvu_PrintTitles" vbProcedure="false">'US $'!$1:$5</definedName>
    <definedName function="false" hidden="false" localSheetId="8" name="Z_70785CBE_A4C6_11D2_A845_00805F2505DF__wvu_PrintArea" vbProcedure="false">'US $'!$A$6:$R$39</definedName>
    <definedName function="false" hidden="false" localSheetId="8" name="Z_70785CBE_A4C6_11D2_A845_00805F2505DF__wvu_PrintTitles" vbProcedure="false">'US $'!$1:$5</definedName>
    <definedName function="false" hidden="false" localSheetId="8" name="Z_70785CC7_A4C6_11D2_A845_00805F2505DF__wvu_PrintArea" vbProcedure="false">'US $'!$A$40:$AG$118</definedName>
    <definedName function="false" hidden="false" localSheetId="8" name="Z_70785CC7_A4C6_11D2_A845_00805F2505DF__wvu_PrintTitles" vbProcedure="false">'US $'!$1:$5</definedName>
    <definedName function="false" hidden="false" localSheetId="8" name="Z_70785CD0_A4C6_11D2_A845_00805F2505DF__wvu_PrintArea" vbProcedure="false">'US $'!$A$120:$M$238</definedName>
    <definedName function="false" hidden="false" localSheetId="8" name="Z_70785CD0_A4C6_11D2_A845_00805F2505DF__wvu_PrintTitles" vbProcedure="false">'US $'!$1:$5</definedName>
    <definedName function="false" hidden="false" localSheetId="8" name="Z_76D54FAF_89F3_11D2_B05A_00104B2CC235__wvu_PrintArea" vbProcedure="false">'US $'!$A$6:$R$39</definedName>
    <definedName function="false" hidden="false" localSheetId="8" name="Z_76D54FAF_89F3_11D2_B05A_00104B2CC235__wvu_PrintTitles" vbProcedure="false">'US $'!$1:$5</definedName>
    <definedName function="false" hidden="false" localSheetId="8" name="Z_76D54FB8_89F3_11D2_B05A_00104B2CC235__wvu_PrintArea" vbProcedure="false">'US $'!$A$40:$AG$118</definedName>
    <definedName function="false" hidden="false" localSheetId="8" name="Z_76D54FB8_89F3_11D2_B05A_00104B2CC235__wvu_PrintTitles" vbProcedure="false">'US $'!$1:$5</definedName>
    <definedName function="false" hidden="false" localSheetId="8" name="Z_76D54FC1_89F3_11D2_B05A_00104B2CC235__wvu_PrintArea" vbProcedure="false">'US $'!$A$120:$M$238</definedName>
    <definedName function="false" hidden="false" localSheetId="8" name="Z_76D54FC1_89F3_11D2_B05A_00104B2CC235__wvu_PrintTitles" vbProcedure="false">'US $'!$1:$5</definedName>
    <definedName function="false" hidden="false" localSheetId="8" name="Z_7B7539F4_B7B8_11D2_A856_00805F2505DF__wvu_PrintArea" vbProcedure="false">'US $'!$A$6:$R$39</definedName>
    <definedName function="false" hidden="false" localSheetId="8" name="Z_7B7539F4_B7B8_11D2_A856_00805F2505DF__wvu_PrintTitles" vbProcedure="false">'US $'!$1:$5</definedName>
    <definedName function="false" hidden="false" localSheetId="8" name="Z_7B7539FD_B7B8_11D2_A856_00805F2505DF__wvu_PrintArea" vbProcedure="false">'US $'!$A$40:$AG$118</definedName>
    <definedName function="false" hidden="false" localSheetId="8" name="Z_7B7539FD_B7B8_11D2_A856_00805F2505DF__wvu_PrintTitles" vbProcedure="false">'US $'!$1:$5</definedName>
    <definedName function="false" hidden="false" localSheetId="8" name="Z_7B753A06_B7B8_11D2_A856_00805F2505DF__wvu_PrintArea" vbProcedure="false">'US $'!$A$120:$M$238</definedName>
    <definedName function="false" hidden="false" localSheetId="8" name="Z_7B753A06_B7B8_11D2_A856_00805F2505DF__wvu_PrintTitles" vbProcedure="false">'US $'!$1:$5</definedName>
    <definedName function="false" hidden="false" localSheetId="8" name="Z_7C160648_B226_11D2_A850_00805F2505DF__wvu_PrintArea" vbProcedure="false">'US $'!$A$6:$R$39</definedName>
    <definedName function="false" hidden="false" localSheetId="8" name="Z_7C160648_B226_11D2_A850_00805F2505DF__wvu_PrintTitles" vbProcedure="false">'US $'!$1:$5</definedName>
    <definedName function="false" hidden="false" localSheetId="8" name="Z_7C160651_B226_11D2_A850_00805F2505DF__wvu_PrintArea" vbProcedure="false">'US $'!$A$40:$AG$118</definedName>
    <definedName function="false" hidden="false" localSheetId="8" name="Z_7C160651_B226_11D2_A850_00805F2505DF__wvu_PrintTitles" vbProcedure="false">'US $'!$1:$5</definedName>
    <definedName function="false" hidden="false" localSheetId="8" name="Z_7C16065A_B226_11D2_A850_00805F2505DF__wvu_PrintArea" vbProcedure="false">'US $'!$A$120:$M$238</definedName>
    <definedName function="false" hidden="false" localSheetId="8" name="Z_7C16065A_B226_11D2_A850_00805F2505DF__wvu_PrintTitles" vbProcedure="false">'US $'!$1:$5</definedName>
    <definedName function="false" hidden="false" localSheetId="8" name="Z_8106BDB5_AA5F_11D2_A84B_00805F2505DF__wvu_PrintArea" vbProcedure="false">'US $'!$A$6:$R$39</definedName>
    <definedName function="false" hidden="false" localSheetId="8" name="Z_8106BDB5_AA5F_11D2_A84B_00805F2505DF__wvu_PrintTitles" vbProcedure="false">'US $'!$1:$5</definedName>
    <definedName function="false" hidden="false" localSheetId="8" name="Z_8106BDBE_AA5F_11D2_A84B_00805F2505DF__wvu_PrintArea" vbProcedure="false">'US $'!$A$40:$AG$118</definedName>
    <definedName function="false" hidden="false" localSheetId="8" name="Z_8106BDBE_AA5F_11D2_A84B_00805F2505DF__wvu_PrintTitles" vbProcedure="false">'US $'!$1:$5</definedName>
    <definedName function="false" hidden="false" localSheetId="8" name="Z_8106BDC7_AA5F_11D2_A84B_00805F2505DF__wvu_PrintArea" vbProcedure="false">'US $'!$A$120:$M$238</definedName>
    <definedName function="false" hidden="false" localSheetId="8" name="Z_8106BDC7_AA5F_11D2_A84B_00805F2505DF__wvu_PrintTitles" vbProcedure="false">'US $'!$1:$5</definedName>
    <definedName function="false" hidden="false" localSheetId="8" name="Z_90E3CCE7_A590_11D2_A845_00805F2505DF__wvu_PrintArea" vbProcedure="false">'US $'!$A$6:$R$39</definedName>
    <definedName function="false" hidden="false" localSheetId="8" name="Z_90E3CCE7_A590_11D2_A845_00805F2505DF__wvu_PrintTitles" vbProcedure="false">'US $'!$1:$5</definedName>
    <definedName function="false" hidden="false" localSheetId="8" name="Z_90E3CCF0_A590_11D2_A845_00805F2505DF__wvu_PrintArea" vbProcedure="false">'US $'!$A$40:$AG$118</definedName>
    <definedName function="false" hidden="false" localSheetId="8" name="Z_90E3CCF0_A590_11D2_A845_00805F2505DF__wvu_PrintTitles" vbProcedure="false">'US $'!$1:$5</definedName>
    <definedName function="false" hidden="false" localSheetId="8" name="Z_90E3CCF9_A590_11D2_A845_00805F2505DF__wvu_PrintArea" vbProcedure="false">'US $'!$A$120:$M$238</definedName>
    <definedName function="false" hidden="false" localSheetId="8" name="Z_90E3CCF9_A590_11D2_A845_00805F2505DF__wvu_PrintTitles" vbProcedure="false">'US $'!$1:$5</definedName>
    <definedName function="false" hidden="false" localSheetId="8" name="Z_9F5984AD_ADA0_11D2_A84C_00805F2505DF__wvu_PrintArea" vbProcedure="false">'US $'!$A$6:$R$39</definedName>
    <definedName function="false" hidden="false" localSheetId="8" name="Z_9F5984AD_ADA0_11D2_A84C_00805F2505DF__wvu_PrintTitles" vbProcedure="false">'US $'!$1:$5</definedName>
    <definedName function="false" hidden="false" localSheetId="8" name="Z_9F5984B6_ADA0_11D2_A84C_00805F2505DF__wvu_PrintArea" vbProcedure="false">'US $'!$A$40:$AG$118</definedName>
    <definedName function="false" hidden="false" localSheetId="8" name="Z_9F5984B6_ADA0_11D2_A84C_00805F2505DF__wvu_PrintTitles" vbProcedure="false">'US $'!$1:$5</definedName>
    <definedName function="false" hidden="false" localSheetId="8" name="Z_9F5984BF_ADA0_11D2_A84C_00805F2505DF__wvu_PrintArea" vbProcedure="false">'US $'!$A$120:$M$238</definedName>
    <definedName function="false" hidden="false" localSheetId="8" name="Z_9F5984BF_ADA0_11D2_A84C_00805F2505DF__wvu_PrintTitles" vbProcedure="false">'US $'!$1:$5</definedName>
    <definedName function="false" hidden="false" localSheetId="8" name="Z_AA002454_B62E_11D2_A853_00805F2505DF__wvu_PrintArea" vbProcedure="false">'US $'!$A$6:$R$39</definedName>
    <definedName function="false" hidden="false" localSheetId="8" name="Z_AA002454_B62E_11D2_A853_00805F2505DF__wvu_PrintTitles" vbProcedure="false">'US $'!$1:$5</definedName>
    <definedName function="false" hidden="false" localSheetId="8" name="Z_AA00245D_B62E_11D2_A853_00805F2505DF__wvu_PrintArea" vbProcedure="false">'US $'!$A$40:$AG$118</definedName>
    <definedName function="false" hidden="false" localSheetId="8" name="Z_AA00245D_B62E_11D2_A853_00805F2505DF__wvu_PrintTitles" vbProcedure="false">'US $'!$1:$5</definedName>
    <definedName function="false" hidden="false" localSheetId="8" name="Z_AA002466_B62E_11D2_A853_00805F2505DF__wvu_PrintArea" vbProcedure="false">'US $'!$A$120:$M$238</definedName>
    <definedName function="false" hidden="false" localSheetId="8" name="Z_AA002466_B62E_11D2_A853_00805F2505DF__wvu_PrintTitles" vbProcedure="false">'US $'!$1:$5</definedName>
    <definedName function="false" hidden="false" localSheetId="8" name="Z_AA0024B2_B62E_11D2_A853_00805F2505DF__wvu_PrintArea" vbProcedure="false">'US $'!$A$6:$R$39</definedName>
    <definedName function="false" hidden="false" localSheetId="8" name="Z_AA0024B2_B62E_11D2_A853_00805F2505DF__wvu_PrintTitles" vbProcedure="false">'US $'!$1:$5</definedName>
    <definedName function="false" hidden="false" localSheetId="8" name="Z_AA0024BB_B62E_11D2_A853_00805F2505DF__wvu_PrintArea" vbProcedure="false">'US $'!$A$40:$AG$118</definedName>
    <definedName function="false" hidden="false" localSheetId="8" name="Z_AA0024BB_B62E_11D2_A853_00805F2505DF__wvu_PrintTitles" vbProcedure="false">'US $'!$1:$5</definedName>
    <definedName function="false" hidden="false" localSheetId="8" name="Z_AA0024C4_B62E_11D2_A853_00805F2505DF__wvu_PrintArea" vbProcedure="false">'US $'!$A$120:$M$238</definedName>
    <definedName function="false" hidden="false" localSheetId="8" name="Z_AA0024C4_B62E_11D2_A853_00805F2505DF__wvu_PrintTitles" vbProcedure="false">'US $'!$1:$5</definedName>
    <definedName function="false" hidden="false" localSheetId="8" name="Z_B2298A99_9F4B_11D2_A842_00805F2505DF__wvu_PrintArea" vbProcedure="false">'US $'!$A$6:$R$39</definedName>
    <definedName function="false" hidden="false" localSheetId="8" name="Z_B2298A99_9F4B_11D2_A842_00805F2505DF__wvu_PrintTitles" vbProcedure="false">'US $'!$1:$5</definedName>
    <definedName function="false" hidden="false" localSheetId="8" name="Z_B2298AA2_9F4B_11D2_A842_00805F2505DF__wvu_PrintArea" vbProcedure="false">'US $'!$A$40:$AG$118</definedName>
    <definedName function="false" hidden="false" localSheetId="8" name="Z_B2298AA2_9F4B_11D2_A842_00805F2505DF__wvu_PrintTitles" vbProcedure="false">'US $'!$1:$5</definedName>
    <definedName function="false" hidden="false" localSheetId="8" name="Z_B2298AAB_9F4B_11D2_A842_00805F2505DF__wvu_PrintArea" vbProcedure="false">'US $'!$A$120:$M$238</definedName>
    <definedName function="false" hidden="false" localSheetId="8" name="Z_B2298AAB_9F4B_11D2_A842_00805F2505DF__wvu_PrintTitles" vbProcedure="false">'US $'!$1:$5</definedName>
    <definedName function="false" hidden="false" localSheetId="8" name="Z_B2F7E2CA_7FBD_11D2_A836_00805F2505DF__wvu_PrintArea" vbProcedure="false">'US $'!$A$6:$R$39</definedName>
    <definedName function="false" hidden="false" localSheetId="8" name="Z_B2F7E2CA_7FBD_11D2_A836_00805F2505DF__wvu_PrintTitles" vbProcedure="false">'US $'!$1:$5</definedName>
    <definedName function="false" hidden="false" localSheetId="8" name="Z_B2F7E2D3_7FBD_11D2_A836_00805F2505DF__wvu_PrintArea" vbProcedure="false">'US $'!$A$40:$AG$118</definedName>
    <definedName function="false" hidden="false" localSheetId="8" name="Z_B2F7E2D3_7FBD_11D2_A836_00805F2505DF__wvu_PrintTitles" vbProcedure="false">'US $'!$1:$5</definedName>
    <definedName function="false" hidden="false" localSheetId="8" name="Z_B2F7E2DC_7FBD_11D2_A836_00805F2505DF__wvu_PrintArea" vbProcedure="false">'US $'!$A$120:$M$238</definedName>
    <definedName function="false" hidden="false" localSheetId="8" name="Z_B2F7E2DC_7FBD_11D2_A836_00805F2505DF__wvu_PrintTitles" vbProcedure="false">'US $'!$1:$5</definedName>
    <definedName function="false" hidden="false" localSheetId="8" name="Z_CAE48B08_AFF0_11D2_A84D_00805F2505DF__wvu_PrintArea" vbProcedure="false">'US $'!$A$6:$R$39</definedName>
    <definedName function="false" hidden="false" localSheetId="8" name="Z_CAE48B08_AFF0_11D2_A84D_00805F2505DF__wvu_PrintTitles" vbProcedure="false">'US $'!$1:$5</definedName>
    <definedName function="false" hidden="false" localSheetId="8" name="Z_CAE48B11_AFF0_11D2_A84D_00805F2505DF__wvu_PrintArea" vbProcedure="false">'US $'!$A$40:$AG$118</definedName>
    <definedName function="false" hidden="false" localSheetId="8" name="Z_CAE48B11_AFF0_11D2_A84D_00805F2505DF__wvu_PrintTitles" vbProcedure="false">'US $'!$1:$5</definedName>
    <definedName function="false" hidden="false" localSheetId="8" name="Z_CAE48B1A_AFF0_11D2_A84D_00805F2505DF__wvu_PrintArea" vbProcedure="false">'US $'!$A$120:$M$238</definedName>
    <definedName function="false" hidden="false" localSheetId="8" name="Z_CAE48B1A_AFF0_11D2_A84D_00805F2505DF__wvu_PrintTitles" vbProcedure="false">'US $'!$1:$5</definedName>
    <definedName function="false" hidden="false" localSheetId="8" name="Z_CC3965D0_A99C_11D2_A84A_00805F2505DF__wvu_PrintArea" vbProcedure="false">'US $'!$A$6:$R$39</definedName>
    <definedName function="false" hidden="false" localSheetId="8" name="Z_CC3965D0_A99C_11D2_A84A_00805F2505DF__wvu_PrintTitles" vbProcedure="false">'US $'!$1:$5</definedName>
    <definedName function="false" hidden="false" localSheetId="8" name="Z_CC3965D9_A99C_11D2_A84A_00805F2505DF__wvu_PrintArea" vbProcedure="false">'US $'!$A$40:$AG$118</definedName>
    <definedName function="false" hidden="false" localSheetId="8" name="Z_CC3965D9_A99C_11D2_A84A_00805F2505DF__wvu_PrintTitles" vbProcedure="false">'US $'!$1:$5</definedName>
    <definedName function="false" hidden="false" localSheetId="8" name="Z_CC3965E2_A99C_11D2_A84A_00805F2505DF__wvu_PrintArea" vbProcedure="false">'US $'!$A$120:$M$238</definedName>
    <definedName function="false" hidden="false" localSheetId="8" name="Z_CC3965E2_A99C_11D2_A84A_00805F2505DF__wvu_PrintTitles" vbProcedure="false">'US $'!$1:$5</definedName>
    <definedName function="false" hidden="false" localSheetId="8" name="Z_D4AB6C10_AB0F_11D2_A84C_00805F2505DF__wvu_PrintArea" vbProcedure="false">'US $'!$A$6:$R$39</definedName>
    <definedName function="false" hidden="false" localSheetId="8" name="Z_D4AB6C10_AB0F_11D2_A84C_00805F2505DF__wvu_PrintTitles" vbProcedure="false">'US $'!$1:$5</definedName>
    <definedName function="false" hidden="false" localSheetId="8" name="Z_D4AB6C19_AB0F_11D2_A84C_00805F2505DF__wvu_PrintArea" vbProcedure="false">'US $'!$A$40:$AG$118</definedName>
    <definedName function="false" hidden="false" localSheetId="8" name="Z_D4AB6C19_AB0F_11D2_A84C_00805F2505DF__wvu_PrintTitles" vbProcedure="false">'US $'!$1:$5</definedName>
    <definedName function="false" hidden="false" localSheetId="8" name="Z_D4AB6C22_AB0F_11D2_A84C_00805F2505DF__wvu_PrintArea" vbProcedure="false">'US $'!$A$120:$M$238</definedName>
    <definedName function="false" hidden="false" localSheetId="8" name="Z_D4AB6C22_AB0F_11D2_A84C_00805F2505DF__wvu_PrintTitles" vbProcedure="false">'US $'!$1:$5</definedName>
    <definedName function="false" hidden="false" localSheetId="8" name="Z_D4AB6C69_AB0F_11D2_A84C_00805F2505DF__wvu_PrintArea" vbProcedure="false">'US $'!$A$6:$R$39</definedName>
    <definedName function="false" hidden="false" localSheetId="8" name="Z_D4AB6C69_AB0F_11D2_A84C_00805F2505DF__wvu_PrintTitles" vbProcedure="false">'US $'!$1:$5</definedName>
    <definedName function="false" hidden="false" localSheetId="8" name="Z_D4AB6C72_AB0F_11D2_A84C_00805F2505DF__wvu_PrintArea" vbProcedure="false">'US $'!$A$40:$AG$118</definedName>
    <definedName function="false" hidden="false" localSheetId="8" name="Z_D4AB6C72_AB0F_11D2_A84C_00805F2505DF__wvu_PrintTitles" vbProcedure="false">'US $'!$1:$5</definedName>
    <definedName function="false" hidden="false" localSheetId="8" name="Z_D4AB6C7B_AB0F_11D2_A84C_00805F2505DF__wvu_PrintArea" vbProcedure="false">'US $'!$A$120:$M$238</definedName>
    <definedName function="false" hidden="false" localSheetId="8" name="Z_D4AB6C7B_AB0F_11D2_A84C_00805F2505DF__wvu_PrintTitles" vbProcedure="false">'US $'!$1:$5</definedName>
    <definedName function="false" hidden="false" localSheetId="8" name="Z_E05B5127_A672_11D2_A848_00805F2505DF__wvu_PrintArea" vbProcedure="false">'US $'!$A$6:$R$39</definedName>
    <definedName function="false" hidden="false" localSheetId="8" name="Z_E05B5127_A672_11D2_A848_00805F2505DF__wvu_PrintTitles" vbProcedure="false">'US $'!$1:$5</definedName>
    <definedName function="false" hidden="false" localSheetId="8" name="Z_E05B5130_A672_11D2_A848_00805F2505DF__wvu_PrintArea" vbProcedure="false">'US $'!$A$40:$AG$118</definedName>
    <definedName function="false" hidden="false" localSheetId="8" name="Z_E05B5130_A672_11D2_A848_00805F2505DF__wvu_PrintTitles" vbProcedure="false">'US $'!$1:$5</definedName>
    <definedName function="false" hidden="false" localSheetId="8" name="Z_E05B5139_A672_11D2_A848_00805F2505DF__wvu_PrintArea" vbProcedure="false">'US $'!$A$120:$M$238</definedName>
    <definedName function="false" hidden="false" localSheetId="8" name="Z_E05B5139_A672_11D2_A848_00805F2505DF__wvu_PrintTitles" vbProcedure="false">'US $'!$1:$5</definedName>
    <definedName function="false" hidden="false" localSheetId="8" name="Z_F60B7B7E_B470_11D2_A851_00805F2505DF__wvu_PrintArea" vbProcedure="false">'US $'!$A$6:$R$39</definedName>
    <definedName function="false" hidden="false" localSheetId="8" name="Z_F60B7B7E_B470_11D2_A851_00805F2505DF__wvu_PrintTitles" vbProcedure="false">'US $'!$1:$5</definedName>
    <definedName function="false" hidden="false" localSheetId="8" name="Z_F60B7B87_B470_11D2_A851_00805F2505DF__wvu_PrintArea" vbProcedure="false">'US $'!$A$40:$AG$118</definedName>
    <definedName function="false" hidden="false" localSheetId="8" name="Z_F60B7B87_B470_11D2_A851_00805F2505DF__wvu_PrintTitles" vbProcedure="false">'US $'!$1:$5</definedName>
    <definedName function="false" hidden="false" localSheetId="8" name="Z_F60B7B90_B470_11D2_A851_00805F2505DF__wvu_PrintArea" vbProcedure="false">'US $'!$A$120:$M$238</definedName>
    <definedName function="false" hidden="false" localSheetId="8" name="Z_F60B7B90_B470_11D2_A851_00805F2505DF__wvu_PrintTitles" vbProcedure="false">'US $'!$1:$5</definedName>
    <definedName function="false" hidden="false" localSheetId="8" name="Z_F60B7BE3_B470_11D2_A851_00805F2505DF__wvu_PrintArea" vbProcedure="false">'US $'!$A$6:$R$39</definedName>
    <definedName function="false" hidden="false" localSheetId="8" name="Z_F60B7BE3_B470_11D2_A851_00805F2505DF__wvu_PrintTitles" vbProcedure="false">'US $'!$1:$5</definedName>
    <definedName function="false" hidden="false" localSheetId="8" name="Z_F60B7BEC_B470_11D2_A851_00805F2505DF__wvu_PrintArea" vbProcedure="false">'US $'!$A$40:$AG$118</definedName>
    <definedName function="false" hidden="false" localSheetId="8" name="Z_F60B7BEC_B470_11D2_A851_00805F2505DF__wvu_PrintTitles" vbProcedure="false">'US $'!$1:$5</definedName>
    <definedName function="false" hidden="false" localSheetId="8" name="Z_F60B7BF5_B470_11D2_A851_00805F2505DF__wvu_PrintArea" vbProcedure="false">'US $'!$A$120:$M$238</definedName>
    <definedName function="false" hidden="false" localSheetId="8" name="Z_F60B7BF5_B470_11D2_A851_00805F2505DF__wvu_PrintTitles" vbProcedure="false">'US $'!$1:$5</definedName>
    <definedName function="false" hidden="false" localSheetId="8" name="Z_F947EA30_ABF3_11D2_A84C_00805F2505DF__wvu_PrintArea" vbProcedure="false">'US $'!$A$6:$R$39</definedName>
    <definedName function="false" hidden="false" localSheetId="8" name="Z_F947EA30_ABF3_11D2_A84C_00805F2505DF__wvu_PrintTitles" vbProcedure="false">'US $'!$1:$5</definedName>
    <definedName function="false" hidden="false" localSheetId="8" name="Z_F947EA39_ABF3_11D2_A84C_00805F2505DF__wvu_PrintArea" vbProcedure="false">'US $'!$A$40:$AG$118</definedName>
    <definedName function="false" hidden="false" localSheetId="8" name="Z_F947EA39_ABF3_11D2_A84C_00805F2505DF__wvu_PrintTitles" vbProcedure="false">'US $'!$1:$5</definedName>
    <definedName function="false" hidden="false" localSheetId="8" name="Z_F947EA42_ABF3_11D2_A84C_00805F2505DF__wvu_PrintArea" vbProcedure="false">'US $'!$A$120:$M$238</definedName>
    <definedName function="false" hidden="false" localSheetId="8" name="Z_F947EA42_ABF3_11D2_A84C_00805F2505DF__wvu_PrintTitles" vbProcedure="false">'US $'!$1:$5</definedName>
    <definedName function="false" hidden="false" localSheetId="9" name="ACwvu_BookBal_" vbProcedure="false">'Roll-5'!$A$6:$R$40</definedName>
    <definedName function="false" hidden="false" localSheetId="9" name="ACwvu_DailyChange_" vbProcedure="false">'Roll-5'!$A$41:$AG$118</definedName>
    <definedName function="false" hidden="false" localSheetId="9" name="ACwvu_Schedules_" vbProcedure="false">'Roll-5'!$A$121:$M$239</definedName>
    <definedName function="false" hidden="false" localSheetId="9" name="Swvu_BookBal_" vbProcedure="false">'Roll-5'!$A$6:$R$40</definedName>
    <definedName function="false" hidden="false" localSheetId="9" name="Swvu_DailyChange_" vbProcedure="false">'Roll-5'!$A$41:$AG$118</definedName>
    <definedName function="false" hidden="false" localSheetId="9" name="Swvu_Schedules_" vbProcedure="false">'Roll-5'!$A$121:$M$239</definedName>
    <definedName function="false" hidden="false" localSheetId="9" name="wrn_RollDetail_" vbProcedure="false">{"BookBal",#N/A,FALSE,"Roll";"DailyChange",#N/A,FALSE,"Roll";"Schedules",#N/A,FALSE,"Roll"}</definedName>
    <definedName function="false" hidden="false" localSheetId="9"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9"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9"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9" name="Z_00D2C734_B168_11D2_A84F_00805F2505DF__wvu_PrintArea" vbProcedure="false">'Roll-5'!$A$6:$R$39</definedName>
    <definedName function="false" hidden="false" localSheetId="9" name="Z_00D2C734_B168_11D2_A84F_00805F2505DF__wvu_PrintTitles" vbProcedure="false">'Roll-5'!$1:$5</definedName>
    <definedName function="false" hidden="false" localSheetId="9" name="Z_00D2C73D_B168_11D2_A84F_00805F2505DF__wvu_PrintArea" vbProcedure="false">'Roll-5'!$A$40:$AG$118</definedName>
    <definedName function="false" hidden="false" localSheetId="9" name="Z_00D2C73D_B168_11D2_A84F_00805F2505DF__wvu_PrintTitles" vbProcedure="false">'Roll-5'!$1:$5</definedName>
    <definedName function="false" hidden="false" localSheetId="9" name="Z_00D2C746_B168_11D2_A84F_00805F2505DF__wvu_PrintArea" vbProcedure="false">'Roll-5'!$A$120:$M$238</definedName>
    <definedName function="false" hidden="false" localSheetId="9" name="Z_00D2C746_B168_11D2_A84F_00805F2505DF__wvu_PrintTitles" vbProcedure="false">'Roll-5'!$1:$5</definedName>
    <definedName function="false" hidden="false" localSheetId="9" name="Z_0184384B_B93D_11D2_8444_00805F3629DE__wvu_PrintArea" vbProcedure="false">'Roll-5'!$A$6:$R$39</definedName>
    <definedName function="false" hidden="false" localSheetId="9" name="Z_0184384B_B93D_11D2_8444_00805F3629DE__wvu_PrintTitles" vbProcedure="false">'Roll-5'!$1:$5</definedName>
    <definedName function="false" hidden="false" localSheetId="9" name="Z_01843854_B93D_11D2_8444_00805F3629DE__wvu_PrintArea" vbProcedure="false">'Roll-5'!$A$40:$AG$118</definedName>
    <definedName function="false" hidden="false" localSheetId="9" name="Z_01843854_B93D_11D2_8444_00805F3629DE__wvu_PrintTitles" vbProcedure="false">'Roll-5'!$1:$5</definedName>
    <definedName function="false" hidden="false" localSheetId="9" name="Z_0184385D_B93D_11D2_8444_00805F3629DE__wvu_PrintArea" vbProcedure="false">'Roll-5'!$A$120:$M$238</definedName>
    <definedName function="false" hidden="false" localSheetId="9" name="Z_0184385D_B93D_11D2_8444_00805F3629DE__wvu_PrintTitles" vbProcedure="false">'Roll-5'!$1:$5</definedName>
    <definedName function="false" hidden="false" localSheetId="9" name="Z_02448BA4_88FA_11D2_B05A_00104B2CC235__wvu_PrintArea" vbProcedure="false">'Roll-5'!$A$6:$R$39</definedName>
    <definedName function="false" hidden="false" localSheetId="9" name="Z_02448BA4_88FA_11D2_B05A_00104B2CC235__wvu_PrintTitles" vbProcedure="false">'Roll-5'!$1:$5</definedName>
    <definedName function="false" hidden="false" localSheetId="9" name="Z_02448BAD_88FA_11D2_B05A_00104B2CC235__wvu_PrintArea" vbProcedure="false">'Roll-5'!$A$40:$AG$118</definedName>
    <definedName function="false" hidden="false" localSheetId="9" name="Z_02448BAD_88FA_11D2_B05A_00104B2CC235__wvu_PrintTitles" vbProcedure="false">'Roll-5'!$1:$5</definedName>
    <definedName function="false" hidden="false" localSheetId="9" name="Z_02448BB6_88FA_11D2_B05A_00104B2CC235__wvu_PrintArea" vbProcedure="false">'Roll-5'!$A$120:$M$238</definedName>
    <definedName function="false" hidden="false" localSheetId="9" name="Z_02448BB6_88FA_11D2_B05A_00104B2CC235__wvu_PrintTitles" vbProcedure="false">'Roll-5'!$1:$5</definedName>
    <definedName function="false" hidden="false" localSheetId="9" name="Z_0AC5A1F4_9EA7_11D2_A842_00805F2505DF__wvu_PrintArea" vbProcedure="false">'Roll-5'!$A$6:$R$39</definedName>
    <definedName function="false" hidden="false" localSheetId="9" name="Z_0AC5A1F4_9EA7_11D2_A842_00805F2505DF__wvu_PrintTitles" vbProcedure="false">'Roll-5'!$1:$5</definedName>
    <definedName function="false" hidden="false" localSheetId="9" name="Z_0AC5A1FD_9EA7_11D2_A842_00805F2505DF__wvu_PrintArea" vbProcedure="false">'Roll-5'!$A$40:$AG$118</definedName>
    <definedName function="false" hidden="false" localSheetId="9" name="Z_0AC5A1FD_9EA7_11D2_A842_00805F2505DF__wvu_PrintTitles" vbProcedure="false">'Roll-5'!$1:$5</definedName>
    <definedName function="false" hidden="false" localSheetId="9" name="Z_0AC5A206_9EA7_11D2_A842_00805F2505DF__wvu_PrintArea" vbProcedure="false">'Roll-5'!$A$120:$M$238</definedName>
    <definedName function="false" hidden="false" localSheetId="9" name="Z_0AC5A206_9EA7_11D2_A842_00805F2505DF__wvu_PrintTitles" vbProcedure="false">'Roll-5'!$1:$5</definedName>
    <definedName function="false" hidden="false" localSheetId="9" name="Z_37FD7BDB_ABC9_11D2_843C_00805F3629DE__wvu_PrintArea" vbProcedure="false">'Roll-5'!$A$6:$R$39</definedName>
    <definedName function="false" hidden="false" localSheetId="9" name="Z_37FD7BDB_ABC9_11D2_843C_00805F3629DE__wvu_PrintTitles" vbProcedure="false">'Roll-5'!$1:$5</definedName>
    <definedName function="false" hidden="false" localSheetId="9" name="Z_37FD7BE4_ABC9_11D2_843C_00805F3629DE__wvu_PrintArea" vbProcedure="false">'Roll-5'!$A$40:$AG$118</definedName>
    <definedName function="false" hidden="false" localSheetId="9" name="Z_37FD7BE4_ABC9_11D2_843C_00805F3629DE__wvu_PrintTitles" vbProcedure="false">'Roll-5'!$1:$5</definedName>
    <definedName function="false" hidden="false" localSheetId="9" name="Z_37FD7BED_ABC9_11D2_843C_00805F3629DE__wvu_PrintArea" vbProcedure="false">'Roll-5'!$A$120:$M$238</definedName>
    <definedName function="false" hidden="false" localSheetId="9" name="Z_37FD7BED_ABC9_11D2_843C_00805F3629DE__wvu_PrintTitles" vbProcedure="false">'Roll-5'!$1:$5</definedName>
    <definedName function="false" hidden="false" localSheetId="9" name="Z_383AC428_A3FF_11D2_A845_00805F2505DF__wvu_PrintArea" vbProcedure="false">'Roll-5'!$A$6:$R$39</definedName>
    <definedName function="false" hidden="false" localSheetId="9" name="Z_383AC428_A3FF_11D2_A845_00805F2505DF__wvu_PrintTitles" vbProcedure="false">'Roll-5'!$1:$5</definedName>
    <definedName function="false" hidden="false" localSheetId="9" name="Z_383AC431_A3FF_11D2_A845_00805F2505DF__wvu_PrintArea" vbProcedure="false">'Roll-5'!$A$40:$AG$118</definedName>
    <definedName function="false" hidden="false" localSheetId="9" name="Z_383AC431_A3FF_11D2_A845_00805F2505DF__wvu_PrintTitles" vbProcedure="false">'Roll-5'!$1:$5</definedName>
    <definedName function="false" hidden="false" localSheetId="9" name="Z_383AC43A_A3FF_11D2_A845_00805F2505DF__wvu_PrintArea" vbProcedure="false">'Roll-5'!$A$120:$M$238</definedName>
    <definedName function="false" hidden="false" localSheetId="9" name="Z_383AC43A_A3FF_11D2_A845_00805F2505DF__wvu_PrintTitles" vbProcedure="false">'Roll-5'!$1:$5</definedName>
    <definedName function="false" hidden="false" localSheetId="9" name="Z_4398CED4_B092_11D2_A84E_00805F2505DF__wvu_PrintArea" vbProcedure="false">'Roll-5'!$A$6:$R$39</definedName>
    <definedName function="false" hidden="false" localSheetId="9" name="Z_4398CED4_B092_11D2_A84E_00805F2505DF__wvu_PrintTitles" vbProcedure="false">'Roll-5'!$1:$5</definedName>
    <definedName function="false" hidden="false" localSheetId="9" name="Z_4398CEDD_B092_11D2_A84E_00805F2505DF__wvu_PrintArea" vbProcedure="false">'Roll-5'!$A$40:$AG$118</definedName>
    <definedName function="false" hidden="false" localSheetId="9" name="Z_4398CEDD_B092_11D2_A84E_00805F2505DF__wvu_PrintTitles" vbProcedure="false">'Roll-5'!$1:$5</definedName>
    <definedName function="false" hidden="false" localSheetId="9" name="Z_4398CEE6_B092_11D2_A84E_00805F2505DF__wvu_PrintArea" vbProcedure="false">'Roll-5'!$A$120:$M$238</definedName>
    <definedName function="false" hidden="false" localSheetId="9" name="Z_4398CEE6_B092_11D2_A84E_00805F2505DF__wvu_PrintTitles" vbProcedure="false">'Roll-5'!$1:$5</definedName>
    <definedName function="false" hidden="false" localSheetId="9" name="Z_535643C0_B9EE_11D2_A857_00805F2505DF__wvu_PrintArea" vbProcedure="false">'Roll-5'!$A$6:$R$39</definedName>
    <definedName function="false" hidden="false" localSheetId="9" name="Z_535643C0_B9EE_11D2_A857_00805F2505DF__wvu_PrintTitles" vbProcedure="false">'Roll-5'!$1:$5</definedName>
    <definedName function="false" hidden="false" localSheetId="9" name="Z_535643C9_B9EE_11D2_A857_00805F2505DF__wvu_PrintArea" vbProcedure="false">'Roll-5'!$A$40:$AG$118</definedName>
    <definedName function="false" hidden="false" localSheetId="9" name="Z_535643C9_B9EE_11D2_A857_00805F2505DF__wvu_PrintTitles" vbProcedure="false">'Roll-5'!$1:$5</definedName>
    <definedName function="false" hidden="false" localSheetId="9" name="Z_535643D2_B9EE_11D2_A857_00805F2505DF__wvu_PrintArea" vbProcedure="false">'Roll-5'!$A$120:$M$238</definedName>
    <definedName function="false" hidden="false" localSheetId="9" name="Z_535643D2_B9EE_11D2_A857_00805F2505DF__wvu_PrintTitles" vbProcedure="false">'Roll-5'!$1:$5</definedName>
    <definedName function="false" hidden="false" localSheetId="9" name="Z_70785CBA_A4C6_11D2_A845_00805F2505DF__wvu_PrintArea" vbProcedure="false">'Roll-5'!$A$6:$R$39</definedName>
    <definedName function="false" hidden="false" localSheetId="9" name="Z_70785CBA_A4C6_11D2_A845_00805F2505DF__wvu_PrintTitles" vbProcedure="false">'Roll-5'!$1:$5</definedName>
    <definedName function="false" hidden="false" localSheetId="9" name="Z_70785CC3_A4C6_11D2_A845_00805F2505DF__wvu_PrintArea" vbProcedure="false">'Roll-5'!$A$40:$AG$118</definedName>
    <definedName function="false" hidden="false" localSheetId="9" name="Z_70785CC3_A4C6_11D2_A845_00805F2505DF__wvu_PrintTitles" vbProcedure="false">'Roll-5'!$1:$5</definedName>
    <definedName function="false" hidden="false" localSheetId="9" name="Z_70785CCC_A4C6_11D2_A845_00805F2505DF__wvu_PrintArea" vbProcedure="false">'Roll-5'!$A$120:$M$238</definedName>
    <definedName function="false" hidden="false" localSheetId="9" name="Z_70785CCC_A4C6_11D2_A845_00805F2505DF__wvu_PrintTitles" vbProcedure="false">'Roll-5'!$1:$5</definedName>
    <definedName function="false" hidden="false" localSheetId="9" name="Z_76D54FAB_89F3_11D2_B05A_00104B2CC235__wvu_PrintArea" vbProcedure="false">'Roll-5'!$A$6:$R$39</definedName>
    <definedName function="false" hidden="false" localSheetId="9" name="Z_76D54FAB_89F3_11D2_B05A_00104B2CC235__wvu_PrintTitles" vbProcedure="false">'Roll-5'!$1:$5</definedName>
    <definedName function="false" hidden="false" localSheetId="9" name="Z_76D54FB4_89F3_11D2_B05A_00104B2CC235__wvu_PrintArea" vbProcedure="false">'Roll-5'!$A$40:$AG$118</definedName>
    <definedName function="false" hidden="false" localSheetId="9" name="Z_76D54FB4_89F3_11D2_B05A_00104B2CC235__wvu_PrintTitles" vbProcedure="false">'Roll-5'!$1:$5</definedName>
    <definedName function="false" hidden="false" localSheetId="9" name="Z_76D54FBD_89F3_11D2_B05A_00104B2CC235__wvu_PrintArea" vbProcedure="false">'Roll-5'!$A$120:$M$238</definedName>
    <definedName function="false" hidden="false" localSheetId="9" name="Z_76D54FBD_89F3_11D2_B05A_00104B2CC235__wvu_PrintTitles" vbProcedure="false">'Roll-5'!$1:$5</definedName>
    <definedName function="false" hidden="false" localSheetId="9" name="Z_7B7539F0_B7B8_11D2_A856_00805F2505DF__wvu_PrintArea" vbProcedure="false">'Roll-5'!$A$6:$R$39</definedName>
    <definedName function="false" hidden="false" localSheetId="9" name="Z_7B7539F0_B7B8_11D2_A856_00805F2505DF__wvu_PrintTitles" vbProcedure="false">'Roll-5'!$1:$5</definedName>
    <definedName function="false" hidden="false" localSheetId="9" name="Z_7B7539F9_B7B8_11D2_A856_00805F2505DF__wvu_PrintArea" vbProcedure="false">'Roll-5'!$A$40:$AG$118</definedName>
    <definedName function="false" hidden="false" localSheetId="9" name="Z_7B7539F9_B7B8_11D2_A856_00805F2505DF__wvu_PrintTitles" vbProcedure="false">'Roll-5'!$1:$5</definedName>
    <definedName function="false" hidden="false" localSheetId="9" name="Z_7B753A02_B7B8_11D2_A856_00805F2505DF__wvu_PrintArea" vbProcedure="false">'Roll-5'!$A$120:$M$238</definedName>
    <definedName function="false" hidden="false" localSheetId="9" name="Z_7B753A02_B7B8_11D2_A856_00805F2505DF__wvu_PrintTitles" vbProcedure="false">'Roll-5'!$1:$5</definedName>
    <definedName function="false" hidden="false" localSheetId="9" name="Z_7C160644_B226_11D2_A850_00805F2505DF__wvu_PrintArea" vbProcedure="false">'Roll-5'!$A$6:$R$39</definedName>
    <definedName function="false" hidden="false" localSheetId="9" name="Z_7C160644_B226_11D2_A850_00805F2505DF__wvu_PrintTitles" vbProcedure="false">'Roll-5'!$1:$5</definedName>
    <definedName function="false" hidden="false" localSheetId="9" name="Z_7C16064D_B226_11D2_A850_00805F2505DF__wvu_PrintArea" vbProcedure="false">'Roll-5'!$A$40:$AG$118</definedName>
    <definedName function="false" hidden="false" localSheetId="9" name="Z_7C16064D_B226_11D2_A850_00805F2505DF__wvu_PrintTitles" vbProcedure="false">'Roll-5'!$1:$5</definedName>
    <definedName function="false" hidden="false" localSheetId="9" name="Z_7C160656_B226_11D2_A850_00805F2505DF__wvu_PrintArea" vbProcedure="false">'Roll-5'!$A$120:$M$238</definedName>
    <definedName function="false" hidden="false" localSheetId="9" name="Z_7C160656_B226_11D2_A850_00805F2505DF__wvu_PrintTitles" vbProcedure="false">'Roll-5'!$1:$5</definedName>
    <definedName function="false" hidden="false" localSheetId="9" name="Z_8106BDB1_AA5F_11D2_A84B_00805F2505DF__wvu_PrintArea" vbProcedure="false">'Roll-5'!$A$6:$R$39</definedName>
    <definedName function="false" hidden="false" localSheetId="9" name="Z_8106BDB1_AA5F_11D2_A84B_00805F2505DF__wvu_PrintTitles" vbProcedure="false">'Roll-5'!$1:$5</definedName>
    <definedName function="false" hidden="false" localSheetId="9" name="Z_8106BDBA_AA5F_11D2_A84B_00805F2505DF__wvu_PrintArea" vbProcedure="false">'Roll-5'!$A$40:$AG$118</definedName>
    <definedName function="false" hidden="false" localSheetId="9" name="Z_8106BDBA_AA5F_11D2_A84B_00805F2505DF__wvu_PrintTitles" vbProcedure="false">'Roll-5'!$1:$5</definedName>
    <definedName function="false" hidden="false" localSheetId="9" name="Z_8106BDC3_AA5F_11D2_A84B_00805F2505DF__wvu_PrintArea" vbProcedure="false">'Roll-5'!$A$120:$M$238</definedName>
    <definedName function="false" hidden="false" localSheetId="9" name="Z_8106BDC3_AA5F_11D2_A84B_00805F2505DF__wvu_PrintTitles" vbProcedure="false">'Roll-5'!$1:$5</definedName>
    <definedName function="false" hidden="false" localSheetId="9" name="Z_90E3CCE3_A590_11D2_A845_00805F2505DF__wvu_PrintArea" vbProcedure="false">'Roll-5'!$A$6:$R$39</definedName>
    <definedName function="false" hidden="false" localSheetId="9" name="Z_90E3CCE3_A590_11D2_A845_00805F2505DF__wvu_PrintTitles" vbProcedure="false">'Roll-5'!$1:$5</definedName>
    <definedName function="false" hidden="false" localSheetId="9" name="Z_90E3CCEC_A590_11D2_A845_00805F2505DF__wvu_PrintArea" vbProcedure="false">'Roll-5'!$A$40:$AG$118</definedName>
    <definedName function="false" hidden="false" localSheetId="9" name="Z_90E3CCEC_A590_11D2_A845_00805F2505DF__wvu_PrintTitles" vbProcedure="false">'Roll-5'!$1:$5</definedName>
    <definedName function="false" hidden="false" localSheetId="9" name="Z_90E3CCF5_A590_11D2_A845_00805F2505DF__wvu_PrintArea" vbProcedure="false">'Roll-5'!$A$120:$M$238</definedName>
    <definedName function="false" hidden="false" localSheetId="9" name="Z_90E3CCF5_A590_11D2_A845_00805F2505DF__wvu_PrintTitles" vbProcedure="false">'Roll-5'!$1:$5</definedName>
    <definedName function="false" hidden="false" localSheetId="9" name="Z_9F5984A9_ADA0_11D2_A84C_00805F2505DF__wvu_PrintArea" vbProcedure="false">'Roll-5'!$A$6:$R$39</definedName>
    <definedName function="false" hidden="false" localSheetId="9" name="Z_9F5984A9_ADA0_11D2_A84C_00805F2505DF__wvu_PrintTitles" vbProcedure="false">'Roll-5'!$1:$5</definedName>
    <definedName function="false" hidden="false" localSheetId="9" name="Z_9F5984B2_ADA0_11D2_A84C_00805F2505DF__wvu_PrintArea" vbProcedure="false">'Roll-5'!$A$40:$AG$118</definedName>
    <definedName function="false" hidden="false" localSheetId="9" name="Z_9F5984B2_ADA0_11D2_A84C_00805F2505DF__wvu_PrintTitles" vbProcedure="false">'Roll-5'!$1:$5</definedName>
    <definedName function="false" hidden="false" localSheetId="9" name="Z_9F5984BB_ADA0_11D2_A84C_00805F2505DF__wvu_PrintArea" vbProcedure="false">'Roll-5'!$A$120:$M$238</definedName>
    <definedName function="false" hidden="false" localSheetId="9" name="Z_9F5984BB_ADA0_11D2_A84C_00805F2505DF__wvu_PrintTitles" vbProcedure="false">'Roll-5'!$1:$5</definedName>
    <definedName function="false" hidden="false" localSheetId="9" name="Z_AA002450_B62E_11D2_A853_00805F2505DF__wvu_PrintArea" vbProcedure="false">'Roll-5'!$A$6:$R$39</definedName>
    <definedName function="false" hidden="false" localSheetId="9" name="Z_AA002450_B62E_11D2_A853_00805F2505DF__wvu_PrintTitles" vbProcedure="false">'Roll-5'!$1:$5</definedName>
    <definedName function="false" hidden="false" localSheetId="9" name="Z_AA002459_B62E_11D2_A853_00805F2505DF__wvu_PrintArea" vbProcedure="false">'Roll-5'!$A$40:$AG$118</definedName>
    <definedName function="false" hidden="false" localSheetId="9" name="Z_AA002459_B62E_11D2_A853_00805F2505DF__wvu_PrintTitles" vbProcedure="false">'Roll-5'!$1:$5</definedName>
    <definedName function="false" hidden="false" localSheetId="9" name="Z_AA002462_B62E_11D2_A853_00805F2505DF__wvu_PrintArea" vbProcedure="false">'Roll-5'!$A$120:$M$238</definedName>
    <definedName function="false" hidden="false" localSheetId="9" name="Z_AA002462_B62E_11D2_A853_00805F2505DF__wvu_PrintTitles" vbProcedure="false">'Roll-5'!$1:$5</definedName>
    <definedName function="false" hidden="false" localSheetId="9" name="Z_AA0024AE_B62E_11D2_A853_00805F2505DF__wvu_PrintArea" vbProcedure="false">'Roll-5'!$A$6:$R$39</definedName>
    <definedName function="false" hidden="false" localSheetId="9" name="Z_AA0024AE_B62E_11D2_A853_00805F2505DF__wvu_PrintTitles" vbProcedure="false">'Roll-5'!$1:$5</definedName>
    <definedName function="false" hidden="false" localSheetId="9" name="Z_AA0024B7_B62E_11D2_A853_00805F2505DF__wvu_PrintArea" vbProcedure="false">'Roll-5'!$A$40:$AG$118</definedName>
    <definedName function="false" hidden="false" localSheetId="9" name="Z_AA0024B7_B62E_11D2_A853_00805F2505DF__wvu_PrintTitles" vbProcedure="false">'Roll-5'!$1:$5</definedName>
    <definedName function="false" hidden="false" localSheetId="9" name="Z_AA0024C0_B62E_11D2_A853_00805F2505DF__wvu_PrintArea" vbProcedure="false">'Roll-5'!$A$120:$M$238</definedName>
    <definedName function="false" hidden="false" localSheetId="9" name="Z_AA0024C0_B62E_11D2_A853_00805F2505DF__wvu_PrintTitles" vbProcedure="false">'Roll-5'!$1:$5</definedName>
    <definedName function="false" hidden="false" localSheetId="9" name="Z_B2298A95_9F4B_11D2_A842_00805F2505DF__wvu_PrintArea" vbProcedure="false">'Roll-5'!$A$6:$R$39</definedName>
    <definedName function="false" hidden="false" localSheetId="9" name="Z_B2298A95_9F4B_11D2_A842_00805F2505DF__wvu_PrintTitles" vbProcedure="false">'Roll-5'!$1:$5</definedName>
    <definedName function="false" hidden="false" localSheetId="9" name="Z_B2298A9E_9F4B_11D2_A842_00805F2505DF__wvu_PrintArea" vbProcedure="false">'Roll-5'!$A$40:$AG$118</definedName>
    <definedName function="false" hidden="false" localSheetId="9" name="Z_B2298A9E_9F4B_11D2_A842_00805F2505DF__wvu_PrintTitles" vbProcedure="false">'Roll-5'!$1:$5</definedName>
    <definedName function="false" hidden="false" localSheetId="9" name="Z_B2298AA7_9F4B_11D2_A842_00805F2505DF__wvu_PrintArea" vbProcedure="false">'Roll-5'!$A$120:$M$238</definedName>
    <definedName function="false" hidden="false" localSheetId="9" name="Z_B2298AA7_9F4B_11D2_A842_00805F2505DF__wvu_PrintTitles" vbProcedure="false">'Roll-5'!$1:$5</definedName>
    <definedName function="false" hidden="false" localSheetId="9" name="Z_B2F7E2C6_7FBD_11D2_A836_00805F2505DF__wvu_PrintArea" vbProcedure="false">'Roll-5'!$A$6:$R$39</definedName>
    <definedName function="false" hidden="false" localSheetId="9" name="Z_B2F7E2C6_7FBD_11D2_A836_00805F2505DF__wvu_PrintTitles" vbProcedure="false">'Roll-5'!$1:$5</definedName>
    <definedName function="false" hidden="false" localSheetId="9" name="Z_B2F7E2CF_7FBD_11D2_A836_00805F2505DF__wvu_PrintArea" vbProcedure="false">'Roll-5'!$A$40:$AG$118</definedName>
    <definedName function="false" hidden="false" localSheetId="9" name="Z_B2F7E2CF_7FBD_11D2_A836_00805F2505DF__wvu_PrintTitles" vbProcedure="false">'Roll-5'!$1:$5</definedName>
    <definedName function="false" hidden="false" localSheetId="9" name="Z_B2F7E2D8_7FBD_11D2_A836_00805F2505DF__wvu_PrintArea" vbProcedure="false">'Roll-5'!$A$120:$M$238</definedName>
    <definedName function="false" hidden="false" localSheetId="9" name="Z_B2F7E2D8_7FBD_11D2_A836_00805F2505DF__wvu_PrintTitles" vbProcedure="false">'Roll-5'!$1:$5</definedName>
    <definedName function="false" hidden="false" localSheetId="9" name="Z_CAE48B04_AFF0_11D2_A84D_00805F2505DF__wvu_PrintArea" vbProcedure="false">'Roll-5'!$A$6:$R$39</definedName>
    <definedName function="false" hidden="false" localSheetId="9" name="Z_CAE48B04_AFF0_11D2_A84D_00805F2505DF__wvu_PrintTitles" vbProcedure="false">'Roll-5'!$1:$5</definedName>
    <definedName function="false" hidden="false" localSheetId="9" name="Z_CAE48B0D_AFF0_11D2_A84D_00805F2505DF__wvu_PrintArea" vbProcedure="false">'Roll-5'!$A$40:$AG$118</definedName>
    <definedName function="false" hidden="false" localSheetId="9" name="Z_CAE48B0D_AFF0_11D2_A84D_00805F2505DF__wvu_PrintTitles" vbProcedure="false">'Roll-5'!$1:$5</definedName>
    <definedName function="false" hidden="false" localSheetId="9" name="Z_CAE48B16_AFF0_11D2_A84D_00805F2505DF__wvu_PrintArea" vbProcedure="false">'Roll-5'!$A$120:$M$238</definedName>
    <definedName function="false" hidden="false" localSheetId="9" name="Z_CAE48B16_AFF0_11D2_A84D_00805F2505DF__wvu_PrintTitles" vbProcedure="false">'Roll-5'!$1:$5</definedName>
    <definedName function="false" hidden="false" localSheetId="9" name="Z_CC3965CC_A99C_11D2_A84A_00805F2505DF__wvu_PrintArea" vbProcedure="false">'Roll-5'!$A$6:$R$39</definedName>
    <definedName function="false" hidden="false" localSheetId="9" name="Z_CC3965CC_A99C_11D2_A84A_00805F2505DF__wvu_PrintTitles" vbProcedure="false">'Roll-5'!$1:$5</definedName>
    <definedName function="false" hidden="false" localSheetId="9" name="Z_CC3965D5_A99C_11D2_A84A_00805F2505DF__wvu_PrintArea" vbProcedure="false">'Roll-5'!$A$40:$AG$118</definedName>
    <definedName function="false" hidden="false" localSheetId="9" name="Z_CC3965D5_A99C_11D2_A84A_00805F2505DF__wvu_PrintTitles" vbProcedure="false">'Roll-5'!$1:$5</definedName>
    <definedName function="false" hidden="false" localSheetId="9" name="Z_CC3965DE_A99C_11D2_A84A_00805F2505DF__wvu_PrintArea" vbProcedure="false">'Roll-5'!$A$120:$M$238</definedName>
    <definedName function="false" hidden="false" localSheetId="9" name="Z_CC3965DE_A99C_11D2_A84A_00805F2505DF__wvu_PrintTitles" vbProcedure="false">'Roll-5'!$1:$5</definedName>
    <definedName function="false" hidden="false" localSheetId="9" name="Z_D4AB6C0C_AB0F_11D2_A84C_00805F2505DF__wvu_PrintArea" vbProcedure="false">'Roll-5'!$A$6:$R$39</definedName>
    <definedName function="false" hidden="false" localSheetId="9" name="Z_D4AB6C0C_AB0F_11D2_A84C_00805F2505DF__wvu_PrintTitles" vbProcedure="false">'Roll-5'!$1:$5</definedName>
    <definedName function="false" hidden="false" localSheetId="9" name="Z_D4AB6C15_AB0F_11D2_A84C_00805F2505DF__wvu_PrintArea" vbProcedure="false">'Roll-5'!$A$40:$AG$118</definedName>
    <definedName function="false" hidden="false" localSheetId="9" name="Z_D4AB6C15_AB0F_11D2_A84C_00805F2505DF__wvu_PrintTitles" vbProcedure="false">'Roll-5'!$1:$5</definedName>
    <definedName function="false" hidden="false" localSheetId="9" name="Z_D4AB6C1E_AB0F_11D2_A84C_00805F2505DF__wvu_PrintArea" vbProcedure="false">'Roll-5'!$A$120:$M$238</definedName>
    <definedName function="false" hidden="false" localSheetId="9" name="Z_D4AB6C1E_AB0F_11D2_A84C_00805F2505DF__wvu_PrintTitles" vbProcedure="false">'Roll-5'!$1:$5</definedName>
    <definedName function="false" hidden="false" localSheetId="9" name="Z_D4AB6C65_AB0F_11D2_A84C_00805F2505DF__wvu_PrintArea" vbProcedure="false">'Roll-5'!$A$6:$R$39</definedName>
    <definedName function="false" hidden="false" localSheetId="9" name="Z_D4AB6C65_AB0F_11D2_A84C_00805F2505DF__wvu_PrintTitles" vbProcedure="false">'Roll-5'!$1:$5</definedName>
    <definedName function="false" hidden="false" localSheetId="9" name="Z_D4AB6C6E_AB0F_11D2_A84C_00805F2505DF__wvu_PrintArea" vbProcedure="false">'Roll-5'!$A$40:$AG$118</definedName>
    <definedName function="false" hidden="false" localSheetId="9" name="Z_D4AB6C6E_AB0F_11D2_A84C_00805F2505DF__wvu_PrintTitles" vbProcedure="false">'Roll-5'!$1:$5</definedName>
    <definedName function="false" hidden="false" localSheetId="9" name="Z_D4AB6C77_AB0F_11D2_A84C_00805F2505DF__wvu_PrintArea" vbProcedure="false">'Roll-5'!$A$120:$M$238</definedName>
    <definedName function="false" hidden="false" localSheetId="9" name="Z_D4AB6C77_AB0F_11D2_A84C_00805F2505DF__wvu_PrintTitles" vbProcedure="false">'Roll-5'!$1:$5</definedName>
    <definedName function="false" hidden="false" localSheetId="9" name="Z_E05B5123_A672_11D2_A848_00805F2505DF__wvu_PrintArea" vbProcedure="false">'Roll-5'!$A$6:$R$39</definedName>
    <definedName function="false" hidden="false" localSheetId="9" name="Z_E05B5123_A672_11D2_A848_00805F2505DF__wvu_PrintTitles" vbProcedure="false">'Roll-5'!$1:$5</definedName>
    <definedName function="false" hidden="false" localSheetId="9" name="Z_E05B512C_A672_11D2_A848_00805F2505DF__wvu_PrintArea" vbProcedure="false">'Roll-5'!$A$40:$AG$118</definedName>
    <definedName function="false" hidden="false" localSheetId="9" name="Z_E05B512C_A672_11D2_A848_00805F2505DF__wvu_PrintTitles" vbProcedure="false">'Roll-5'!$1:$5</definedName>
    <definedName function="false" hidden="false" localSheetId="9" name="Z_E05B5135_A672_11D2_A848_00805F2505DF__wvu_PrintArea" vbProcedure="false">'Roll-5'!$A$120:$M$238</definedName>
    <definedName function="false" hidden="false" localSheetId="9" name="Z_E05B5135_A672_11D2_A848_00805F2505DF__wvu_PrintTitles" vbProcedure="false">'Roll-5'!$1:$5</definedName>
    <definedName function="false" hidden="false" localSheetId="9" name="Z_F60B7B7A_B470_11D2_A851_00805F2505DF__wvu_PrintArea" vbProcedure="false">'Roll-5'!$A$6:$R$39</definedName>
    <definedName function="false" hidden="false" localSheetId="9" name="Z_F60B7B7A_B470_11D2_A851_00805F2505DF__wvu_PrintTitles" vbProcedure="false">'Roll-5'!$1:$5</definedName>
    <definedName function="false" hidden="false" localSheetId="9" name="Z_F60B7B83_B470_11D2_A851_00805F2505DF__wvu_PrintArea" vbProcedure="false">'Roll-5'!$A$40:$AG$118</definedName>
    <definedName function="false" hidden="false" localSheetId="9" name="Z_F60B7B83_B470_11D2_A851_00805F2505DF__wvu_PrintTitles" vbProcedure="false">'Roll-5'!$1:$5</definedName>
    <definedName function="false" hidden="false" localSheetId="9" name="Z_F60B7B8C_B470_11D2_A851_00805F2505DF__wvu_PrintArea" vbProcedure="false">'Roll-5'!$A$120:$M$238</definedName>
    <definedName function="false" hidden="false" localSheetId="9" name="Z_F60B7B8C_B470_11D2_A851_00805F2505DF__wvu_PrintTitles" vbProcedure="false">'Roll-5'!$1:$5</definedName>
    <definedName function="false" hidden="false" localSheetId="9" name="Z_F60B7BDF_B470_11D2_A851_00805F2505DF__wvu_PrintArea" vbProcedure="false">'Roll-5'!$A$6:$R$39</definedName>
    <definedName function="false" hidden="false" localSheetId="9" name="Z_F60B7BDF_B470_11D2_A851_00805F2505DF__wvu_PrintTitles" vbProcedure="false">'Roll-5'!$1:$5</definedName>
    <definedName function="false" hidden="false" localSheetId="9" name="Z_F60B7BE8_B470_11D2_A851_00805F2505DF__wvu_PrintArea" vbProcedure="false">'Roll-5'!$A$40:$AG$118</definedName>
    <definedName function="false" hidden="false" localSheetId="9" name="Z_F60B7BE8_B470_11D2_A851_00805F2505DF__wvu_PrintTitles" vbProcedure="false">'Roll-5'!$1:$5</definedName>
    <definedName function="false" hidden="false" localSheetId="9" name="Z_F60B7BF1_B470_11D2_A851_00805F2505DF__wvu_PrintArea" vbProcedure="false">'Roll-5'!$A$120:$M$238</definedName>
    <definedName function="false" hidden="false" localSheetId="9" name="Z_F60B7BF1_B470_11D2_A851_00805F2505DF__wvu_PrintTitles" vbProcedure="false">'Roll-5'!$1:$5</definedName>
    <definedName function="false" hidden="false" localSheetId="9" name="Z_F947EA2C_ABF3_11D2_A84C_00805F2505DF__wvu_PrintArea" vbProcedure="false">'Roll-5'!$A$6:$R$39</definedName>
    <definedName function="false" hidden="false" localSheetId="9" name="Z_F947EA2C_ABF3_11D2_A84C_00805F2505DF__wvu_PrintTitles" vbProcedure="false">'Roll-5'!$1:$5</definedName>
    <definedName function="false" hidden="false" localSheetId="9" name="Z_F947EA35_ABF3_11D2_A84C_00805F2505DF__wvu_PrintArea" vbProcedure="false">'Roll-5'!$A$40:$AG$118</definedName>
    <definedName function="false" hidden="false" localSheetId="9" name="Z_F947EA35_ABF3_11D2_A84C_00805F2505DF__wvu_PrintTitles" vbProcedure="false">'Roll-5'!$1:$5</definedName>
    <definedName function="false" hidden="false" localSheetId="9" name="Z_F947EA3E_ABF3_11D2_A84C_00805F2505DF__wvu_PrintArea" vbProcedure="false">'Roll-5'!$A$120:$M$238</definedName>
    <definedName function="false" hidden="false" localSheetId="9" name="Z_F947EA3E_ABF3_11D2_A84C_00805F2505DF__wvu_PrintTitles" vbProcedure="false">'Roll-5'!$1:$5</definedName>
    <definedName function="false" hidden="false" localSheetId="10" name="ACwvu_BookBal_" vbProcedure="false">'Roll-6'!$A$6:$R$40</definedName>
    <definedName function="false" hidden="false" localSheetId="10" name="ACwvu_DailyChange_" vbProcedure="false">'Roll-6'!$A$41:$AG$118</definedName>
    <definedName function="false" hidden="false" localSheetId="10" name="ACwvu_Schedules_" vbProcedure="false">'Roll-6'!$A$121:$M$239</definedName>
    <definedName function="false" hidden="false" localSheetId="10" name="Swvu_BookBal_" vbProcedure="false">'Roll-6'!$A$6:$R$40</definedName>
    <definedName function="false" hidden="false" localSheetId="10" name="Swvu_DailyChange_" vbProcedure="false">'Roll-6'!$A$41:$AG$118</definedName>
    <definedName function="false" hidden="false" localSheetId="10" name="Swvu_Schedules_" vbProcedure="false">'Roll-6'!$A$121:$M$239</definedName>
    <definedName function="false" hidden="false" localSheetId="10" name="wrn_RollDetail_" vbProcedure="false">{"BookBal",#N/A,FALSE,"Roll";"DailyChange",#N/A,FALSE,"Roll";"Schedules",#N/A,FALSE,"Roll"}</definedName>
    <definedName function="false" hidden="false" localSheetId="10"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0"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0"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0" name="Z_00D2C735_B168_11D2_A84F_00805F2505DF__wvu_PrintArea" vbProcedure="false">'Roll-6'!$A$6:$R$39</definedName>
    <definedName function="false" hidden="false" localSheetId="10" name="Z_00D2C735_B168_11D2_A84F_00805F2505DF__wvu_PrintTitles" vbProcedure="false">'Roll-6'!$1:$5</definedName>
    <definedName function="false" hidden="false" localSheetId="10" name="Z_00D2C73E_B168_11D2_A84F_00805F2505DF__wvu_PrintArea" vbProcedure="false">'Roll-6'!$A$40:$AG$118</definedName>
    <definedName function="false" hidden="false" localSheetId="10" name="Z_00D2C73E_B168_11D2_A84F_00805F2505DF__wvu_PrintTitles" vbProcedure="false">'Roll-6'!$1:$5</definedName>
    <definedName function="false" hidden="false" localSheetId="10" name="Z_00D2C747_B168_11D2_A84F_00805F2505DF__wvu_PrintArea" vbProcedure="false">'Roll-6'!$A$120:$M$238</definedName>
    <definedName function="false" hidden="false" localSheetId="10" name="Z_00D2C747_B168_11D2_A84F_00805F2505DF__wvu_PrintTitles" vbProcedure="false">'Roll-6'!$1:$5</definedName>
    <definedName function="false" hidden="false" localSheetId="10" name="Z_0184384C_B93D_11D2_8444_00805F3629DE__wvu_PrintArea" vbProcedure="false">'Roll-6'!$A$6:$R$39</definedName>
    <definedName function="false" hidden="false" localSheetId="10" name="Z_0184384C_B93D_11D2_8444_00805F3629DE__wvu_PrintTitles" vbProcedure="false">'Roll-6'!$1:$5</definedName>
    <definedName function="false" hidden="false" localSheetId="10" name="Z_01843855_B93D_11D2_8444_00805F3629DE__wvu_PrintArea" vbProcedure="false">'Roll-6'!$A$40:$AG$118</definedName>
    <definedName function="false" hidden="false" localSheetId="10" name="Z_01843855_B93D_11D2_8444_00805F3629DE__wvu_PrintTitles" vbProcedure="false">'Roll-6'!$1:$5</definedName>
    <definedName function="false" hidden="false" localSheetId="10" name="Z_0184385E_B93D_11D2_8444_00805F3629DE__wvu_PrintArea" vbProcedure="false">'Roll-6'!$A$120:$M$238</definedName>
    <definedName function="false" hidden="false" localSheetId="10" name="Z_0184385E_B93D_11D2_8444_00805F3629DE__wvu_PrintTitles" vbProcedure="false">'Roll-6'!$1:$5</definedName>
    <definedName function="false" hidden="false" localSheetId="10" name="Z_02448BA5_88FA_11D2_B05A_00104B2CC235__wvu_PrintArea" vbProcedure="false">'Roll-6'!$A$6:$R$39</definedName>
    <definedName function="false" hidden="false" localSheetId="10" name="Z_02448BA5_88FA_11D2_B05A_00104B2CC235__wvu_PrintTitles" vbProcedure="false">'Roll-6'!$1:$5</definedName>
    <definedName function="false" hidden="false" localSheetId="10" name="Z_02448BAE_88FA_11D2_B05A_00104B2CC235__wvu_PrintArea" vbProcedure="false">'Roll-6'!$A$40:$AG$118</definedName>
    <definedName function="false" hidden="false" localSheetId="10" name="Z_02448BAE_88FA_11D2_B05A_00104B2CC235__wvu_PrintTitles" vbProcedure="false">'Roll-6'!$1:$5</definedName>
    <definedName function="false" hidden="false" localSheetId="10" name="Z_02448BB7_88FA_11D2_B05A_00104B2CC235__wvu_PrintArea" vbProcedure="false">'Roll-6'!$A$120:$M$238</definedName>
    <definedName function="false" hidden="false" localSheetId="10" name="Z_02448BB7_88FA_11D2_B05A_00104B2CC235__wvu_PrintTitles" vbProcedure="false">'Roll-6'!$1:$5</definedName>
    <definedName function="false" hidden="false" localSheetId="10" name="Z_0AC5A1F5_9EA7_11D2_A842_00805F2505DF__wvu_PrintArea" vbProcedure="false">'Roll-6'!$A$6:$R$39</definedName>
    <definedName function="false" hidden="false" localSheetId="10" name="Z_0AC5A1F5_9EA7_11D2_A842_00805F2505DF__wvu_PrintTitles" vbProcedure="false">'Roll-6'!$1:$5</definedName>
    <definedName function="false" hidden="false" localSheetId="10" name="Z_0AC5A1FE_9EA7_11D2_A842_00805F2505DF__wvu_PrintArea" vbProcedure="false">'Roll-6'!$A$40:$AG$118</definedName>
    <definedName function="false" hidden="false" localSheetId="10" name="Z_0AC5A1FE_9EA7_11D2_A842_00805F2505DF__wvu_PrintTitles" vbProcedure="false">'Roll-6'!$1:$5</definedName>
    <definedName function="false" hidden="false" localSheetId="10" name="Z_0AC5A207_9EA7_11D2_A842_00805F2505DF__wvu_PrintArea" vbProcedure="false">'Roll-6'!$A$120:$M$238</definedName>
    <definedName function="false" hidden="false" localSheetId="10" name="Z_0AC5A207_9EA7_11D2_A842_00805F2505DF__wvu_PrintTitles" vbProcedure="false">'Roll-6'!$1:$5</definedName>
    <definedName function="false" hidden="false" localSheetId="10" name="Z_37FD7BDC_ABC9_11D2_843C_00805F3629DE__wvu_PrintArea" vbProcedure="false">'Roll-6'!$A$6:$R$39</definedName>
    <definedName function="false" hidden="false" localSheetId="10" name="Z_37FD7BDC_ABC9_11D2_843C_00805F3629DE__wvu_PrintTitles" vbProcedure="false">'Roll-6'!$1:$5</definedName>
    <definedName function="false" hidden="false" localSheetId="10" name="Z_37FD7BE5_ABC9_11D2_843C_00805F3629DE__wvu_PrintArea" vbProcedure="false">'Roll-6'!$A$40:$AG$118</definedName>
    <definedName function="false" hidden="false" localSheetId="10" name="Z_37FD7BE5_ABC9_11D2_843C_00805F3629DE__wvu_PrintTitles" vbProcedure="false">'Roll-6'!$1:$5</definedName>
    <definedName function="false" hidden="false" localSheetId="10" name="Z_37FD7BEE_ABC9_11D2_843C_00805F3629DE__wvu_PrintArea" vbProcedure="false">'Roll-6'!$A$120:$M$238</definedName>
    <definedName function="false" hidden="false" localSheetId="10" name="Z_37FD7BEE_ABC9_11D2_843C_00805F3629DE__wvu_PrintTitles" vbProcedure="false">'Roll-6'!$1:$5</definedName>
    <definedName function="false" hidden="false" localSheetId="10" name="Z_383AC429_A3FF_11D2_A845_00805F2505DF__wvu_PrintArea" vbProcedure="false">'Roll-6'!$A$6:$R$39</definedName>
    <definedName function="false" hidden="false" localSheetId="10" name="Z_383AC429_A3FF_11D2_A845_00805F2505DF__wvu_PrintTitles" vbProcedure="false">'Roll-6'!$1:$5</definedName>
    <definedName function="false" hidden="false" localSheetId="10" name="Z_383AC432_A3FF_11D2_A845_00805F2505DF__wvu_PrintArea" vbProcedure="false">'Roll-6'!$A$40:$AG$118</definedName>
    <definedName function="false" hidden="false" localSheetId="10" name="Z_383AC432_A3FF_11D2_A845_00805F2505DF__wvu_PrintTitles" vbProcedure="false">'Roll-6'!$1:$5</definedName>
    <definedName function="false" hidden="false" localSheetId="10" name="Z_383AC43B_A3FF_11D2_A845_00805F2505DF__wvu_PrintArea" vbProcedure="false">'Roll-6'!$A$120:$M$238</definedName>
    <definedName function="false" hidden="false" localSheetId="10" name="Z_383AC43B_A3FF_11D2_A845_00805F2505DF__wvu_PrintTitles" vbProcedure="false">'Roll-6'!$1:$5</definedName>
    <definedName function="false" hidden="false" localSheetId="10" name="Z_4398CED5_B092_11D2_A84E_00805F2505DF__wvu_PrintArea" vbProcedure="false">'Roll-6'!$A$6:$R$39</definedName>
    <definedName function="false" hidden="false" localSheetId="10" name="Z_4398CED5_B092_11D2_A84E_00805F2505DF__wvu_PrintTitles" vbProcedure="false">'Roll-6'!$1:$5</definedName>
    <definedName function="false" hidden="false" localSheetId="10" name="Z_4398CEDE_B092_11D2_A84E_00805F2505DF__wvu_PrintArea" vbProcedure="false">'Roll-6'!$A$40:$AG$118</definedName>
    <definedName function="false" hidden="false" localSheetId="10" name="Z_4398CEDE_B092_11D2_A84E_00805F2505DF__wvu_PrintTitles" vbProcedure="false">'Roll-6'!$1:$5</definedName>
    <definedName function="false" hidden="false" localSheetId="10" name="Z_4398CEE7_B092_11D2_A84E_00805F2505DF__wvu_PrintArea" vbProcedure="false">'Roll-6'!$A$120:$M$238</definedName>
    <definedName function="false" hidden="false" localSheetId="10" name="Z_4398CEE7_B092_11D2_A84E_00805F2505DF__wvu_PrintTitles" vbProcedure="false">'Roll-6'!$1:$5</definedName>
    <definedName function="false" hidden="false" localSheetId="10" name="Z_535643C1_B9EE_11D2_A857_00805F2505DF__wvu_PrintArea" vbProcedure="false">'Roll-6'!$A$6:$R$39</definedName>
    <definedName function="false" hidden="false" localSheetId="10" name="Z_535643C1_B9EE_11D2_A857_00805F2505DF__wvu_PrintTitles" vbProcedure="false">'Roll-6'!$1:$5</definedName>
    <definedName function="false" hidden="false" localSheetId="10" name="Z_535643CA_B9EE_11D2_A857_00805F2505DF__wvu_PrintArea" vbProcedure="false">'Roll-6'!$A$40:$AG$118</definedName>
    <definedName function="false" hidden="false" localSheetId="10" name="Z_535643CA_B9EE_11D2_A857_00805F2505DF__wvu_PrintTitles" vbProcedure="false">'Roll-6'!$1:$5</definedName>
    <definedName function="false" hidden="false" localSheetId="10" name="Z_535643D3_B9EE_11D2_A857_00805F2505DF__wvu_PrintArea" vbProcedure="false">'Roll-6'!$A$120:$M$238</definedName>
    <definedName function="false" hidden="false" localSheetId="10" name="Z_535643D3_B9EE_11D2_A857_00805F2505DF__wvu_PrintTitles" vbProcedure="false">'Roll-6'!$1:$5</definedName>
    <definedName function="false" hidden="false" localSheetId="10" name="Z_70785CBB_A4C6_11D2_A845_00805F2505DF__wvu_PrintArea" vbProcedure="false">'Roll-6'!$A$6:$R$39</definedName>
    <definedName function="false" hidden="false" localSheetId="10" name="Z_70785CBB_A4C6_11D2_A845_00805F2505DF__wvu_PrintTitles" vbProcedure="false">'Roll-6'!$1:$5</definedName>
    <definedName function="false" hidden="false" localSheetId="10" name="Z_70785CC4_A4C6_11D2_A845_00805F2505DF__wvu_PrintArea" vbProcedure="false">'Roll-6'!$A$40:$AG$118</definedName>
    <definedName function="false" hidden="false" localSheetId="10" name="Z_70785CC4_A4C6_11D2_A845_00805F2505DF__wvu_PrintTitles" vbProcedure="false">'Roll-6'!$1:$5</definedName>
    <definedName function="false" hidden="false" localSheetId="10" name="Z_70785CCD_A4C6_11D2_A845_00805F2505DF__wvu_PrintArea" vbProcedure="false">'Roll-6'!$A$120:$M$238</definedName>
    <definedName function="false" hidden="false" localSheetId="10" name="Z_70785CCD_A4C6_11D2_A845_00805F2505DF__wvu_PrintTitles" vbProcedure="false">'Roll-6'!$1:$5</definedName>
    <definedName function="false" hidden="false" localSheetId="10" name="Z_76D54FAC_89F3_11D2_B05A_00104B2CC235__wvu_PrintArea" vbProcedure="false">'Roll-6'!$A$6:$R$39</definedName>
    <definedName function="false" hidden="false" localSheetId="10" name="Z_76D54FAC_89F3_11D2_B05A_00104B2CC235__wvu_PrintTitles" vbProcedure="false">'Roll-6'!$1:$5</definedName>
    <definedName function="false" hidden="false" localSheetId="10" name="Z_76D54FB5_89F3_11D2_B05A_00104B2CC235__wvu_PrintArea" vbProcedure="false">'Roll-6'!$A$40:$AG$118</definedName>
    <definedName function="false" hidden="false" localSheetId="10" name="Z_76D54FB5_89F3_11D2_B05A_00104B2CC235__wvu_PrintTitles" vbProcedure="false">'Roll-6'!$1:$5</definedName>
    <definedName function="false" hidden="false" localSheetId="10" name="Z_76D54FBE_89F3_11D2_B05A_00104B2CC235__wvu_PrintArea" vbProcedure="false">'Roll-6'!$A$120:$M$238</definedName>
    <definedName function="false" hidden="false" localSheetId="10" name="Z_76D54FBE_89F3_11D2_B05A_00104B2CC235__wvu_PrintTitles" vbProcedure="false">'Roll-6'!$1:$5</definedName>
    <definedName function="false" hidden="false" localSheetId="10" name="Z_7B7539F1_B7B8_11D2_A856_00805F2505DF__wvu_PrintArea" vbProcedure="false">'Roll-6'!$A$6:$R$39</definedName>
    <definedName function="false" hidden="false" localSheetId="10" name="Z_7B7539F1_B7B8_11D2_A856_00805F2505DF__wvu_PrintTitles" vbProcedure="false">'Roll-6'!$1:$5</definedName>
    <definedName function="false" hidden="false" localSheetId="10" name="Z_7B7539FA_B7B8_11D2_A856_00805F2505DF__wvu_PrintArea" vbProcedure="false">'Roll-6'!$A$40:$AG$118</definedName>
    <definedName function="false" hidden="false" localSheetId="10" name="Z_7B7539FA_B7B8_11D2_A856_00805F2505DF__wvu_PrintTitles" vbProcedure="false">'Roll-6'!$1:$5</definedName>
    <definedName function="false" hidden="false" localSheetId="10" name="Z_7B753A03_B7B8_11D2_A856_00805F2505DF__wvu_PrintArea" vbProcedure="false">'Roll-6'!$A$120:$M$238</definedName>
    <definedName function="false" hidden="false" localSheetId="10" name="Z_7B753A03_B7B8_11D2_A856_00805F2505DF__wvu_PrintTitles" vbProcedure="false">'Roll-6'!$1:$5</definedName>
    <definedName function="false" hidden="false" localSheetId="10" name="Z_7C160645_B226_11D2_A850_00805F2505DF__wvu_PrintArea" vbProcedure="false">'Roll-6'!$A$6:$R$39</definedName>
    <definedName function="false" hidden="false" localSheetId="10" name="Z_7C160645_B226_11D2_A850_00805F2505DF__wvu_PrintTitles" vbProcedure="false">'Roll-6'!$1:$5</definedName>
    <definedName function="false" hidden="false" localSheetId="10" name="Z_7C16064E_B226_11D2_A850_00805F2505DF__wvu_PrintArea" vbProcedure="false">'Roll-6'!$A$40:$AG$118</definedName>
    <definedName function="false" hidden="false" localSheetId="10" name="Z_7C16064E_B226_11D2_A850_00805F2505DF__wvu_PrintTitles" vbProcedure="false">'Roll-6'!$1:$5</definedName>
    <definedName function="false" hidden="false" localSheetId="10" name="Z_7C160657_B226_11D2_A850_00805F2505DF__wvu_PrintArea" vbProcedure="false">'Roll-6'!$A$120:$M$238</definedName>
    <definedName function="false" hidden="false" localSheetId="10" name="Z_7C160657_B226_11D2_A850_00805F2505DF__wvu_PrintTitles" vbProcedure="false">'Roll-6'!$1:$5</definedName>
    <definedName function="false" hidden="false" localSheetId="10" name="Z_8106BDB2_AA5F_11D2_A84B_00805F2505DF__wvu_PrintArea" vbProcedure="false">'Roll-6'!$A$6:$R$39</definedName>
    <definedName function="false" hidden="false" localSheetId="10" name="Z_8106BDB2_AA5F_11D2_A84B_00805F2505DF__wvu_PrintTitles" vbProcedure="false">'Roll-6'!$1:$5</definedName>
    <definedName function="false" hidden="false" localSheetId="10" name="Z_8106BDBB_AA5F_11D2_A84B_00805F2505DF__wvu_PrintArea" vbProcedure="false">'Roll-6'!$A$40:$AG$118</definedName>
    <definedName function="false" hidden="false" localSheetId="10" name="Z_8106BDBB_AA5F_11D2_A84B_00805F2505DF__wvu_PrintTitles" vbProcedure="false">'Roll-6'!$1:$5</definedName>
    <definedName function="false" hidden="false" localSheetId="10" name="Z_8106BDC4_AA5F_11D2_A84B_00805F2505DF__wvu_PrintArea" vbProcedure="false">'Roll-6'!$A$120:$M$238</definedName>
    <definedName function="false" hidden="false" localSheetId="10" name="Z_8106BDC4_AA5F_11D2_A84B_00805F2505DF__wvu_PrintTitles" vbProcedure="false">'Roll-6'!$1:$5</definedName>
    <definedName function="false" hidden="false" localSheetId="10" name="Z_90E3CCE4_A590_11D2_A845_00805F2505DF__wvu_PrintArea" vbProcedure="false">'Roll-6'!$A$6:$R$39</definedName>
    <definedName function="false" hidden="false" localSheetId="10" name="Z_90E3CCE4_A590_11D2_A845_00805F2505DF__wvu_PrintTitles" vbProcedure="false">'Roll-6'!$1:$5</definedName>
    <definedName function="false" hidden="false" localSheetId="10" name="Z_90E3CCED_A590_11D2_A845_00805F2505DF__wvu_PrintArea" vbProcedure="false">'Roll-6'!$A$40:$AG$118</definedName>
    <definedName function="false" hidden="false" localSheetId="10" name="Z_90E3CCED_A590_11D2_A845_00805F2505DF__wvu_PrintTitles" vbProcedure="false">'Roll-6'!$1:$5</definedName>
    <definedName function="false" hidden="false" localSheetId="10" name="Z_90E3CCF6_A590_11D2_A845_00805F2505DF__wvu_PrintArea" vbProcedure="false">'Roll-6'!$A$120:$M$238</definedName>
    <definedName function="false" hidden="false" localSheetId="10" name="Z_90E3CCF6_A590_11D2_A845_00805F2505DF__wvu_PrintTitles" vbProcedure="false">'Roll-6'!$1:$5</definedName>
    <definedName function="false" hidden="false" localSheetId="10" name="Z_9F5984AA_ADA0_11D2_A84C_00805F2505DF__wvu_PrintArea" vbProcedure="false">'Roll-6'!$A$6:$R$39</definedName>
    <definedName function="false" hidden="false" localSheetId="10" name="Z_9F5984AA_ADA0_11D2_A84C_00805F2505DF__wvu_PrintTitles" vbProcedure="false">'Roll-6'!$1:$5</definedName>
    <definedName function="false" hidden="false" localSheetId="10" name="Z_9F5984B3_ADA0_11D2_A84C_00805F2505DF__wvu_PrintArea" vbProcedure="false">'Roll-6'!$A$40:$AG$118</definedName>
    <definedName function="false" hidden="false" localSheetId="10" name="Z_9F5984B3_ADA0_11D2_A84C_00805F2505DF__wvu_PrintTitles" vbProcedure="false">'Roll-6'!$1:$5</definedName>
    <definedName function="false" hidden="false" localSheetId="10" name="Z_9F5984BC_ADA0_11D2_A84C_00805F2505DF__wvu_PrintArea" vbProcedure="false">'Roll-6'!$A$120:$M$238</definedName>
    <definedName function="false" hidden="false" localSheetId="10" name="Z_9F5984BC_ADA0_11D2_A84C_00805F2505DF__wvu_PrintTitles" vbProcedure="false">'Roll-6'!$1:$5</definedName>
    <definedName function="false" hidden="false" localSheetId="10" name="Z_AA002451_B62E_11D2_A853_00805F2505DF__wvu_PrintArea" vbProcedure="false">'Roll-6'!$A$6:$R$39</definedName>
    <definedName function="false" hidden="false" localSheetId="10" name="Z_AA002451_B62E_11D2_A853_00805F2505DF__wvu_PrintTitles" vbProcedure="false">'Roll-6'!$1:$5</definedName>
    <definedName function="false" hidden="false" localSheetId="10" name="Z_AA00245A_B62E_11D2_A853_00805F2505DF__wvu_PrintArea" vbProcedure="false">'Roll-6'!$A$40:$AG$118</definedName>
    <definedName function="false" hidden="false" localSheetId="10" name="Z_AA00245A_B62E_11D2_A853_00805F2505DF__wvu_PrintTitles" vbProcedure="false">'Roll-6'!$1:$5</definedName>
    <definedName function="false" hidden="false" localSheetId="10" name="Z_AA002463_B62E_11D2_A853_00805F2505DF__wvu_PrintArea" vbProcedure="false">'Roll-6'!$A$120:$M$238</definedName>
    <definedName function="false" hidden="false" localSheetId="10" name="Z_AA002463_B62E_11D2_A853_00805F2505DF__wvu_PrintTitles" vbProcedure="false">'Roll-6'!$1:$5</definedName>
    <definedName function="false" hidden="false" localSheetId="10" name="Z_AA0024AF_B62E_11D2_A853_00805F2505DF__wvu_PrintArea" vbProcedure="false">'Roll-6'!$A$6:$R$39</definedName>
    <definedName function="false" hidden="false" localSheetId="10" name="Z_AA0024AF_B62E_11D2_A853_00805F2505DF__wvu_PrintTitles" vbProcedure="false">'Roll-6'!$1:$5</definedName>
    <definedName function="false" hidden="false" localSheetId="10" name="Z_AA0024B8_B62E_11D2_A853_00805F2505DF__wvu_PrintArea" vbProcedure="false">'Roll-6'!$A$40:$AG$118</definedName>
    <definedName function="false" hidden="false" localSheetId="10" name="Z_AA0024B8_B62E_11D2_A853_00805F2505DF__wvu_PrintTitles" vbProcedure="false">'Roll-6'!$1:$5</definedName>
    <definedName function="false" hidden="false" localSheetId="10" name="Z_AA0024C1_B62E_11D2_A853_00805F2505DF__wvu_PrintArea" vbProcedure="false">'Roll-6'!$A$120:$M$238</definedName>
    <definedName function="false" hidden="false" localSheetId="10" name="Z_AA0024C1_B62E_11D2_A853_00805F2505DF__wvu_PrintTitles" vbProcedure="false">'Roll-6'!$1:$5</definedName>
    <definedName function="false" hidden="false" localSheetId="10" name="Z_B2298A96_9F4B_11D2_A842_00805F2505DF__wvu_PrintArea" vbProcedure="false">'Roll-6'!$A$6:$R$39</definedName>
    <definedName function="false" hidden="false" localSheetId="10" name="Z_B2298A96_9F4B_11D2_A842_00805F2505DF__wvu_PrintTitles" vbProcedure="false">'Roll-6'!$1:$5</definedName>
    <definedName function="false" hidden="false" localSheetId="10" name="Z_B2298A9F_9F4B_11D2_A842_00805F2505DF__wvu_PrintArea" vbProcedure="false">'Roll-6'!$A$40:$AG$118</definedName>
    <definedName function="false" hidden="false" localSheetId="10" name="Z_B2298A9F_9F4B_11D2_A842_00805F2505DF__wvu_PrintTitles" vbProcedure="false">'Roll-6'!$1:$5</definedName>
    <definedName function="false" hidden="false" localSheetId="10" name="Z_B2298AA8_9F4B_11D2_A842_00805F2505DF__wvu_PrintArea" vbProcedure="false">'Roll-6'!$A$120:$M$238</definedName>
    <definedName function="false" hidden="false" localSheetId="10" name="Z_B2298AA8_9F4B_11D2_A842_00805F2505DF__wvu_PrintTitles" vbProcedure="false">'Roll-6'!$1:$5</definedName>
    <definedName function="false" hidden="false" localSheetId="10" name="Z_B2F7E2C7_7FBD_11D2_A836_00805F2505DF__wvu_PrintArea" vbProcedure="false">'Roll-6'!$A$6:$R$39</definedName>
    <definedName function="false" hidden="false" localSheetId="10" name="Z_B2F7E2C7_7FBD_11D2_A836_00805F2505DF__wvu_PrintTitles" vbProcedure="false">'Roll-6'!$1:$5</definedName>
    <definedName function="false" hidden="false" localSheetId="10" name="Z_B2F7E2D0_7FBD_11D2_A836_00805F2505DF__wvu_PrintArea" vbProcedure="false">'Roll-6'!$A$40:$AG$118</definedName>
    <definedName function="false" hidden="false" localSheetId="10" name="Z_B2F7E2D0_7FBD_11D2_A836_00805F2505DF__wvu_PrintTitles" vbProcedure="false">'Roll-6'!$1:$5</definedName>
    <definedName function="false" hidden="false" localSheetId="10" name="Z_B2F7E2D9_7FBD_11D2_A836_00805F2505DF__wvu_PrintArea" vbProcedure="false">'Roll-6'!$A$120:$M$238</definedName>
    <definedName function="false" hidden="false" localSheetId="10" name="Z_B2F7E2D9_7FBD_11D2_A836_00805F2505DF__wvu_PrintTitles" vbProcedure="false">'Roll-6'!$1:$5</definedName>
    <definedName function="false" hidden="false" localSheetId="10" name="Z_CAE48B05_AFF0_11D2_A84D_00805F2505DF__wvu_PrintArea" vbProcedure="false">'Roll-6'!$A$6:$R$39</definedName>
    <definedName function="false" hidden="false" localSheetId="10" name="Z_CAE48B05_AFF0_11D2_A84D_00805F2505DF__wvu_PrintTitles" vbProcedure="false">'Roll-6'!$1:$5</definedName>
    <definedName function="false" hidden="false" localSheetId="10" name="Z_CAE48B0E_AFF0_11D2_A84D_00805F2505DF__wvu_PrintArea" vbProcedure="false">'Roll-6'!$A$40:$AG$118</definedName>
    <definedName function="false" hidden="false" localSheetId="10" name="Z_CAE48B0E_AFF0_11D2_A84D_00805F2505DF__wvu_PrintTitles" vbProcedure="false">'Roll-6'!$1:$5</definedName>
    <definedName function="false" hidden="false" localSheetId="10" name="Z_CAE48B17_AFF0_11D2_A84D_00805F2505DF__wvu_PrintArea" vbProcedure="false">'Roll-6'!$A$120:$M$238</definedName>
    <definedName function="false" hidden="false" localSheetId="10" name="Z_CAE48B17_AFF0_11D2_A84D_00805F2505DF__wvu_PrintTitles" vbProcedure="false">'Roll-6'!$1:$5</definedName>
    <definedName function="false" hidden="false" localSheetId="10" name="Z_CC3965CD_A99C_11D2_A84A_00805F2505DF__wvu_PrintArea" vbProcedure="false">'Roll-6'!$A$6:$R$39</definedName>
    <definedName function="false" hidden="false" localSheetId="10" name="Z_CC3965CD_A99C_11D2_A84A_00805F2505DF__wvu_PrintTitles" vbProcedure="false">'Roll-6'!$1:$5</definedName>
    <definedName function="false" hidden="false" localSheetId="10" name="Z_CC3965D6_A99C_11D2_A84A_00805F2505DF__wvu_PrintArea" vbProcedure="false">'Roll-6'!$A$40:$AG$118</definedName>
    <definedName function="false" hidden="false" localSheetId="10" name="Z_CC3965D6_A99C_11D2_A84A_00805F2505DF__wvu_PrintTitles" vbProcedure="false">'Roll-6'!$1:$5</definedName>
    <definedName function="false" hidden="false" localSheetId="10" name="Z_CC3965DF_A99C_11D2_A84A_00805F2505DF__wvu_PrintArea" vbProcedure="false">'Roll-6'!$A$120:$M$238</definedName>
    <definedName function="false" hidden="false" localSheetId="10" name="Z_CC3965DF_A99C_11D2_A84A_00805F2505DF__wvu_PrintTitles" vbProcedure="false">'Roll-6'!$1:$5</definedName>
    <definedName function="false" hidden="false" localSheetId="10" name="Z_D4AB6C0D_AB0F_11D2_A84C_00805F2505DF__wvu_PrintArea" vbProcedure="false">'Roll-6'!$A$6:$R$39</definedName>
    <definedName function="false" hidden="false" localSheetId="10" name="Z_D4AB6C0D_AB0F_11D2_A84C_00805F2505DF__wvu_PrintTitles" vbProcedure="false">'Roll-6'!$1:$5</definedName>
    <definedName function="false" hidden="false" localSheetId="10" name="Z_D4AB6C16_AB0F_11D2_A84C_00805F2505DF__wvu_PrintArea" vbProcedure="false">'Roll-6'!$A$40:$AG$118</definedName>
    <definedName function="false" hidden="false" localSheetId="10" name="Z_D4AB6C16_AB0F_11D2_A84C_00805F2505DF__wvu_PrintTitles" vbProcedure="false">'Roll-6'!$1:$5</definedName>
    <definedName function="false" hidden="false" localSheetId="10" name="Z_D4AB6C1F_AB0F_11D2_A84C_00805F2505DF__wvu_PrintArea" vbProcedure="false">'Roll-6'!$A$120:$M$238</definedName>
    <definedName function="false" hidden="false" localSheetId="10" name="Z_D4AB6C1F_AB0F_11D2_A84C_00805F2505DF__wvu_PrintTitles" vbProcedure="false">'Roll-6'!$1:$5</definedName>
    <definedName function="false" hidden="false" localSheetId="10" name="Z_D4AB6C66_AB0F_11D2_A84C_00805F2505DF__wvu_PrintArea" vbProcedure="false">'Roll-6'!$A$6:$R$39</definedName>
    <definedName function="false" hidden="false" localSheetId="10" name="Z_D4AB6C66_AB0F_11D2_A84C_00805F2505DF__wvu_PrintTitles" vbProcedure="false">'Roll-6'!$1:$5</definedName>
    <definedName function="false" hidden="false" localSheetId="10" name="Z_D4AB6C6F_AB0F_11D2_A84C_00805F2505DF__wvu_PrintArea" vbProcedure="false">'Roll-6'!$A$40:$AG$118</definedName>
    <definedName function="false" hidden="false" localSheetId="10" name="Z_D4AB6C6F_AB0F_11D2_A84C_00805F2505DF__wvu_PrintTitles" vbProcedure="false">'Roll-6'!$1:$5</definedName>
    <definedName function="false" hidden="false" localSheetId="10" name="Z_D4AB6C78_AB0F_11D2_A84C_00805F2505DF__wvu_PrintArea" vbProcedure="false">'Roll-6'!$A$120:$M$238</definedName>
    <definedName function="false" hidden="false" localSheetId="10" name="Z_D4AB6C78_AB0F_11D2_A84C_00805F2505DF__wvu_PrintTitles" vbProcedure="false">'Roll-6'!$1:$5</definedName>
    <definedName function="false" hidden="false" localSheetId="10" name="Z_E05B5124_A672_11D2_A848_00805F2505DF__wvu_PrintArea" vbProcedure="false">'Roll-6'!$A$6:$R$39</definedName>
    <definedName function="false" hidden="false" localSheetId="10" name="Z_E05B5124_A672_11D2_A848_00805F2505DF__wvu_PrintTitles" vbProcedure="false">'Roll-6'!$1:$5</definedName>
    <definedName function="false" hidden="false" localSheetId="10" name="Z_E05B512D_A672_11D2_A848_00805F2505DF__wvu_PrintArea" vbProcedure="false">'Roll-6'!$A$40:$AG$118</definedName>
    <definedName function="false" hidden="false" localSheetId="10" name="Z_E05B512D_A672_11D2_A848_00805F2505DF__wvu_PrintTitles" vbProcedure="false">'Roll-6'!$1:$5</definedName>
    <definedName function="false" hidden="false" localSheetId="10" name="Z_E05B5136_A672_11D2_A848_00805F2505DF__wvu_PrintArea" vbProcedure="false">'Roll-6'!$A$120:$M$238</definedName>
    <definedName function="false" hidden="false" localSheetId="10" name="Z_E05B5136_A672_11D2_A848_00805F2505DF__wvu_PrintTitles" vbProcedure="false">'Roll-6'!$1:$5</definedName>
    <definedName function="false" hidden="false" localSheetId="10" name="Z_F60B7B7B_B470_11D2_A851_00805F2505DF__wvu_PrintArea" vbProcedure="false">'Roll-6'!$A$6:$R$39</definedName>
    <definedName function="false" hidden="false" localSheetId="10" name="Z_F60B7B7B_B470_11D2_A851_00805F2505DF__wvu_PrintTitles" vbProcedure="false">'Roll-6'!$1:$5</definedName>
    <definedName function="false" hidden="false" localSheetId="10" name="Z_F60B7B84_B470_11D2_A851_00805F2505DF__wvu_PrintArea" vbProcedure="false">'Roll-6'!$A$40:$AG$118</definedName>
    <definedName function="false" hidden="false" localSheetId="10" name="Z_F60B7B84_B470_11D2_A851_00805F2505DF__wvu_PrintTitles" vbProcedure="false">'Roll-6'!$1:$5</definedName>
    <definedName function="false" hidden="false" localSheetId="10" name="Z_F60B7B8D_B470_11D2_A851_00805F2505DF__wvu_PrintArea" vbProcedure="false">'Roll-6'!$A$120:$M$238</definedName>
    <definedName function="false" hidden="false" localSheetId="10" name="Z_F60B7B8D_B470_11D2_A851_00805F2505DF__wvu_PrintTitles" vbProcedure="false">'Roll-6'!$1:$5</definedName>
    <definedName function="false" hidden="false" localSheetId="10" name="Z_F60B7BE0_B470_11D2_A851_00805F2505DF__wvu_PrintArea" vbProcedure="false">'Roll-6'!$A$6:$R$39</definedName>
    <definedName function="false" hidden="false" localSheetId="10" name="Z_F60B7BE0_B470_11D2_A851_00805F2505DF__wvu_PrintTitles" vbProcedure="false">'Roll-6'!$1:$5</definedName>
    <definedName function="false" hidden="false" localSheetId="10" name="Z_F60B7BE9_B470_11D2_A851_00805F2505DF__wvu_PrintArea" vbProcedure="false">'Roll-6'!$A$40:$AG$118</definedName>
    <definedName function="false" hidden="false" localSheetId="10" name="Z_F60B7BE9_B470_11D2_A851_00805F2505DF__wvu_PrintTitles" vbProcedure="false">'Roll-6'!$1:$5</definedName>
    <definedName function="false" hidden="false" localSheetId="10" name="Z_F60B7BF2_B470_11D2_A851_00805F2505DF__wvu_PrintArea" vbProcedure="false">'Roll-6'!$A$120:$M$238</definedName>
    <definedName function="false" hidden="false" localSheetId="10" name="Z_F60B7BF2_B470_11D2_A851_00805F2505DF__wvu_PrintTitles" vbProcedure="false">'Roll-6'!$1:$5</definedName>
    <definedName function="false" hidden="false" localSheetId="10" name="Z_F947EA2D_ABF3_11D2_A84C_00805F2505DF__wvu_PrintArea" vbProcedure="false">'Roll-6'!$A$6:$R$39</definedName>
    <definedName function="false" hidden="false" localSheetId="10" name="Z_F947EA2D_ABF3_11D2_A84C_00805F2505DF__wvu_PrintTitles" vbProcedure="false">'Roll-6'!$1:$5</definedName>
    <definedName function="false" hidden="false" localSheetId="10" name="Z_F947EA36_ABF3_11D2_A84C_00805F2505DF__wvu_PrintArea" vbProcedure="false">'Roll-6'!$A$40:$AG$118</definedName>
    <definedName function="false" hidden="false" localSheetId="10" name="Z_F947EA36_ABF3_11D2_A84C_00805F2505DF__wvu_PrintTitles" vbProcedure="false">'Roll-6'!$1:$5</definedName>
    <definedName function="false" hidden="false" localSheetId="10" name="Z_F947EA3F_ABF3_11D2_A84C_00805F2505DF__wvu_PrintArea" vbProcedure="false">'Roll-6'!$A$120:$M$238</definedName>
    <definedName function="false" hidden="false" localSheetId="10" name="Z_F947EA3F_ABF3_11D2_A84C_00805F2505DF__wvu_PrintTitles" vbProcedure="false">'Roll-6'!$1:$5</definedName>
    <definedName function="false" hidden="false" localSheetId="11" name="ACwvu_BookBal_" vbProcedure="false">'Roll-7'!$A$6:$R$40</definedName>
    <definedName function="false" hidden="false" localSheetId="11" name="ACwvu_DailyChange_" vbProcedure="false">'Roll-7'!$A$41:$AG$118</definedName>
    <definedName function="false" hidden="false" localSheetId="11" name="ACwvu_Schedules_" vbProcedure="false">'Roll-7'!$A$121:$M$239</definedName>
    <definedName function="false" hidden="false" localSheetId="11" name="Swvu_BookBal_" vbProcedure="false">'Roll-7'!$A$6:$R$40</definedName>
    <definedName function="false" hidden="false" localSheetId="11" name="Swvu_DailyChange_" vbProcedure="false">'Roll-7'!$A$41:$AG$118</definedName>
    <definedName function="false" hidden="false" localSheetId="11" name="Swvu_Sc0_x000b_y&#13;les_" vbProcedure="false">'Roll-7'!$A$121:$M$239</definedName>
    <definedName function="false" hidden="false" localSheetId="11" name="wrn_RollDetail_" vbProcedure="false">{"BookBal",#N/A,FALSE,"Roll";"DailyChange",#N/A,FALSE,"Roll";"Schedules",#N/A,FALSE,"Roll"}</definedName>
    <definedName function="false" hidden="false" localSheetId="11"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1"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1"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1" name="Z_00D2C736_B168_11D2_A84F_00805F2505DF__wvu_PrintArea" vbProcedure="false">'Roll-7'!$A$6:$R$39</definedName>
    <definedName function="false" hidden="false" localSheetId="11" name="Z_00D2C736_B168_11D2_A84F_00805F2505DF__wvu_PrintTitles" vbProcedure="false">'Roll-7'!$1:$5</definedName>
    <definedName function="false" hidden="false" localSheetId="11" name="Z_00D2C73F_B168_11D2_A84F_00805F2505DF__wvu_PrintArea" vbProcedure="false">'Roll-7'!$A$40:$AG$118</definedName>
    <definedName function="false" hidden="false" localSheetId="11" name="Z_00D2C73F_B168_11D2_A84F_00805F2505DF__wvu_PrintTitles" vbProcedure="false">'Roll-7'!$1:$5</definedName>
    <definedName function="false" hidden="false" localSheetId="11" name="Z_00D2C748_B168_11D2_A84F_00805F2505DF__wvu_PrintArea" vbProcedure="false">'Roll-7'!$A$120:$M$238</definedName>
    <definedName function="false" hidden="false" localSheetId="11" name="Z_00D2C748_B168_11D2_A84F_00805F2505DF__wvu_PrintTitles" vbProcedure="false">'Roll-7'!$1:$5</definedName>
    <definedName function="false" hidden="false" localSheetId="11" name="Z_0184384D_B93D_11D2_8444_00805F3629DE__wvu_PrintArea" vbProcedure="false">'Roll-7'!$A$6:$R$39</definedName>
    <definedName function="false" hidden="false" localSheetId="11" name="Z_0184384D_B93D_11D2_8444_00805F3629DE__wvu_PrintTitles" vbProcedure="false">'Roll-7'!$1:$5</definedName>
    <definedName function="false" hidden="false" localSheetId="11" name="Z_01843856_B93D_11D2_8444_00805F3629DE__wvu_PrintArea" vbProcedure="false">'Roll-7'!$A$40:$AG$118</definedName>
    <definedName function="false" hidden="false" localSheetId="11" name="Z_01843856_B93D_11D2_8444_00805F3629DE__wvu_PrintTitles" vbProcedure="false">'Roll-7'!$1:$5</definedName>
    <definedName function="false" hidden="false" localSheetId="11" name="Z_0184385F_B93D_11D2_8444_00805F3629DE__wvu_PrintArea" vbProcedure="false">'Roll-7'!$A$120:$M$238</definedName>
    <definedName function="false" hidden="false" localSheetId="11" name="Z_0184385F_B93D_11D2_8444_00805F3629DE__wvu_PrintTitles" vbProcedure="false">'Roll-7'!$1:$5</definedName>
    <definedName function="false" hidden="false" localSheetId="11" name="Z_02448BA6_88FA_11D2_B05A_00104B2CC235__wvu_PrintArea" vbProcedure="false">'Roll-7'!$A$6:$R$39</definedName>
    <definedName function="false" hidden="false" localSheetId="11" name="Z_02448BA6_88FA_11D2_B05A_00104B2CC235__wvu_PrintTitles" vbProcedure="false">'Roll-7'!$1:$5</definedName>
    <definedName function="false" hidden="false" localSheetId="11" name="Z_02448BAF_88FA_11D2_B05A_00104B2CC235__wvu_PrintArea" vbProcedure="false">'Roll-7'!$A$40:$AG$118</definedName>
    <definedName function="false" hidden="false" localSheetId="11" name="Z_02448BAF_88FA_11D2_B05A_00104B2CC235__wvu_PrintTitles" vbProcedure="false">'Roll-7'!$1:$5</definedName>
    <definedName function="false" hidden="false" localSheetId="11" name="Z_02448BB8_88FA_11D2_B05A_00104B2CC235__wvu_PrintArea" vbProcedure="false">'Roll-7'!$A$120:$M$238</definedName>
    <definedName function="false" hidden="false" localSheetId="11" name="Z_02448BB8_88FA_11D2_B05A_00104B2CC235__wvu_PrintTitles" vbProcedure="false">'Roll-7'!$1:$5</definedName>
    <definedName function="false" hidden="false" localSheetId="11" name="Z_0AC5A1F6_9EA7_11D2_A842_00805F2505DF__wvu_PrintArea" vbProcedure="false">'Roll-7'!$A$6:$R$39</definedName>
    <definedName function="false" hidden="false" localSheetId="11" name="Z_0AC5A1F6_9EA7_11D2_A842_00805F2505DF__wvu_PrintTitles" vbProcedure="false">'Roll-7'!$1:$5</definedName>
    <definedName function="false" hidden="false" localSheetId="11" name="Z_0AC5A1FF_9EA7_11D2_A842_00805F2505DF__wvu_PrintArea" vbProcedure="false">'Roll-7'!$A$40:$AG$118</definedName>
    <definedName function="false" hidden="false" localSheetId="11" name="Z_0AC5A1FF_9EA7_11D2_A842_00805F2505DF__wvu_PrintTitles" vbProcedure="false">'Roll-7'!$1:$5</definedName>
    <definedName function="false" hidden="false" localSheetId="11" name="Z_0AC5A208_9EA7_11D2_A842_00805F2505DF__wvu_PrintArea" vbProcedure="false">'Roll-7'!$A$120:$M$238</definedName>
    <definedName function="false" hidden="false" localSheetId="11" name="Z_0AC5A208_9EA7_11D2_A842_00805F2505DF__wvu_PrintTitles" vbProcedure="false">'Roll-7'!$1:$5</definedName>
    <definedName function="false" hidden="false" localSheetId="11" name="Z_37FD7BDD_ABC9_11D2_843C_00805F3629DE__wvu_PrintArea" vbProcedure="false">'Roll-7'!$A$6:$R$39</definedName>
    <definedName function="false" hidden="false" localSheetId="11" name="Z_37FD7BDD_ABC9_11D2_843C_00805F3629DE__wvu_PrintTitles" vbProcedure="false">'Roll-7'!$1:$5</definedName>
    <definedName function="false" hidden="false" localSheetId="11" name="Z_37FD7BE6_ABC9_11D2_843C_00805F3629DE__wvu_PrintArea" vbProcedure="false">'Roll-7'!$A$40:$AG$118</definedName>
    <definedName function="false" hidden="false" localSheetId="11" name="Z_37FD7BE6_ABC9_11D2_843C_00805F3629DE__wvu_PrintTitles" vbProcedure="false">'Roll-7'!$1:$5</definedName>
    <definedName function="false" hidden="false" localSheetId="11" name="Z_37FD7BEF_ABC9_11D2_843C_00805F3629DE__wvu_PrintArea" vbProcedure="false">'Roll-7'!$A$120:$M$238</definedName>
    <definedName function="false" hidden="false" localSheetId="11" name="Z_37FD7BEF_ABC9_11D2_843C_00805F3629DE__wvu_PrintTitles" vbProcedure="false">'Roll-7'!$1:$5</definedName>
    <definedName function="false" hidden="false" localSheetId="11" name="Z_383AC42A_A3FF_11D2_A845_00805F2505DF__wvu_PrintArea" vbProcedure="false">'Roll-7'!$A$6:$R$39</definedName>
    <definedName function="false" hidden="false" localSheetId="11" name="Z_383AC42A_A3FF_11D2_A845_00805F2505DF__wvu_PrintTitles" vbProcedure="false">'Roll-7'!$1:$5</definedName>
    <definedName function="false" hidden="false" localSheetId="11" name="Z_383AC433_A3FF_11D2_A845_00805F2505DF__wvu_PrintArea" vbProcedure="false">'Roll-7'!$A$40:$AG$118</definedName>
    <definedName function="false" hidden="false" localSheetId="11" name="Z_383AC433_A3FF_11D2_A845_00805F2505DF__wvu_PrintTitles" vbProcedure="false">'Roll-7'!$1:$5</definedName>
    <definedName function="false" hidden="false" localSheetId="11" name="Z_383AC43C_A3FF_11D2_A845_00805F2505DF__wvu_PrintArea" vbProcedure="false">'Roll-7'!$A$120:$M$238</definedName>
    <definedName function="false" hidden="false" localSheetId="11" name="Z_383AC43C_A3FF_11D2_A845_00805F2505DF__wvu_PrintTitles" vbProcedure="false">'Roll-7'!$1:$5</definedName>
    <definedName function="false" hidden="false" localSheetId="11" name="Z_4398CED6_B092_11D2_A84E_00805F2505DF__wvu_PrintArea" vbProcedure="false">'Roll-7'!$A$6:$R$39</definedName>
    <definedName function="false" hidden="false" localSheetId="11" name="Z_4398CED6_B092_11D2_A84E_00805F2505DF__wvu_PrintTitles" vbProcedure="false">'Roll-7'!$1:$5</definedName>
    <definedName function="false" hidden="false" localSheetId="11" name="Z_4398CEDF_B092_11D2_A84E_00805F2505DF__wvu_PrintArea" vbProcedure="false">'Roll-7'!$A$40:$AG$118</definedName>
    <definedName function="false" hidden="false" localSheetId="11" name="Z_4398CEDF_B092_11D2_A84E_00805F2505DF__wvu_PrintTitles" vbProcedure="false">'Roll-7'!$1:$5</definedName>
    <definedName function="false" hidden="false" localSheetId="11" name="Z_4398CEE8_B092_11D2_A84E_00805F2505DF__wvu_PrintArea" vbProcedure="false">'Roll-7'!$A$120:$M$238</definedName>
    <definedName function="false" hidden="false" localSheetId="11" name="Z_4398CEE8_B092_11D2_A84E_00805F2505DF__wvu_PrintTitles" vbProcedure="false">'Roll-7'!$1:$5</definedName>
    <definedName function="false" hidden="false" localSheetId="11" name="Z_535643C2_B9EE_11D2_A857_00805F2505DF__wvu_PrintArea" vbProcedure="false">'Roll-7'!$A$6:$R$39</definedName>
    <definedName function="false" hidden="false" localSheetId="11" name="Z_535643C2_B9EE_11D2_A857_00805F2505DF__wvu_PrintTitles" vbProcedure="false">'Roll-7'!$1:$5</definedName>
    <definedName function="false" hidden="false" localSheetId="11" name="Z_535643CB_B9EE_11D2_A857_00805F2505DF__wvu_PrintArea" vbProcedure="false">'Roll-7'!$A$40:$AG$118</definedName>
    <definedName function="false" hidden="false" localSheetId="11" name="Z_535643CB_B9EE_11D2_A857_00805F2505DF__wvu_PrintTitles" vbProcedure="false">'Roll-7'!$1:$5</definedName>
    <definedName function="false" hidden="false" localSheetId="11" name="Z_535643D4_B9EE_11D2_A857_00805F2505DF__wvu_PrintArea" vbProcedure="false">'Roll-7'!$A$120:$M$238</definedName>
    <definedName function="false" hidden="false" localSheetId="11" name="Z_535643D4_B9EE_11D2_A857_00805F2505DF__wvu_PrintTitles" vbProcedure="false">'Roll-7'!$1:$5</definedName>
    <definedName function="false" hidden="false" localSheetId="11" name="Z_70785CBC_A4C6_11D2_A845_00805F2505DF__wvu_PrintArea" vbProcedure="false">'Roll-7'!$A$6:$R$39</definedName>
    <definedName function="false" hidden="false" localSheetId="11" name="Z_70785CBC_A4C6_11D2_A845_00805F2505DF__wvu_PrintTitles" vbProcedure="false">'Roll-7'!$1:$5</definedName>
    <definedName function="false" hidden="false" localSheetId="11" name="Z_70785CC5_A4C6_11D2_A845_00805F2505DF__wvu_PrintArea" vbProcedure="false">'Roll-7'!$A$40:$AG$118</definedName>
    <definedName function="false" hidden="false" localSheetId="11" name="Z_70785CC5_A4C6_11D2_A845_00805F2505DF__wvu_PrintTitles" vbProcedure="false">'Roll-7'!$1:$5</definedName>
    <definedName function="false" hidden="false" localSheetId="11" name="Z_70785CCE_A4C6_11D2_A845_00805F2505DF__wvu_PrintArea" vbProcedure="false">'Roll-7'!$A$120:$M$238</definedName>
    <definedName function="false" hidden="false" localSheetId="11" name="Z_70785CCE_A4C6_11D2_A845_00805F2505DF__wvu_PrintTitles" vbProcedure="false">'Roll-7'!$1:$5</definedName>
    <definedName function="false" hidden="false" localSheetId="11" name="Z_76D54FAD_89F3_11D2_B05A_00104B2CC235__wvu_PrintArea" vbProcedure="false">'Roll-7'!$A$6:$R$39</definedName>
    <definedName function="false" hidden="false" localSheetId="11" name="Z_76D54FAD_89F3_11D2_B05A_00104B2CC235__wvu_PrintTitles" vbProcedure="false">'Roll-7'!$1:$5</definedName>
    <definedName function="false" hidden="false" localSheetId="11" name="Z_76D54FB6_89F3_11D2_B05A_00104B2CC235__wvu_PrintArea" vbProcedure="false">'Roll-7'!$A$40:$AG$118</definedName>
    <definedName function="false" hidden="false" localSheetId="11" name="Z_76D54FB6_89F3_11D2_B05A_00104B2CC235__wvu_PrintTitles" vbProcedure="false">'Roll-7'!$1:$5</definedName>
    <definedName function="false" hidden="false" localSheetId="11" name="Z_76D54FBF_89F3_11D2_B05A_00104B2CC235__wvu_PrintArea" vbProcedure="false">'Roll-7'!$A$120:$M$238</definedName>
    <definedName function="false" hidden="false" localSheetId="11" name="Z_76D54FBF_89F3_11D2_B05A_00104B2CC235__wvu_PrintTitles" vbProcedure="false">'Roll-7'!$1:$5</definedName>
    <definedName function="false" hidden="false" localSheetId="11" name="Z_7B7539F2_B7B8_11D2_A856_00805F2505DF__wvu_PrintArea" vbProcedure="false">'Roll-7'!$A$6:$R$39</definedName>
    <definedName function="false" hidden="false" localSheetId="11" name="Z_7B7539F2_B7B8_11D2_A856_00805F2505DF__wvu_PrintTitles" vbProcedure="false">'Roll-7'!$1:$5</definedName>
    <definedName function="false" hidden="false" localSheetId="11" name="Z_7B7539FB_B7B8_11D2_A856_00805F2505DF__wvu_PrintArea" vbProcedure="false">'Roll-7'!$A$40:$AG$118</definedName>
    <definedName function="false" hidden="false" localSheetId="11" name="Z_7B7539FB_B7B8_11D2_A856_00805F2505DF__wvu_PrintTitles" vbProcedure="false">'Roll-7'!$1:$5</definedName>
    <definedName function="false" hidden="false" localSheetId="11" name="Z_7B753A04_B7B8_11D2_A856_00805F2505DF__wvu_PrintArea" vbProcedure="false">'Roll-7'!$A$120:$M$238</definedName>
    <definedName function="false" hidden="false" localSheetId="11" name="Z_7B753A04_B7B8_11D2_A856_00805F2505DF__wvu_PrintTitles" vbProcedure="false">'Roll-7'!$1:$5</definedName>
    <definedName function="false" hidden="false" localSheetId="11" name="Z_7C160646_B226_11D2_A850_00805F2505DF__wvu_PrintArea" vbProcedure="false">'Roll-7'!$A$6:$R$39</definedName>
    <definedName function="false" hidden="false" localSheetId="11" name="Z_7C160646_B226_11D2_A850_00805F2505DF__wvu_PrintTitles" vbProcedure="false">'Roll-7'!$1:$5</definedName>
    <definedName function="false" hidden="false" localSheetId="11" name="Z_7C16064F_B226_11D2_A850_00805F2505DF__wvu_PrintArea" vbProcedure="false">'Roll-7'!$A$40:$AG$118</definedName>
    <definedName function="false" hidden="false" localSheetId="11" name="Z_7C16064F_B226_11D2_A850_00805F2505DF__wvu_PrintTitles" vbProcedure="false">'Roll-7'!$1:$5</definedName>
    <definedName function="false" hidden="false" localSheetId="11" name="Z_7C160658_B226_11D2_A850_00805F2505DF__wvu_PrintArea" vbProcedure="false">'Roll-7'!$A$120:$M$238</definedName>
    <definedName function="false" hidden="false" localSheetId="11" name="Z_7C160658_B226_11D2_A850_00805F2505DF__wvu_PrintTitles" vbProcedure="false">'Roll-7'!$1:$5</definedName>
    <definedName function="false" hidden="false" localSheetId="11" name="Z_8106BDB3_AA5F_11D2_A84B_00805F2505DF__wvu_PrintArea" vbProcedure="false">'Roll-7'!$A$6:$R$39</definedName>
    <definedName function="false" hidden="false" localSheetId="11" name="Z_8106BDB3_AA5F_11D2_A84B_00805F2505DF__wvu_PrintTitles" vbProcedure="false">'Roll-7'!$1:$5</definedName>
    <definedName function="false" hidden="false" localSheetId="11" name="Z_8106BDBC_AA5F_11D2_A84B_00805F2505DF__wvu_PrintArea" vbProcedure="false">'Roll-7'!$A$40:$AG$118</definedName>
    <definedName function="false" hidden="false" localSheetId="11" name="Z_8106BDBC_AA5F_11D2_A84B_00805F2505DF__wvu_PrintTitles" vbProcedure="false">'Roll-7'!$1:$5</definedName>
    <definedName function="false" hidden="false" localSheetId="11" name="Z_8106BDC5_AA5F_11D2_A84B_00805F2505DF__wvu_PrintArea" vbProcedure="false">'Roll-7'!$A$120:$M$238</definedName>
    <definedName function="false" hidden="false" localSheetId="11" name="Z_8106BDC5_AA5F_11D2_A84B_00805F2505DF__wvu_PrintTitles" vbProcedure="false">'Roll-7'!$1:$5</definedName>
    <definedName function="false" hidden="false" localSheetId="11" name="Z_90E3CCE5_A590_11D2_A845_00805F2505DF__wvu_PrintArea" vbProcedure="false">'Roll-7'!$A$6:$R$39</definedName>
    <definedName function="false" hidden="false" localSheetId="11" name="Z_90E3CCE5_A590_11D2_A845_00805F2505DF__wvu_PrintTitles" vbProcedure="false">'Roll-7'!$1:$5</definedName>
    <definedName function="false" hidden="false" localSheetId="11" name="Z_90E3CCEE_A590_11D2_A845_00805F2505DF__wvu_PrintArea" vbProcedure="false">'Roll-7'!$A$40:$AG$118</definedName>
    <definedName function="false" hidden="false" localSheetId="11" name="Z_90E3CCEE_A590_11D2_A845_00805F2505DF__wvu_PrintTitles" vbProcedure="false">'Roll-7'!$1:$5</definedName>
    <definedName function="false" hidden="false" localSheetId="11" name="Z_90E3CCF7_A590_11D2_A845_00805F2505DF__wvu_PrintArea" vbProcedure="false">'Roll-7'!$A$120:$M$238</definedName>
    <definedName function="false" hidden="false" localSheetId="11" name="Z_90E3CCF7_A590_11D2_A845_00805F2505DF__wvu_PrintTitles" vbProcedure="false">'Roll-7'!$1:$5</definedName>
    <definedName function="false" hidden="false" localSheetId="11" name="Z_9F5984AB_ADA0_11D2_A84C_00805F2505DF__wvu_PrintArea" vbProcedure="false">'Roll-7'!$A$6:$R$39</definedName>
    <definedName function="false" hidden="false" localSheetId="11" name="Z_9F5984AB_ADA0_11D2_A84C_00805F2505DF__wvu_PrintTitles" vbProcedure="false">'Roll-7'!$1:$5</definedName>
    <definedName function="false" hidden="false" localSheetId="11" name="Z_9F5984B4_ADA0_11D2_A84C_00805F2505DF__wvu_PrintArea" vbProcedure="false">'Roll-7'!$A$40:$AG$118</definedName>
    <definedName function="false" hidden="false" localSheetId="11" name="Z_9F5984B4_ADA0_11D2_A84C_00805F2505DF__wvu_PrintTitles" vbProcedure="false">'Roll-7'!$1:$5</definedName>
    <definedName function="false" hidden="false" localSheetId="11" name="Z_9F5984BD_ADA0_11D2_A84C_00805F2505DF__wvu_PrintArea" vbProcedure="false">'Roll-7'!$A$120:$M$238</definedName>
    <definedName function="false" hidden="false" localSheetId="11" name="Z_9F5984BD_ADA0_11D2_A84C_00805F2505DF__wvu_PrintTitles" vbProcedure="false">'Roll-7'!$1:$5</definedName>
    <definedName function="false" hidden="false" localSheetId="11" name="Z_AA002452_B62E_11D2_A853_00805F2505DF__wvu_PrintArea" vbProcedure="false">'Roll-7'!$A$6:$R$39</definedName>
    <definedName function="false" hidden="false" localSheetId="11" name="Z_AA002452_B62E_11D2_A853_00805F2505DF__wvu_PrintTitles" vbProcedure="false">'Roll-7'!$1:$5</definedName>
    <definedName function="false" hidden="false" localSheetId="11" name="Z_AA00245B_B62E_11D2_A853_00805F2505DF__wvu_PrintArea" vbProcedure="false">'Roll-7'!$A$40:$AG$118</definedName>
    <definedName function="false" hidden="false" localSheetId="11" name="Z_AA00245B_B62E_11D2_A853_00805F2505DF__wvu_PrintTitles" vbProcedure="false">'Roll-7'!$1:$5</definedName>
    <definedName function="false" hidden="false" localSheetId="11" name="Z_AA002464_B62E_11D2_A853_00805F2505DF__wvu_PrintArea" vbProcedure="false">'Roll-7'!$A$120:$M$238</definedName>
    <definedName function="false" hidden="false" localSheetId="11" name="Z_AA002464_B62E_11D2_A853_00805F2505DF__wvu_PrintTitles" vbProcedure="false">'Roll-7'!$1:$5</definedName>
    <definedName function="false" hidden="false" localSheetId="11" name="Z_AA0024B0_B62E_11D2_A853_00805F2505DF__wvu_PrintArea" vbProcedure="false">'Roll-7'!$A$6:$R$39</definedName>
    <definedName function="false" hidden="false" localSheetId="11" name="Z_AA0024B0_B62E_11D2_A853_00805F2505DF__wvu_PrintTitles" vbProcedure="false">'Roll-7'!$1:$5</definedName>
    <definedName function="false" hidden="false" localSheetId="11" name="Z_AA0024B9_B62E_11D2_A853_00805F2505DF__wvu_PrintArea" vbProcedure="false">'Roll-7'!$A$40:$AG$118</definedName>
    <definedName function="false" hidden="false" localSheetId="11" name="Z_AA0024B9_B62E_11D2_A853_00805F2505DF__wvu_PrintTitles" vbProcedure="false">'Roll-7'!$1:$5</definedName>
    <definedName function="false" hidden="false" localSheetId="11" name="Z_AA0024C2_B62E_11D2_A853_00805F2505DF__wvu_PrintArea" vbProcedure="false">'Roll-7'!$A$120:$M$238</definedName>
    <definedName function="false" hidden="false" localSheetId="11" name="Z_AA0024C2_B62E_11D2_A853_00805F2505DF__wvu_PrintTitles" vbProcedure="false">'Roll-7'!$1:$5</definedName>
    <definedName function="false" hidden="false" localSheetId="11" name="Z_B2298A97_9F4B_11D2_A842_00805F2505DF__wvu_PrintArea" vbProcedure="false">'Roll-7'!$A$6:$R$39</definedName>
    <definedName function="false" hidden="false" localSheetId="11" name="Z_B2298A97_9F4B_11D2_A842_00805F2505DF__wvu_PrintTitles" vbProcedure="false">'Roll-7'!$1:$5</definedName>
    <definedName function="false" hidden="false" localSheetId="11" name="Z_B2298AA0_9F4B_11D2_A842_00805F2505DF__wvu_PrintArea" vbProcedure="false">'Roll-7'!$A$40:$AG$118</definedName>
    <definedName function="false" hidden="false" localSheetId="11" name="Z_B2298AA0_9F4B_11D2_A842_00805F2505DF__wvu_PrintTitles" vbProcedure="false">'Roll-7'!$1:$5</definedName>
    <definedName function="false" hidden="false" localSheetId="11" name="Z_B2298AA9_9F4B_11D2_A842_00805F2505DF__wvu_PrintArea" vbProcedure="false">'Roll-7'!$A$120:$M$238</definedName>
    <definedName function="false" hidden="false" localSheetId="11" name="Z_B2298AA9_9F4B_11D2_A842_00805F2505DF__wvu_PrintTitles" vbProcedure="false">'Roll-7'!$1:$5</definedName>
    <definedName function="false" hidden="false" localSheetId="11" name="Z_B2F7E2C8_7FBD_11D2_A836_00805F2505DF__wvu_PrintArea" vbProcedure="false">'Roll-7'!$A$6:$R$39</definedName>
    <definedName function="false" hidden="false" localSheetId="11" name="Z_B2F7E2C8_7FBD_11D2_A836_00805F2505DF__wvu_PrintTitles" vbProcedure="false">'Roll-7'!$1:$5</definedName>
    <definedName function="false" hidden="false" localSheetId="11" name="Z_B2F7E2D1_7FBD_11D2_A836_00805F2505DF__wvu_PrintArea" vbProcedure="false">'Roll-7'!$A$40:$AG$118</definedName>
    <definedName function="false" hidden="false" localSheetId="11" name="Z_B2F7E2D1_7FBD_11D2_A836_00805F2505DF__wvu_PrintTitles" vbProcedure="false">'Roll-7'!$1:$5</definedName>
    <definedName function="false" hidden="false" localSheetId="11" name="Z_B2F7E2DA_7FBD_11D2_A836_00805F2505DF__wvu_PrintArea" vbProcedure="false">'Roll-7'!$A$120:$M$238</definedName>
    <definedName function="false" hidden="false" localSheetId="11" name="Z_B2F7E2DA_7FBD_11D2_A836_00805F2505DF__wvu_PrintTitles" vbProcedure="false">'Roll-7'!$1:$5</definedName>
    <definedName function="false" hidden="false" localSheetId="11" name="Z_CAE48B06_AFF0_11D2_A84D_00805F2505DF__wvu_PrintArea" vbProcedure="false">'Roll-7'!$A$6:$R$39</definedName>
    <definedName function="false" hidden="false" localSheetId="11" name="Z_CAE48B06_AFF0_11D2_A84D_00805F2505DF__wvu_PrintTitles" vbProcedure="false">'Roll-7'!$1:$5</definedName>
    <definedName function="false" hidden="false" localSheetId="11" name="Z_CAE48B0F_AFF0_11D2_A84D_00805F2505DF__wvu_PrintArea" vbProcedure="false">'Roll-7'!$A$40:$AG$118</definedName>
    <definedName function="false" hidden="false" localSheetId="11" name="Z_CAE48B0F_AFF0_11D2_A84D_00805F2505DF__wvu_PrintTitles" vbProcedure="false">'Roll-7'!$1:$5</definedName>
    <definedName function="false" hidden="false" localSheetId="11" name="Z_CAE48B18_AFF0_11D2_A84D_00805F2505DF__wvu_PrintArea" vbProcedure="false">'Roll-7'!$A$120:$M$238</definedName>
    <definedName function="false" hidden="false" localSheetId="11" name="Z_CAE48B18_AFF0_11D2_A84D_00805F2505DF__wvu_PrintTitles" vbProcedure="false">'Roll-7'!$1:$5</definedName>
    <definedName function="false" hidden="false" localSheetId="11" name="Z_CC3965CE_A99C_11D2_A84A_00805F2505DF__wvu_PrintArea" vbProcedure="false">'Roll-7'!$A$6:$R$39</definedName>
    <definedName function="false" hidden="false" localSheetId="11" name="Z_CC3965CE_A99C_11D2_A84A_00805F2505DF__wvu_PrintTitles" vbProcedure="false">'Roll-7'!$1:$5</definedName>
    <definedName function="false" hidden="false" localSheetId="11" name="Z_CC3965D7_A99C_11D2_A84A_00805F2505DF__wvu_PrintArea" vbProcedure="false">'Roll-7'!$A$40:$AG$118</definedName>
    <definedName function="false" hidden="false" localSheetId="11" name="Z_CC3965D7_A99C_11D2_A84A_00805F2505DF__wvu_PrintTitles" vbProcedure="false">'Roll-7'!$1:$5</definedName>
    <definedName function="false" hidden="false" localSheetId="11" name="Z_CC3965E0_A99C_11D2_A84A_00805F2505DF__wvu_PrintArea" vbProcedure="false">'Roll-7'!$A$120:$M$238</definedName>
    <definedName function="false" hidden="false" localSheetId="11" name="Z_CC3965E0_A99C_11D2_A84A_00805F2505DF__wvu_PrintTitles" vbProcedure="false">'Roll-7'!$1:$5</definedName>
    <definedName function="false" hidden="false" localSheetId="11" name="Z_D4AB6C0E_AB0F_11D2_A84C_00805F2505DF__wvu_PrintArea" vbProcedure="false">'Roll-7'!$A$6:$R$39</definedName>
    <definedName function="false" hidden="false" localSheetId="11" name="Z_D4AB6C0E_AB0F_11D2_A84C_00805F2505DF__wvu_PrintTitles" vbProcedure="false">'Roll-7'!$1:$5</definedName>
    <definedName function="false" hidden="false" localSheetId="11" name="Z_D4AB6C17_AB0F_11D2_A84C_00805F2505DF__wvu_PrintArea" vbProcedure="false">'Roll-7'!$A$40:$AG$118</definedName>
    <definedName function="false" hidden="false" localSheetId="11" name="Z_D4AB6C17_AB0F_11D2_A84C_00805F2505DF__wvu_PrintTitles" vbProcedure="false">'Roll-7'!$1:$5</definedName>
    <definedName function="false" hidden="false" localSheetId="11" name="Z_D4AB6C20_AB0F_11D2_A84C_00805F2505DF__wvu_PrintArea" vbProcedure="false">'Roll-7'!$A$120:$M$238</definedName>
    <definedName function="false" hidden="false" localSheetId="11" name="Z_D4AB6C20_AB0F_11D2_A84C_00805F2505DF__wvu_PrintTitles" vbProcedure="false">'Roll-7'!$1:$5</definedName>
    <definedName function="false" hidden="false" localSheetId="11" name="Z_D4AB6C67_AB0F_11D2_A84C_00805F2505DF__wvu_PrintArea" vbProcedure="false">'Roll-7'!$A$6:$R$39</definedName>
    <definedName function="false" hidden="false" localSheetId="11" name="Z_D4AB6C67_AB0F_11D2_A84C_00805F2505DF__wvu_PrintTitles" vbProcedure="false">'Roll-7'!$1:$5</definedName>
    <definedName function="false" hidden="false" localSheetId="11" name="Z_D4AB6C70_AB0F_11D2_A84C_00805F2505DF__wvu_PrintArea" vbProcedure="false">'Roll-7'!$A$40:$AG$118</definedName>
    <definedName function="false" hidden="false" localSheetId="11" name="Z_D4AB6C70_AB0F_11D2_A84C_00805F2505DF__wvu_PrintTitles" vbProcedure="false">'Roll-7'!$1:$5</definedName>
    <definedName function="false" hidden="false" localSheetId="11" name="Z_D4AB6C79_AB0F_11D2_A84C_00805F2505DF__wvu_PrintArea" vbProcedure="false">'Roll-7'!$A$120:$M$238</definedName>
    <definedName function="false" hidden="false" localSheetId="11" name="Z_D4AB6C79_AB0F_11D2_A84C_00805F2505DF__wvu_PrintTitles" vbProcedure="false">'Roll-7'!$1:$5</definedName>
    <definedName function="false" hidden="false" localSheetId="11" name="Z_E05B5125_A672_11D2_A848_00805F2505DF__wvu_PrintArea" vbProcedure="false">'Roll-7'!$A$6:$R$39</definedName>
    <definedName function="false" hidden="false" localSheetId="11" name="Z_E05B5125_A672_11D2_A848_00805F2505DF__wvu_PrintTitles" vbProcedure="false">'Roll-7'!$1:$5</definedName>
    <definedName function="false" hidden="false" localSheetId="11" name="Z_E05B512E_A672_11D2_A848_00805F2505DF__wvu_PrintArea" vbProcedure="false">'Roll-7'!$A$40:$AG$118</definedName>
    <definedName function="false" hidden="false" localSheetId="11" name="Z_E05B512E_A672_11D2_A848_00805F2505DF__wvu_PrintTitles" vbProcedure="false">'Roll-7'!$1:$5</definedName>
    <definedName function="false" hidden="false" localSheetId="11" name="Z_E05B5137_A672_11D2_A848_00805F2505DF__wvu_PrintArea" vbProcedure="false">'Roll-7'!$A$120:$M$238</definedName>
    <definedName function="false" hidden="false" localSheetId="11" name="Z_E05B5137_A672_11D2_A848_00805F2505DF__wvu_PrintTitles" vbProcedure="false">'Roll-7'!$1:$5</definedName>
    <definedName function="false" hidden="false" localSheetId="11" name="Z_F60B7B7C_B470_11D2_A851_00805F2505DF__wvu_PrintArea" vbProcedure="false">'Roll-7'!$A$6:$R$39</definedName>
    <definedName function="false" hidden="false" localSheetId="11" name="Z_F60B7B7C_B470_11D2_A851_00805F2505DF__wvu_PrintTitles" vbProcedure="false">'Roll-7'!$1:$5</definedName>
    <definedName function="false" hidden="false" localSheetId="11" name="Z_F60B7B85_B470_11D2_A851_00805F2505DF__wvu_PrintArea" vbProcedure="false">'Roll-7'!$A$40:$AG$118</definedName>
    <definedName function="false" hidden="false" localSheetId="11" name="Z_F60B7B85_B470_11D2_A851_00805F2505DF__wvu_PrintTitles" vbProcedure="false">'Roll-7'!$1:$5</definedName>
    <definedName function="false" hidden="false" localSheetId="11" name="Z_F60B7B8E_B470_11D2_A851_00805F2505DF__wvu_PrintArea" vbProcedure="false">'Roll-7'!$A$120:$M$238</definedName>
    <definedName function="false" hidden="false" localSheetId="11" name="Z_F60B7B8E_B470_11D2_A851_00805F2505DF__wvu_PrintTitles" vbProcedure="false">'Roll-7'!$1:$5</definedName>
    <definedName function="false" hidden="false" localSheetId="11" name="Z_F60B7BE1_B470_11D2_A851_00805F2505DF__wvu_PrintArea" vbProcedure="false">'Roll-7'!$A$6:$R$39</definedName>
    <definedName function="false" hidden="false" localSheetId="11" name="Z_F60B7BE1_B470_11D2_A851_00805F2505DF__wvu_PrintTitles" vbProcedure="false">'Roll-7'!$1:$5</definedName>
    <definedName function="false" hidden="false" localSheetId="11" name="Z_F60B7BEA_B470_11D2_A851_00805F2505DF__wvu_PrintArea" vbProcedure="false">'Roll-7'!$A$40:$AG$118</definedName>
    <definedName function="false" hidden="false" localSheetId="11" name="Z_F60B7BEA_B470_11D2_A851_00805F2505DF__wvu_PrintTitles" vbProcedure="false">'Roll-7'!$1:$5</definedName>
    <definedName function="false" hidden="false" localSheetId="11" name="Z_F60B7BF3_B470_11D2_A851_00805F2505DF__wvu_PrintArea" vbProcedure="false">'Roll-7'!$A$120:$M$238</definedName>
    <definedName function="false" hidden="false" localSheetId="11" name="Z_F60B7BF3_B470_11D2_A851_00805F2505DF__wvu_PrintTitles" vbProcedure="false">'Roll-7'!$1:$5</definedName>
    <definedName function="false" hidden="false" localSheetId="11" name="Z_F947EA2E_ABF3_11D2_A84C_00805F2505DF__wvu_PrintArea" vbProcedure="false">'Roll-7'!$A$6:$R$39</definedName>
    <definedName function="false" hidden="false" localSheetId="11" name="Z_F947EA2E_ABF3_11D2_A84C_00805F2505DF__wvu_PrintTitles" vbProcedure="false">'Roll-7'!$1:$5</definedName>
    <definedName function="false" hidden="false" localSheetId="11" name="Z_F947EA37_ABF3_11D2_A84C_00805F2505DF__wvu_PrintArea" vbProcedure="false">'Roll-7'!$A$40:$AG$118</definedName>
    <definedName function="false" hidden="false" localSheetId="11" name="Z_F947EA37_ABF3_11D2_A84C_00805F2505DF__wvu_PrintTitles" vbProcedure="false">'Roll-7'!$1:$5</definedName>
    <definedName function="false" hidden="false" localSheetId="11" name="Z_F947EA40_ABF3_11D2_A84C_00805F2505DF__wvu_PrintArea" vbProcedure="false">'Roll-7'!$A$120:$M$238</definedName>
    <definedName function="false" hidden="false" localSheetId="11" name="Z_F947EA40_ABF3_11D2_A84C_00805F2505DF__wvu_PrintTitles" vbProcedure="false">'Roll-7'!$1:$5</definedName>
    <definedName function="false" hidden="false" localSheetId="12" name="ACwvu_BookBal_" vbProcedure="false">'Roll-8'!$A$6:$R$40</definedName>
    <definedName function="false" hidden="false" localSheetId="12" name="ACwvu_DailyChange_" vbProcedure="false">'Roll-8'!$A$41:$AG$118</definedName>
    <definedName function="false" hidden="false" localSheetId="12" name="ACwvu_Schedules_" vbProcedure="false">'Roll-8'!$A$121:$M$239</definedName>
    <definedName function="false" hidden="false" localSheetId="12" name="Swvu_BookBal_" vbProcedure="false">'Roll-8'!$A$6:$R$40</definedName>
    <definedName function="false" hidden="false" localSheetId="12" name="Swvu_DailyChange_" vbProcedure="false">'Roll-8'!$A$41:$AG$118</definedName>
    <definedName function="false" hidden="false" localSheetId="12" name="Swvu_Schedules_" vbProcedure="false">'Roll-8'!$A$121:$M$239</definedName>
    <definedName function="false" hidden="false" localSheetId="12" name="wrn_RollDetail_" vbProcedure="false">{"BookBal",#N/A,FALSE,"Roll";"DailyChange",#N/A,FALSE,"Roll";"Schedules",#N/A,FALSE,"Roll"}</definedName>
    <definedName function="false" hidden="false" localSheetId="12" name="wvu_BookBal_" vbProcedure="false">{TRUE,TRUE,-1.25,-15.5,484.5,276.75,FALSE,TRUE,TRUE,TRUE,0,15,#N/A,18,#N/A,7.70512820512821,24.2307692307692,1,FALSE,FALSE,3,TRUE,1,FALSE,75,"Swvu.BookBal.","ACwvu.BookBal.",#N/A,FALSE,FALSE,0.25,0.25,0.25,0.25,2,"","&amp;L&amp;""Times New Roman,Italic""&amp;A/&amp;F  Prepared By: S. Mills (x3548)&amp;C&amp;""Times New Roman,Italic""Page 1 of 3&amp;R&amp;""Times New Roman,Italic""&amp;D &amp;T",TRUE,FALSE,FALSE,FALSE,1,#N/A,1,1,"=R6C1:R39C18","=R1:R5",#N/A,#N/A,FALSE,FALSE,FALSE,5,65532,65532,FALSE,FALSE,TRUE,TRUE,TRUE}</definedName>
    <definedName function="false" hidden="false" localSheetId="12" name="wvu_DailyChange_" vbProcedure="false">{TRUE,TRUE,-1.25,-15.5,484.5,276.75,FALSE,TRUE,TRUE,TRUE,0,1,#N/A,40,#N/A,7.1025641025641,24.2307692307692,1,FALSE,FALSE,3,TRUE,1,FALSE,75,"Swvu.DailyChange.","ACwvu.DailyChange.",#N/A,FALSE,FALSE,0.25,0.25,0.25,0.25,2,"","&amp;L&amp;""Times New Roman,Italic""&amp;A/&amp;F  Prepared By: S. Mills (x3548)&amp;C&amp;""Times New Roman,Italic""Page 2 of 3&amp;R&amp;""Times New Roman,Italic""&amp;D &amp;T",TRUE,FALSE,FALSE,FALSE,1,#N/A,1,1,"=R40C1:R118C33","=R1:R5",#N/A,#N/A,FALSE,FALSE,FALSE,5,65532,65532,FALSE,FALSE,TRUE,TRUE,TRUE}</definedName>
    <definedName function="false" hidden="false" localSheetId="12" name="wvu_Schedules_" vbProcedure="false">{TRUE,TRUE,-1.25,-15.5,484.5,276.75,FALSE,TRUE,TRUE,TRUE,0,1,#N/A,120,#N/A,7.1025641025641,24.2307692307692,1,FALSE,FALSE,3,TRUE,1,FALSE,75,"Swvu.Schedules.","ACwvu.Schedules.",#N/A,FALSE,FALSE,0.25,0.25,0.25,0.25,2,"","&amp;L&amp;""Times New Roman,Italic""&amp;A/&amp;F  Prepared By: S. Mills (x3548)&amp;C&amp;""Times New Roman,Italic""Page 3 of 3&amp;R&amp;""Times New Roman,Italic""&amp;D &amp;T",TRUE,FALSE,FALSE,FALSE,1,#N/A,1,1,"=R120C1:R238C13","=R1:R5",#N/A,#N/A,FALSE,FALSE,FALSE,5,65532,65532,FALSE,FALSE,TRUE,TRUE,TRUE}</definedName>
    <definedName function="false" hidden="false" localSheetId="12" name="Z_00D2C737_B168_11D2_A84F_00805F2505DF__wvu_PrintArea" vbProcedure="false">'Roll-8'!$A$6:$R$39</definedName>
    <definedName function="false" hidden="false" localSheetId="12" name="Z_00D2C737_B168_11D2_A84F_00805F2505DF__wvu_PrintTitles" vbProcedure="false">'Roll-8'!$1:$5</definedName>
    <definedName function="false" hidden="false" localSheetId="12" name="Z_00D2C740_B168_11D2_A84F_00805F2505DF__wvu_PrintArea" vbProcedure="false">'Roll-8'!$A$40:$AG$118</definedName>
    <definedName function="false" hidden="false" localSheetId="12" name="Z_00D2C740_B168_11D2_A84F_00805F2505DF__wvu_PrintTitles" vbProcedure="false">'Roll-8'!$1:$5</definedName>
    <definedName function="false" hidden="false" localSheetId="12" name="Z_00D2C749_B168_11D2_A84F_00805F2505DF__wvu_PrintArea" vbProcedure="false">'Roll-8'!$A$120:$M$238</definedName>
    <definedName function="false" hidden="false" localSheetId="12" name="Z_00D2C749_B168_11D2_A84F_00805F2505DF__wvu_PrintTitles" vbProcedure="false">'Roll-8'!$1:$5</definedName>
    <definedName function="false" hidden="false" localSheetId="12" name="Z_0184384E_B93D_11D2_8444_00805F3629DE__wvu_PrintArea" vbProcedure="false">'Roll-8'!$A$6:$R$39</definedName>
    <definedName function="false" hidden="false" localSheetId="12" name="Z_0184384E_B93D_11D2_8444_00805F3629DE__wvu_PrintTitles" vbProcedure="false">'Roll-8'!$1:$5</definedName>
    <definedName function="false" hidden="false" localSheetId="12" name="Z_01843857_B93D_11D2_8444_00805F3629DE__wvu_PrintArea" vbProcedure="false">'Roll-8'!$A$40:$AG$118</definedName>
    <definedName function="false" hidden="false" localSheetId="12" name="Z_01843857_B93D_11D2_8444_00805F3629DE__wvu_PrintTitles" vbProcedure="false">'Roll-8'!$1:$5</definedName>
    <definedName function="false" hidden="false" localSheetId="12" name="Z_01843860_B93D_11D2_8444_00805F3629DE__wvu_PrintArea" vbProcedure="false">'Roll-8'!$A$120:$M$238</definedName>
    <definedName function="false" hidden="false" localSheetId="12" name="Z_01843860_B93D_11D2_8444_00805F3629DE__wvu_PrintTitles" vbProcedure="false">'Roll-8'!$1:$5</definedName>
    <definedName function="false" hidden="false" localSheetId="12" name="Z_02448BA7_88FA_11D2_B05A_00104B2CC235__wvu_PrintArea" vbProcedure="false">'Roll-8'!$A$6:$R$39</definedName>
    <definedName function="false" hidden="false" localSheetId="12" name="Z_02448BA7_88FA_11D2_B05A_00104B2CC235__wvu_PrintTitles" vbProcedure="false">'Roll-8'!$1:$5</definedName>
    <definedName function="false" hidden="false" localSheetId="12" name="Z_02448BB0_88FA_11D2_B05A_00104B2CC235__wvu_PrintArea" vbProcedure="false">'Roll-8'!$A$40:$AG$118</definedName>
    <definedName function="false" hidden="false" localSheetId="12" name="Z_02448BB0_88FA_11D2_B05A_00104B2CC235__wvu_PrintTitles" vbProcedure="false">'Roll-8'!$1:$5</definedName>
    <definedName function="false" hidden="false" localSheetId="12" name="Z_02448BB9_88FA_11D2_B05A_00104B2CC235__wvu_PrintArea" vbProcedure="false">'Roll-8'!$A$120:$M$238</definedName>
    <definedName function="false" hidden="false" localSheetId="12" name="Z_02448BB9_88FA_11D2_B05A_00104B2CC235__wvu_PrintTitles" vbProcedure="false">'Roll-8'!$1:$5</definedName>
    <definedName function="false" hidden="false" localSheetId="12" name="Z_0AC5A1F7_9EA7_11D2_A842_00805F2505DF__wvu_PrintArea" vbProcedure="false">'Roll-8'!$A$6:$R$39</definedName>
    <definedName function="false" hidden="false" localSheetId="12" name="Z_0AC5A1F7_9EA7_11D2_A842_00805F2505DF__wvu_PrintTitles" vbProcedure="false">'Roll-8'!$1:$5</definedName>
    <definedName function="false" hidden="false" localSheetId="12" name="Z_0AC5A200_9EA7_11D2_A842_00805F2505DF__wvu_PrintArea" vbProcedure="false">'Roll-8'!$A$40:$AG$118</definedName>
    <definedName function="false" hidden="false" localSheetId="12" name="Z_0AC5A200_9EA7_11D2_A842_00805F2505DF__wvu_PrintTitles" vbProcedure="false">'Roll-8'!$1:$5</definedName>
    <definedName function="false" hidden="false" localSheetId="12" name="Z_0AC5A209_9EA7_11D2_A842_00805F2505DF__wvu_PrintArea" vbProcedure="false">'Roll-8'!$A$120:$M$238</definedName>
    <definedName function="false" hidden="false" localSheetId="12" name="Z_0AC5A209_9EA7_11D2_A842_00805F2505DF__wvu_PrintTitles" vbProcedure="false">'Roll-8'!$1:$5</definedName>
    <definedName function="false" hidden="false" localSheetId="12" name="Z_37FD7BDE_ABC9_11D2_843C_00805F3629DE__wvu_PrintArea" vbProcedure="false">'Roll-8'!$A$6:$R$39</definedName>
    <definedName function="false" hidden="false" localSheetId="12" name="Z_37FD7BDE_ABC9_11D2_843C_00805F3629DE__wvu_PrintTitles" vbProcedure="false">'Roll-8'!$1:$5</definedName>
    <definedName function="false" hidden="false" localSheetId="12" name="Z_37FD7BE7_ABC9_11D2_843C_00805F3629DE__wvu_PrintArea" vbProcedure="false">'Roll-8'!$A$40:$AG$118</definedName>
    <definedName function="false" hidden="false" localSheetId="12" name="Z_37FD7BE7_ABC9_11D2_843C_00805F3629DE__wvu_PrintTitles" vbProcedure="false">'Roll-8'!$1:$5</definedName>
    <definedName function="false" hidden="false" localSheetId="12" name="Z_37FD7BF0_ABC9_11D2_843C_00805F3629DE__wvu_PrintArea" vbProcedure="false">'Roll-8'!$A$120:$M$238</definedName>
    <definedName function="false" hidden="false" localSheetId="12" name="Z_37FD7BF0_ABC9_11D2_843C_00805F3629DE__wvu_PrintTitles" vbProcedure="false">'Roll-8'!$1:$5</definedName>
    <definedName function="false" hidden="false" localSheetId="12" name="Z_383AC42B_A3FF_11D2_A845_00805F2505DF__wvu_PrintArea" vbProcedure="false">'Roll-8'!$A$6:$R$39</definedName>
    <definedName function="false" hidden="false" localSheetId="12" name="Z_383AC42B_A3FF_11D2_A845_00805F2505DF__wvu_PrintTitles" vbProcedure="false">'Roll-8'!$1:$5</definedName>
    <definedName function="false" hidden="false" localSheetId="12" name="Z_383AC434_A3FF_11D2_A845_00805F2505DF__wvu_PrintArea" vbProcedure="false">'Roll-8'!$A$40:$AG$118</definedName>
    <definedName function="false" hidden="false" localSheetId="12" name="Z_383AC434_A3FF_11D2_A845_00805F2505DF__wvu_PrintTitles" vbProcedure="false">'Roll-8'!$1:$5</definedName>
    <definedName function="false" hidden="false" localSheetId="12" name="Z_383AC43D_A3FF_11D2_A845_00805F2505DF__wvu_PrintArea" vbProcedure="false">'Roll-8'!$A$120:$M$238</definedName>
    <definedName function="false" hidden="false" localSheetId="12" name="Z_383AC43D_A3FF_11D2_A845_00805F2505DF__wvu_PrintTitles" vbProcedure="false">'Roll-8'!$1:$5</definedName>
    <definedName function="false" hidden="false" localSheetId="12" name="Z_4398CED7_B092_11D2_A84E_00805F2505DF__wvu_PrintArea" vbProcedure="false">'Roll-8'!$A$6:$R$39</definedName>
    <definedName function="false" hidden="false" localSheetId="12" name="Z_4398CED7_B092_11D2_A84E_00805F2505DF__wvu_PrintTitles" vbProcedure="false">'Roll-8'!$1:$5</definedName>
    <definedName function="false" hidden="false" localSheetId="12" name="Z_4398CEE0_B092_11D2_A84E_00805F2505DF__wvu_PrintArea" vbProcedure="false">'Roll-8'!$A$40:$AG$118</definedName>
    <definedName function="false" hidden="false" localSheetId="12" name="Z_4398CEE0_B092_11D2_A84E_00805F2505DF__wvu_PrintTitles" vbProcedure="false">'Roll-8'!$1:$5</definedName>
    <definedName function="false" hidden="false" localSheetId="12" name="Z_4398CEE9_B092_11D2_A84E_00805F2505DF__wvu_PrintArea" vbProcedure="false">'Roll-8'!$A$120:$M$238</definedName>
    <definedName function="false" hidden="false" localSheetId="12" name="Z_4398CEE9_B092_11D2_A84E_00805F2505DF__wvu_PrintTitles" vbProcedure="false">'Roll-8'!$1:$5</definedName>
    <definedName function="false" hidden="false" localSheetId="12" name="Z_535643C3_B9EE_11D2_A857_00805F2505DF__wvu_PrintArea" vbProcedure="false">'Roll-8'!$A$6:$R$39</definedName>
    <definedName function="false" hidden="false" localSheetId="12" name="Z_535643C3_B9EE_11D2_A857_00805F2505DF__wvu_PrintTitles" vbProcedure="false">'Roll-8'!$1:$5</definedName>
    <definedName function="false" hidden="false" localSheetId="12" name="Z_535643CC_B9EE_11D2_A857_00805F2505DF__wvu_PrintArea" vbProcedure="false">'Roll-8'!$A$40:$AG$118</definedName>
    <definedName function="false" hidden="false" localSheetId="12" name="Z_535643CC_B9EE_11D2_A857_00805F2505DF__wvu_PrintTitles" vbProcedure="false">'Roll-8'!$1:$5</definedName>
    <definedName function="false" hidden="false" localSheetId="12" name="Z_535643D5_B9EE_11D2_A857_00805F2505DF__wvu_PrintArea" vbProcedure="false">'Roll-8'!$A$120:$M$238</definedName>
    <definedName function="false" hidden="false" localSheetId="12" name="Z_535643D5_B9EE_11D2_A857_00805F2505DF__wvu_PrintTitles" vbProcedure="false">'Roll-8'!$1:$5</definedName>
    <definedName function="false" hidden="false" localSheetId="12" name="Z_70785CBD_A4C6_11D2_A845_00805F2505DF__wvu_PrintArea" vbProcedure="false">'Roll-8'!$A$6:$R$39</definedName>
    <definedName function="false" hidden="false" localSheetId="12" name="Z_70785CBD_A4C6_11D2_A845_00805F2505DF__wvu_PrintTitles" vbProcedure="false">'Roll-8'!$1:$5</definedName>
    <definedName function="false" hidden="false" localSheetId="12" name="Z_70785CC6_A4C6_11D2_A845_00805F2505DF__wvu_PrintArea" vbProcedure="false">'Roll-8'!$A$40:$AG$118</definedName>
    <definedName function="false" hidden="false" localSheetId="12" name="Z_70785CC6_A4C6_11D2_A845_00805F2505DF__wvu_PrintTitles" vbProcedure="false">'Roll-8'!$1:$5</definedName>
    <definedName function="false" hidden="false" localSheetId="12" name="Z_70785CCF_A4C6_11D2_A845_00805F2505DF__wvu_PrintArea" vbProcedure="false">'Roll-8'!$A$120:$M$238</definedName>
    <definedName function="false" hidden="false" localSheetId="12" name="Z_70785CCF_A4C6_11D2_A845_00805F2505DF__wvu_PrintTitles" vbProcedure="false">'Roll-8'!$1:$5</definedName>
    <definedName function="false" hidden="false" localSheetId="12" name="Z_76D54FAE_89F3_11D2_B05A_00104B2CC235__wvu_PrintArea" vbProcedure="false">'Roll-8'!$A$6:$R$39</definedName>
    <definedName function="false" hidden="false" localSheetId="12" name="Z_76D54FAE_89F3_11D2_B05A_00104B2CC235__wvu_PrintTitles" vbProcedure="false">'Roll-8'!$1:$5</definedName>
    <definedName function="false" hidden="false" localSheetId="12" name="Z_76D54FB7_89F3_11D2_B05A_00104B2CC235__wvu_PrintArea" vbProcedure="false">'Roll-8'!$A$40:$AG$118</definedName>
    <definedName function="false" hidden="false" localSheetId="12" name="Z_76D54FB7_89F3_11D2_B05A_00104B2CC235__wvu_PrintTitles" vbProcedure="false">'Roll-8'!$1:$5</definedName>
    <definedName function="false" hidden="false" localSheetId="12" name="Z_76D54FC0_89F3_11D2_B05A_00104B2CC235__wvu_PrintArea" vbProcedure="false">'Roll-8'!$A$120:$M$238</definedName>
    <definedName function="false" hidden="false" localSheetId="12" name="Z_76D54FC0_89F3_11D2_B05A_00104B2CC235__wvu_PrintTitles" vbProcedure="false">'Roll-8'!$1:$5</definedName>
    <definedName function="false" hidden="false" localSheetId="12" name="Z_7B7539F3_B7B8_11D2_A856_00805F2505DF__wvu_PrintArea" vbProcedure="false">'Roll-8'!$A$6:$R$39</definedName>
    <definedName function="false" hidden="false" localSheetId="12" name="Z_7B7539F3_B7B8_11D2_A856_00805F2505DF__wvu_PrintTitles" vbProcedure="false">'Roll-8'!$1:$5</definedName>
    <definedName function="false" hidden="false" localSheetId="12" name="Z_7B7539FC_B7B8_11D2_A856_00805F2505DF__wvu_PrintArea" vbProcedure="false">'Roll-8'!$A$40:$AG$118</definedName>
    <definedName function="false" hidden="false" localSheetId="12" name="Z_7B7539FC_B7B8_11D2_A856_00805F2505DF__wvu_PrintTitles" vbProcedure="false">'Roll-8'!$1:$5</definedName>
    <definedName function="false" hidden="false" localSheetId="12" name="Z_7B753A05_B7B8_11D2_A856_00805F2505DF__wvu_PrintArea" vbProcedure="false">'Roll-8'!$A$120:$M$238</definedName>
    <definedName function="false" hidden="false" localSheetId="12" name="Z_7B753A05_B7B8_11D2_A856_00805F2505DF__wvu_PrintTitles" vbProcedure="false">'Roll-8'!$1:$5</definedName>
    <definedName function="false" hidden="false" localSheetId="12" name="Z_7C160647_B226_11D2_A850_00805F2505DF__wvu_PrintArea" vbProcedure="false">'Roll-8'!$A$6:$R$39</definedName>
    <definedName function="false" hidden="false" localSheetId="12" name="Z_7C160647_B226_11D2_A850_00805F2505DF__wvu_PrintTitles" vbProcedure="false">'Roll-8'!$1:$5</definedName>
    <definedName function="false" hidden="false" localSheetId="12" name="Z_7C160650_B226_11D2_A850_00805F2505DF__wvu_PrintArea" vbProcedure="false">'Roll-8'!$A$40:$AG$118</definedName>
    <definedName function="false" hidden="false" localSheetId="12" name="Z_7C160650_B226_11D2_A850_00805F2505DF__wvu_PrintTitles" vbProcedure="false">'Roll-8'!$1:$5</definedName>
    <definedName function="false" hidden="false" localSheetId="12" name="Z_7C160659_B226_11D2_A850_00805F2505DF__wvu_PrintArea" vbProcedure="false">'Roll-8'!$A$120:$M$238</definedName>
    <definedName function="false" hidden="false" localSheetId="12" name="Z_7C160659_B226_11D2_A850_00805F2505DF__wvu_PrintTitles" vbProcedure="false">'Roll-8'!$1:$5</definedName>
    <definedName function="false" hidden="false" localSheetId="12" name="Z_8106BDB4_AA5F_11D2_A84B_00805F2505DF__wvu_PrintArea" vbProcedure="false">'Roll-8'!$A$6:$R$39</definedName>
    <definedName function="false" hidden="false" localSheetId="12" name="Z_8106BDB4_AA5F_11D2_A84B_00805F2505DF__wvu_PrintTitles" vbProcedure="false">'Roll-8'!$1:$5</definedName>
    <definedName function="false" hidden="false" localSheetId="12" name="Z_8106BDBD_AA5F_11D2_A84B_00805F2505DF__wvu_PrintArea" vbProcedure="false">'Roll-8'!$A$40:$AG$118</definedName>
    <definedName function="false" hidden="false" localSheetId="12" name="Z_8106BDBD_AA5F_11D2_A84B_00805F2505DF__wvu_PrintTitles" vbProcedure="false">'Roll-8'!$1:$5</definedName>
    <definedName function="false" hidden="false" localSheetId="12" name="Z_8106BDC6_AA5F_11D2_A84B_00805F2505DF__wvu_PrintArea" vbProcedure="false">'Roll-8'!$A$120:$M$238</definedName>
    <definedName function="false" hidden="false" localSheetId="12" name="Z_8106BDC6_AA5F_11D2_A84B_00805F2505DF__wvu_PrintTitles" vbProcedure="false">'Roll-8'!$1:$5</definedName>
    <definedName function="false" hidden="false" localSheetId="12" name="Z_90E3CCE6_A590_11D2_A845_00805F2505DF__wvu_PrintArea" vbProcedure="false">'Roll-8'!$A$6:$R$39</definedName>
    <definedName function="false" hidden="false" localSheetId="12" name="Z_90E3CCE6_A590_11D2_A845_00805F2505DF__wvu_PrintTitles" vbProcedure="false">'Roll-8'!$1:$5</definedName>
    <definedName function="false" hidden="false" localSheetId="12" name="Z_90E3CCEF_A590_11D2_A845_00805F2505DF__wvu_PrintArea" vbProcedure="false">'Roll-8'!$A$40:$AG$118</definedName>
    <definedName function="false" hidden="false" localSheetId="12" name="Z_90E3CCEF_A590_11D2_A845_00805F2505DF__wvu_PrintTitles" vbProcedure="false">'Roll-8'!$1:$5</definedName>
    <definedName function="false" hidden="false" localSheetId="12" name="Z_90E3CCF8_A590_11D2_A845_00805F2505DF__wvu_PrintArea" vbProcedure="false">'Roll-8'!$A$120:$M$238</definedName>
    <definedName function="false" hidden="false" localSheetId="12" name="Z_90E3CCF8_A590_11D2_A845_00805F2505DF__wvu_PrintTitles" vbProcedure="false">'Roll-8'!$1:$5</definedName>
    <definedName function="false" hidden="false" localSheetId="12" name="Z_9F5984AC_ADA0_11D2_A84C_00805F2505DF__wvu_PrintArea" vbProcedure="false">'Roll-8'!$A$6:$R$39</definedName>
    <definedName function="false" hidden="false" localSheetId="12" name="Z_9F5984AC_ADA0_11D2_A84C_00805F2505DF__wvu_PrintTitles" vbProcedure="false">'Roll-8'!$1:$5</definedName>
    <definedName function="false" hidden="false" localSheetId="12" name="Z_9F5984B5_ADA0_11D2_A84C_00805F2505DF__wvu_PrintArea" vbProcedure="false">'Roll-8'!$A$40:$AG$118</definedName>
    <definedName function="false" hidden="false" localSheetId="12" name="Z_9F5984B5_ADA0_11D2_A84C_00805F2505DF__wvu_PrintTitles" vbProcedure="false">'Roll-8'!$1:$5</definedName>
    <definedName function="false" hidden="false" localSheetId="12" name="Z_9F5984BE_ADA0_11D2_A84C_00805F2505DF__wvu_PrintArea" vbProcedure="false">'Roll-8'!$A$120:$M$238</definedName>
    <definedName function="false" hidden="false" localSheetId="12" name="Z_9F5984BE_ADA0_11D2_A84C_00805F2505DF__wvu_PrintTitles" vbProcedure="false">'Roll-8'!$1:$5</definedName>
    <definedName function="false" hidden="false" localSheetId="12" name="Z_AA002453_B62E_11D2_A853_00805F2505DF__wvu_PrintArea" vbProcedure="false">'Roll-8'!$A$6:$R$39</definedName>
    <definedName function="false" hidden="false" localSheetId="12" name="Z_AA002453_B62E_11D2_A853_00805F2505DF__wvu_PrintTitles" vbProcedure="false">'Roll-8'!$1:$5</definedName>
    <definedName function="false" hidden="false" localSheetId="12" name="Z_AA00245C_B62E_11D2_A853_00805F2505DF__wvu_PrintArea" vbProcedure="false">'Roll-8'!$A$40:$AG$118</definedName>
    <definedName function="false" hidden="false" localSheetId="12" name="Z_AA00245C_B62E_11D2_A853_00805F2505DF__wvu_PrintTitles" vbProcedure="false">'Roll-8'!$1:$5</definedName>
    <definedName function="false" hidden="false" localSheetId="12" name="Z_AA002465_B62E_11D2_A853_00805F2505DF__wvu_PrintArea" vbProcedure="false">'Roll-8'!$A$120:$M$238</definedName>
    <definedName function="false" hidden="false" localSheetId="12" name="Z_AA002465_B62E_11D2_A853_00805F2505DF__wvu_PrintTitles" vbProcedure="false">'Roll-8'!$1:$5</definedName>
    <definedName function="false" hidden="false" localSheetId="12" name="Z_AA0024B1_B62E_11D2_A853_00805F2505DF__wvu_PrintArea" vbProcedure="false">'Roll-8'!$A$6:$R$39</definedName>
    <definedName function="false" hidden="false" localSheetId="12" name="Z_AA0024B1_B62E_11D2_A853_00805F2505DF__wvu_PrintTitles" vbProcedure="false">'Roll-8'!$1:$5</definedName>
    <definedName function="false" hidden="false" localSheetId="12" name="Z_AA0024BA_B62E_11D2_A853_00805F2505DF__wvu_PrintArea" vbProcedure="false">'Roll-8'!$A$40:$AG$118</definedName>
    <definedName function="false" hidden="false" localSheetId="12" name="Z_AA0024BA_B62E_11D2_A853_00805F2505DF__wvu_PrintTitles" vbProcedure="false">'Roll-8'!$1:$5</definedName>
    <definedName function="false" hidden="false" localSheetId="12" name="Z_AA0024C3_B62E_11D2_A853_00805F2505DF__wvu_PrintArea" vbProcedure="false">'Roll-8'!$A$120:$M$238</definedName>
    <definedName function="false" hidden="false" localSheetId="12" name="Z_AA0024C3_B62E_11D2_A853_00805F2505DF__wvu_PrintTitles" vbProcedure="false">'Roll-8'!$1:$5</definedName>
    <definedName function="false" hidden="false" localSheetId="12" name="Z_B2298A98_9F4B_11D2_A842_00805F2505DF__wvu_PrintArea" vbProcedure="false">'Roll-8'!$A$6:$R$39</definedName>
    <definedName function="false" hidden="false" localSheetId="12" name="Z_B2298A98_9F4B_11D2_A842_00805F2505DF__wvu_PrintTitles" vbProcedure="false">'Roll-8'!$1:$5</definedName>
    <definedName function="false" hidden="false" localSheetId="12" name="Z_B2298AA1_9F4B_11D2_A842_00805F2505DF__wvu_PrintArea" vbProcedure="false">'Roll-8'!$A$40:$AG$118</definedName>
    <definedName function="false" hidden="false" localSheetId="12" name="Z_B2298AA1_9F4B_11D2_A842_00805F2505DF__wvu_PrintTitles" vbProcedure="false">'Roll-8'!$1:$5</definedName>
    <definedName function="false" hidden="false" localSheetId="12" name="Z_B2298AAA_9F4B_11D2_A842_00805F2505DF__wvu_PrintArea" vbProcedure="false">'Roll-8'!$A$120:$M$238</definedName>
    <definedName function="false" hidden="false" localSheetId="12" name="Z_B2298AAA_9F4B_11D2_A842_00805F2505DF__wvu_PrintTitles" vbProcedure="false">'Roll-8'!$1:$5</definedName>
    <definedName function="false" hidden="false" localSheetId="12" name="Z_B2F7E2C9_7FBD_11D2_A836_00805F2505DF__wvu_PrintArea" vbProcedure="false">'Roll-8'!$A$6:$R$39</definedName>
    <definedName function="false" hidden="false" localSheetId="12" name="Z_B2F7E2C9_7FBD_11D2_A836_00805F2505DF__wvu_PrintTitles" vbProcedure="false">'Roll-8'!$1:$5</definedName>
    <definedName function="false" hidden="false" localSheetId="12" name="Z_B2F7E2D2_7FBD_11D2_A836_00805F2505DF__wvu_PrintArea" vbProcedure="false">'Roll-8'!$A$40:$AG$118</definedName>
    <definedName function="false" hidden="false" localSheetId="12" name="Z_B2F7E2D2_7FBD_11D2_A836_00805F2505DF__wvu_PrintTitles" vbProcedure="false">'Roll-8'!$1:$5</definedName>
    <definedName function="false" hidden="false" localSheetId="12" name="Z_B2F7E2DB_7FBD_11D2_A836_00805F2505DF__wvu_PrintArea" vbProcedure="false">'Roll-8'!$A$120:$M$238</definedName>
    <definedName function="false" hidden="false" localSheetId="12" name="Z_B2F7E2DB_7FBD_11D2_A836_00805F2505DF__wvu_PrintTitles" vbProcedure="false">'Roll-8'!$1:$5</definedName>
    <definedName function="false" hidden="false" localSheetId="12" name="Z_CAE48B07_AFF0_11D2_A84D_00805F2505DF__wvu_PrintArea" vbProcedure="false">'Roll-8'!$A$6:$R$39</definedName>
    <definedName function="false" hidden="false" localSheetId="12" name="Z_CAE48B07_AFF0_11D2_A84D_00805F2505DF__wvu_PrintTitles" vbProcedure="false">'Roll-8'!$1:$5</definedName>
    <definedName function="false" hidden="false" localSheetId="12" name="Z_CAE48B10_AFF0_11D2_A84D_00805F2505DF__wvu_PrintArea" vbProcedure="false">'Roll-8'!$A$40:$AG$118</definedName>
    <definedName function="false" hidden="false" localSheetId="12" name="Z_CAE48B10_AFF0_11D2_A84D_00805F2505DF__wvu_PrintTitles" vbProcedure="false">'Roll-8'!$1:$5</definedName>
    <definedName function="false" hidden="false" localSheetId="12" name="Z_CAE48B19_AFF0_11D2_A84D_00805F2505DF__wvu_PrintArea" vbProcedure="false">'Roll-8'!$A$120:$M$238</definedName>
    <definedName function="false" hidden="false" localSheetId="12" name="Z_CAE48B19_AFF0_11D2_A84D_00805F2505DF__wvu_PrintTitles" vbProcedure="false">'Roll-8'!$1:$5</definedName>
    <definedName function="false" hidden="false" localSheetId="12" name="Z_CC3965CF_A99C_11D2_A84A_00805F2505DF__wvu_PrintArea" vbProcedure="false">'Roll-8'!$A$6:$R$39</definedName>
    <definedName function="false" hidden="false" localSheetId="12" name="Z_CC3965CF_A99C_11D2_A84A_00805F2505DF__wvu_PrintTitles" vbProcedure="false">'Roll-8'!$1:$5</definedName>
    <definedName function="false" hidden="false" localSheetId="12" name="Z_CC3965D8_A99C_11D2_A84A_00805F2505DF__wvu_PrintArea" vbProcedure="false">'Roll-8'!$A$40:$AG$118</definedName>
    <definedName function="false" hidden="false" localSheetId="12" name="Z_CC3965D8_A99C_11D2_A84A_00805F2505DF__wvu_PrintTitles" vbProcedure="false">'Roll-8'!$1:$5</definedName>
    <definedName function="false" hidden="false" localSheetId="12" name="Z_CC3965E1_A99C_11D2_A84A_00805F2505DF__wvu_PrintArea" vbProcedure="false">'Roll-8'!$A$120:$M$238</definedName>
    <definedName function="false" hidden="false" localSheetId="12" name="Z_CC3965E1_A99C_11D2_A84A_00805F2505DF__wvu_PrintTitles" vbProcedure="false">'Roll-8'!$1:$5</definedName>
    <definedName function="false" hidden="false" localSheetId="12" name="Z_D4AB6C0F_AB0F_11D2_A84C_00805F2505DF__wvu_PrintArea" vbProcedure="false">'Roll-8'!$A$6:$R$39</definedName>
    <definedName function="false" hidden="false" localSheetId="12" name="Z_D4AB6C0F_AB0F_11D2_A84C_00805F2505DF__wvu_PrintTitles" vbProcedure="false">'Roll-8'!$1:$5</definedName>
    <definedName function="false" hidden="false" localSheetId="12" name="Z_D4AB6C18_AB0F_11D2_A84C_00805F2505DF__wvu_PrintArea" vbProcedure="false">'Roll-8'!$A$40:$AG$118</definedName>
    <definedName function="false" hidden="false" localSheetId="12" name="Z_D4AB6C18_AB0F_11D2_A84C_00805F2505DF__wvu_PrintTitles" vbProcedure="false">'Roll-8'!$1:$5</definedName>
    <definedName function="false" hidden="false" localSheetId="12" name="Z_D4AB6C21_AB0F_11D2_A84C_00805F2505DF__wvu_PrintArea" vbProcedure="false">'Roll-8'!$A$120:$M$238</definedName>
    <definedName function="false" hidden="false" localSheetId="12" name="Z_D4AB6C21_AB0F_11D2_A84C_00805F2505DF__wvu_PrintTitles" vbProcedure="false">'Roll-8'!$1:$5</definedName>
    <definedName function="false" hidden="false" localSheetId="12" name="Z_D4AB6C68_AB0F_11D2_A84C_00805F2505DF__wvu_PrintArea" vbProcedure="false">'Roll-8'!$A$6:$R$39</definedName>
    <definedName function="false" hidden="false" localSheetId="12" name="Z_D4AB6C68_AB0F_11D2_A84C_00805F2505DF__wvu_PrintTitles" vbProcedure="false">'Roll-8'!$1:$5</definedName>
    <definedName function="false" hidden="false" localSheetId="12" name="Z_D4AB6C71_AB0F_11D2_A84C_00805F2505DF__wvu_PrintArea" vbProcedure="false">'Roll-8'!$A$40:$AG$118</definedName>
    <definedName function="false" hidden="false" localSheetId="12" name="Z_D4AB6C71_AB0F_11D2_A84C_00805F2505DF__wvu_PrintTitles" vbProcedure="false">'Roll-8'!$1:$5</definedName>
    <definedName function="false" hidden="false" localSheetId="12" name="Z_D4AB6C7A_AB0F_11D2_A84C_00805F2505DF__wvu_PrintArea" vbProcedure="false">'Roll-8'!$A$120:$M$238</definedName>
    <definedName function="false" hidden="false" localSheetId="12" name="Z_D4AB6C7A_AB0F_11D2_A84C_00805F2505DF__wvu_PrintTitles" vbProcedure="false">'Roll-8'!$1:$5</definedName>
    <definedName function="false" hidden="false" localSheetId="12" name="Z_E05B5126_A672_11D2_A848_00805F2505DF__wvu_PrintArea" vbProcedure="false">'Roll-8'!$A$6:$R$39</definedName>
    <definedName function="false" hidden="false" localSheetId="12" name="Z_E05B5126_A672_11D2_A848_00805F2505DF__wvu_PrintTitles" vbProcedure="false">'Roll-8'!$1:$5</definedName>
    <definedName function="false" hidden="false" localSheetId="12" name="Z_E05B512F_A672_11D2_A848_00805F2505DF__wvu_PrintArea" vbProcedure="false">'Roll-8'!$A$40:$AG$118</definedName>
    <definedName function="false" hidden="false" localSheetId="12" name="Z_E05B512F_A672_11D2_A848_00805F2505DF__wvu_PrintTitles" vbProcedure="false">'Roll-8'!$1:$5</definedName>
    <definedName function="false" hidden="false" localSheetId="12" name="Z_E05B5138_A672_11D2_A848_00805F2505DF__wvu_PrintArea" vbProcedure="false">'Roll-8'!$A$120:$M$238</definedName>
    <definedName function="false" hidden="false" localSheetId="12" name="Z_E05B5138_A672_11D2_A848_00805F2505DF__wvu_PrintTitles" vbProcedure="false">'Roll-8'!$1:$5</definedName>
    <definedName function="false" hidden="false" localSheetId="12" name="Z_F60B7B7D_B470_11D2_A851_00805F2505DF__wvu_PrintArea" vbProcedure="false">'Roll-8'!$A$6:$R$39</definedName>
    <definedName function="false" hidden="false" localSheetId="12" name="Z_F60B7B7D_B470_11D2_A851_00805F2505DF__wvu_PrintTitles" vbProcedure="false">'Roll-8'!$1:$5</definedName>
    <definedName function="false" hidden="false" localSheetId="12" name="Z_F60B7B86_B470_11D2_A851_00805F2505DF__wvu_PrintArea" vbProcedure="false">'Roll-8'!$A$40:$AG$118</definedName>
    <definedName function="false" hidden="false" localSheetId="12" name="Z_F60B7B86_B470_11D2_A851_00805F2505DF__wvu_PrintTitles" vbProcedure="false">'Roll-8'!$1:$5</definedName>
    <definedName function="false" hidden="false" localSheetId="12" name="Z_F60B7B8F_B470_11D2_A851_00805F2505DF__wvu_PrintArea" vbProcedure="false">'Roll-8'!$A$120:$M$238</definedName>
    <definedName function="false" hidden="false" localSheetId="12" name="Z_F60B7B8F_B470_11D2_A851_00805F2505DF__wvu_PrintTitles" vbProcedure="false">'Roll-8'!$1:$5</definedName>
    <definedName function="false" hidden="false" localSheetId="12" name="Z_F60B7BE2_B470_11D2_A851_00805F2505DF__wvu_PrintArea" vbProcedure="false">'Roll-8'!$A$6:$R$39</definedName>
    <definedName function="false" hidden="false" localSheetId="12" name="Z_F60B7BE2_B470_11D2_A851_00805F2505DF__wvu_PrintTitles" vbProcedure="false">'Roll-8'!$1:$5</definedName>
    <definedName function="false" hidden="false" localSheetId="12" name="Z_F60B7BEB_B470_11D2_A851_00805F2505DF__wvu_PrintArea" vbProcedure="false">'Roll-8'!$A$40:$AG$118</definedName>
    <definedName function="false" hidden="false" localSheetId="12" name="Z_F60B7BEB_B470_11D2_A851_00805F2505DF__wvu_PrintTitles" vbProcedure="false">'Roll-8'!$1:$5</definedName>
    <definedName function="false" hidden="false" localSheetId="12" name="Z_F60B7BF4_B470_11D2_A851_00805F2505DF__wvu_PrintArea" vbProcedure="false">'Roll-8'!$A$120:$M$238</definedName>
    <definedName function="false" hidden="false" localSheetId="12" name="Z_F60B7BF4_B470_11D2_A851_00805F2505DF__wvu_PrintTitles" vbProcedure="false">'Roll-8'!$1:$5</definedName>
    <definedName function="false" hidden="false" localSheetId="12" name="Z_F947EA2F_ABF3_11D2_A84C_00805F2505DF__wvu_PrintArea" vbProcedure="false">'Roll-8'!$A$6:$R$39</definedName>
    <definedName function="false" hidden="false" localSheetId="12" name="Z_F947EA2F_ABF3_11D2_A84C_00805F2505DF__wvu_PrintTitles" vbProcedure="false">'Roll-8'!$1:$5</definedName>
    <definedName function="false" hidden="false" localSheetId="12" name="Z_F947EA38_ABF3_11D2_A84C_00805F2505DF__wvu_PrintArea" vbProcedure="false">'Roll-8'!$A$40:$AG$118</definedName>
    <definedName function="false" hidden="false" localSheetId="12" name="Z_F947EA38_ABF3_11D2_A84C_00805F2505DF__wvu_PrintTitles" vbProcedure="false">'Roll-8'!$1:$5</definedName>
    <definedName function="false" hidden="false" localSheetId="12" name="Z_F947EA41_ABF3_11D2_A84C_00805F2505DF__wvu_PrintArea" vbProcedure="false">'Roll-8'!$A$120:$M$238</definedName>
    <definedName function="false" hidden="false" localSheetId="12" name="Z_F947EA41_ABF3_11D2_A84C_00805F2505DF__wvu_PrintTitles" vbProcedure="false">'Roll-8'!$1:$5</definedName>
    <definedName function="false" hidden="false" localSheetId="13" name="_Order1" vbProcedure="false">255</definedName>
    <definedName function="false" hidden="false" localSheetId="13" name="_Order2" vbProcedure="false">255</definedName>
  </definedNames>
  <calcPr iterateCount="100" refMode="A1" iterate="false" iterateDelta="0.001"/>
  <extLst>
    <ext xmlns:loext="http://schemas.libreoffice.org/" uri="{7626C862-2A13-11E5-B345-FEFF819CDC9F}">
      <loext:extCalcPr stringRefSyntax="CalcA1"/>
    </ext>
  </extLst>
</workbook>
</file>

<file path=xl/comments1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7" authorId="0">
      <text>
        <r>
          <rPr>
            <sz val="12"/>
            <color rgb="FF000000"/>
            <rFont val="Tahoma"/>
            <family val="0"/>
          </rPr>
          <t xml:space="preserve">In order for Houston to correctly pick up origination the date must be entered in the format M/D/YR.
Do not backdate deals  ie.  If origination is recorded in the DPR on the 5th then it must be dated the 5th (even if the deal had been actually done and recorded in TAGG on an earlier date.)</t>
        </r>
      </text>
      <mc:AlternateContent>
        <mc:Choice Requires="v2">
          <commentPr autoFill="true" autoScale="false" colHidden="false" locked="false" rowHidden="false" textHAlign="justify" textVAlign="top">
            <anchor moveWithCells="false" sizeWithCells="false">
              <xdr:from>
                <xdr:col>3</xdr:col>
                <xdr:colOff>6</xdr:colOff>
                <xdr:row>5</xdr:row>
                <xdr:rowOff>7</xdr:rowOff>
              </xdr:from>
              <xdr:to>
                <xdr:col>6</xdr:col>
                <xdr:colOff>33</xdr:colOff>
                <xdr:row>11</xdr:row>
                <xdr:rowOff>9</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U5" authorId="0">
      <text>
        <r>
          <rPr>
            <sz val="12"/>
            <color rgb="FF000000"/>
            <rFont val="Tahoma"/>
            <family val="0"/>
          </rPr>
          <t xml:space="preserve">Apr 9/98 deal E68516 &amp; E33178.  The term of the deal is Apr 99 to Mar 04.</t>
        </r>
      </text>
      <mc:AlternateContent>
        <mc:Choice Requires="v2">
          <commentPr autoFill="true" autoScale="false" colHidden="false" locked="false" rowHidden="false" textHAlign="justify" textVAlign="top">
            <anchor moveWithCells="false" sizeWithCells="false">
              <xdr:from>
                <xdr:col>21</xdr:col>
                <xdr:colOff>16</xdr:colOff>
                <xdr:row>3</xdr:row>
                <xdr:rowOff>7</xdr:rowOff>
              </xdr:from>
              <xdr:to>
                <xdr:col>23</xdr:col>
                <xdr:colOff>47</xdr:colOff>
                <xdr:row>9</xdr:row>
                <xdr:rowOff>8</xdr:rowOff>
              </xdr:to>
            </anchor>
          </commentPr>
        </mc:Choice>
        <mc:Fallback/>
      </mc:AlternateContent>
    </comment>
    <comment ref="W5" authorId="0">
      <text>
        <r>
          <rPr>
            <sz val="12"/>
            <color rgb="FF000000"/>
            <rFont val="Tahoma"/>
            <family val="0"/>
          </rPr>
          <t xml:space="preserve">To specifically reserve for Lavo's Wadd &amp; Parkway long term positions</t>
        </r>
      </text>
      <mc:AlternateContent>
        <mc:Choice Requires="v2">
          <commentPr autoFill="true" autoScale="false" colHidden="false" locked="false" rowHidden="false" textHAlign="justify" textVAlign="top">
            <anchor moveWithCells="false" sizeWithCells="false">
              <xdr:from>
                <xdr:col>23</xdr:col>
                <xdr:colOff>16</xdr:colOff>
                <xdr:row>3</xdr:row>
                <xdr:rowOff>7</xdr:rowOff>
              </xdr:from>
              <xdr:to>
                <xdr:col>26</xdr:col>
                <xdr:colOff>7</xdr:colOff>
                <xdr:row>9</xdr:row>
                <xdr:rowOff>8</xdr:rowOff>
              </xdr:to>
            </anchor>
          </commentPr>
        </mc:Choice>
        <mc:Fallback/>
      </mc:AlternateContent>
    </comment>
    <comment ref="Y5" authorId="0">
      <text>
        <r>
          <rPr>
            <sz val="12"/>
            <color rgb="FF000000"/>
            <rFont val="Tahoma"/>
            <family val="0"/>
          </rPr>
          <t xml:space="preserve">Oct 3/97 deal EF4175.  The term is Nov 97 to Oct 14.  Also related to Tarragon &amp; Morrison unwinds.</t>
        </r>
      </text>
      <mc:AlternateContent>
        <mc:Choice Requires="v2">
          <commentPr autoFill="true" autoScale="false" colHidden="false" locked="false" rowHidden="false" textHAlign="justify" textVAlign="top">
            <anchor moveWithCells="false" sizeWithCells="false">
              <xdr:from>
                <xdr:col>25</xdr:col>
                <xdr:colOff>16</xdr:colOff>
                <xdr:row>3</xdr:row>
                <xdr:rowOff>7</xdr:rowOff>
              </xdr:from>
              <xdr:to>
                <xdr:col>28</xdr:col>
                <xdr:colOff>1</xdr:colOff>
                <xdr:row>9</xdr:row>
                <xdr:rowOff>8</xdr:rowOff>
              </xdr:to>
            </anchor>
          </commentPr>
        </mc:Choice>
        <mc:Fallback/>
      </mc:AlternateContent>
    </comment>
    <comment ref="Z5" authorId="0">
      <text>
        <r>
          <rPr>
            <sz val="12"/>
            <color rgb="FF000000"/>
            <rFont val="Tahoma"/>
            <family val="0"/>
          </rPr>
          <t xml:space="preserve">Related to Humble Aquisition - June 29/98
</t>
        </r>
      </text>
      <mc:AlternateContent>
        <mc:Choice Requires="v2">
          <commentPr autoFill="true" autoScale="false" colHidden="false" locked="false" rowHidden="false" textHAlign="justify" textVAlign="top">
            <anchor moveWithCells="false" sizeWithCells="false">
              <xdr:from>
                <xdr:col>26</xdr:col>
                <xdr:colOff>16</xdr:colOff>
                <xdr:row>3</xdr:row>
                <xdr:rowOff>7</xdr:rowOff>
              </xdr:from>
              <xdr:to>
                <xdr:col>28</xdr:col>
                <xdr:colOff>72</xdr:colOff>
                <xdr:row>9</xdr:row>
                <xdr:rowOff>8</xdr:rowOff>
              </xdr:to>
            </anchor>
          </commentPr>
        </mc:Choice>
        <mc:Fallback/>
      </mc:AlternateContent>
    </comment>
    <comment ref="AA5" authorId="0">
      <text>
        <r>
          <rPr>
            <sz val="12"/>
            <color rgb="FF000000"/>
            <rFont val="Tahoma"/>
            <family val="0"/>
          </rPr>
          <t xml:space="preserve">Oct 2/98 deal EP6868 &amp; EP6856.  The term is Nov 98 to Oct 99.  We agree to Diversions</t>
        </r>
      </text>
      <mc:AlternateContent>
        <mc:Choice Requires="v2">
          <commentPr autoFill="true" autoScale="false" colHidden="false" locked="false" rowHidden="false" textHAlign="justify" textVAlign="top">
            <anchor moveWithCells="false" sizeWithCells="false">
              <xdr:from>
                <xdr:col>27</xdr:col>
                <xdr:colOff>16</xdr:colOff>
                <xdr:row>3</xdr:row>
                <xdr:rowOff>7</xdr:rowOff>
              </xdr:from>
              <xdr:to>
                <xdr:col>29</xdr:col>
                <xdr:colOff>59</xdr:colOff>
                <xdr:row>9</xdr:row>
                <xdr:rowOff>8</xdr:rowOff>
              </xdr:to>
            </anchor>
          </commentPr>
        </mc:Choice>
        <mc:Fallback/>
      </mc:AlternateContent>
    </comment>
    <comment ref="AB5" authorId="0">
      <text>
        <r>
          <rPr>
            <sz val="12"/>
            <color rgb="FF000000"/>
            <rFont val="Tahoma"/>
            <family val="0"/>
          </rPr>
          <t xml:space="preserve">Jan 28/98 EI4358 deal. Liquids deal.  The term is
 Nov 99 to Oct 08.</t>
        </r>
      </text>
      <mc:AlternateContent>
        <mc:Choice Requires="v2">
          <commentPr autoFill="true" autoScale="false" colHidden="false" locked="false" rowHidden="false" textHAlign="justify" textVAlign="top">
            <anchor moveWithCells="false" sizeWithCells="false">
              <xdr:from>
                <xdr:col>28</xdr:col>
                <xdr:colOff>16</xdr:colOff>
                <xdr:row>3</xdr:row>
                <xdr:rowOff>7</xdr:rowOff>
              </xdr:from>
              <xdr:to>
                <xdr:col>30</xdr:col>
                <xdr:colOff>52</xdr:colOff>
                <xdr:row>9</xdr:row>
                <xdr:rowOff>8</xdr:rowOff>
              </xdr:to>
            </anchor>
          </commentPr>
        </mc:Choice>
        <mc:Fallback/>
      </mc:AlternateContent>
    </comment>
    <comment ref="AJ5" authorId="0">
      <text>
        <r>
          <rPr>
            <sz val="12"/>
            <color rgb="FF000000"/>
            <rFont val="Tahoma"/>
            <family val="0"/>
          </rPr>
          <t xml:space="preserve">May 18/98 &amp; Aug 12/98 - To reserve for Geof's Nov 98 - Mar 99 Storage Positions</t>
        </r>
      </text>
      <mc:AlternateContent>
        <mc:Choice Requires="v2">
          <commentPr autoFill="true" autoScale="false" colHidden="false" locked="false" rowHidden="false" textHAlign="justify" textVAlign="top">
            <anchor moveWithCells="false" sizeWithCells="false">
              <xdr:from>
                <xdr:col>36</xdr:col>
                <xdr:colOff>16</xdr:colOff>
                <xdr:row>3</xdr:row>
                <xdr:rowOff>7</xdr:rowOff>
              </xdr:from>
              <xdr:to>
                <xdr:col>38</xdr:col>
                <xdr:colOff>84</xdr:colOff>
                <xdr:row>9</xdr:row>
                <xdr:rowOff>8</xdr:rowOff>
              </xdr:to>
            </anchor>
          </commentPr>
        </mc:Choice>
        <mc:Fallback/>
      </mc:AlternateContent>
    </comment>
  </commentList>
</comments>
</file>

<file path=xl/sharedStrings.xml><?xml version="1.0" encoding="utf-8"?>
<sst xmlns="http://schemas.openxmlformats.org/spreadsheetml/2006/main" count="2139" uniqueCount="437">
  <si>
    <t xml:space="preserve">ENRON CAPITAL AND TRADE RESOUCES</t>
  </si>
  <si>
    <t xml:space="preserve">DAILY POSITION STATEMENT</t>
  </si>
  <si>
    <t xml:space="preserve">                                                                                            </t>
  </si>
  <si>
    <t xml:space="preserve">Approval:</t>
  </si>
  <si>
    <t xml:space="preserve">RISK BOOKS</t>
  </si>
  <si>
    <t xml:space="preserve">FT - ONT - CEN</t>
  </si>
  <si>
    <t xml:space="preserve">Book Name Here</t>
  </si>
  <si>
    <t xml:space="preserve">TOTAL</t>
  </si>
  <si>
    <t xml:space="preserve">Price</t>
  </si>
  <si>
    <t xml:space="preserve">Index</t>
  </si>
  <si>
    <t xml:space="preserve">Gas Daily</t>
  </si>
  <si>
    <t xml:space="preserve">Add'l Desc. Here</t>
  </si>
  <si>
    <t xml:space="preserve">Canadian Gas</t>
  </si>
  <si>
    <t xml:space="preserve">Post ID:</t>
  </si>
  <si>
    <t xml:space="preserve">Volumes  long/(short)  (Million MMbtu)</t>
  </si>
  <si>
    <t xml:space="preserve">     Volatility Factor (d)</t>
  </si>
  <si>
    <t xml:space="preserve">     Net NPV Position - Price</t>
  </si>
  <si>
    <t xml:space="preserve">     Net NPV Position - Basis</t>
  </si>
  <si>
    <t xml:space="preserve">     Net NPV Position - Foreign Currency (000s US$)</t>
  </si>
  <si>
    <t xml:space="preserve">     Net NPV Position - Index</t>
  </si>
  <si>
    <t xml:space="preserve">    Price Equivalent Net NPV Position</t>
  </si>
  <si>
    <t xml:space="preserve">     Gross Purchases Position</t>
  </si>
  <si>
    <t xml:space="preserve">     Gross Sales Position</t>
  </si>
  <si>
    <t xml:space="preserve">     Net Notional Position</t>
  </si>
  <si>
    <t xml:space="preserve"> </t>
  </si>
  <si>
    <t xml:space="preserve">PV Margins  (in thousands)</t>
  </si>
  <si>
    <t xml:space="preserve">LTD Through Prior Month</t>
  </si>
  <si>
    <t xml:space="preserve">     Gross Book Balance</t>
  </si>
  <si>
    <t xml:space="preserve">      Prudence</t>
  </si>
  <si>
    <t xml:space="preserve">      Liquidated</t>
  </si>
  <si>
    <t xml:space="preserve">      LTD Gross Recognized Balance</t>
  </si>
  <si>
    <r>
      <rPr>
        <sz val="10"/>
        <rFont val="Times New Roman"/>
        <family val="1"/>
      </rPr>
      <t xml:space="preserve">     Originated Transactions / </t>
    </r>
    <r>
      <rPr>
        <b val="true"/>
        <sz val="10"/>
        <rFont val="Times New Roman"/>
        <family val="0"/>
      </rPr>
      <t xml:space="preserve">CREDIT RESERVE</t>
    </r>
  </si>
  <si>
    <t xml:space="preserve">Comprised of:</t>
  </si>
  <si>
    <r>
      <rPr>
        <sz val="10"/>
        <rFont val="Times New Roman"/>
        <family val="1"/>
      </rPr>
      <t xml:space="preserve">     </t>
    </r>
    <r>
      <rPr>
        <u val="single"/>
        <sz val="10"/>
        <rFont val="Times New Roman"/>
        <family val="1"/>
      </rPr>
      <t xml:space="preserve">Hedge management</t>
    </r>
  </si>
  <si>
    <t xml:space="preserve">  Credit Reserve:</t>
  </si>
  <si>
    <t xml:space="preserve">         Change in New Deals</t>
  </si>
  <si>
    <t xml:space="preserve">Barret deal - to Houston</t>
  </si>
  <si>
    <t xml:space="preserve">         Change in Price</t>
  </si>
  <si>
    <t xml:space="preserve">         Change in Basis Price</t>
  </si>
  <si>
    <t xml:space="preserve">         Change in Index Price</t>
  </si>
  <si>
    <t xml:space="preserve">         Change in Foreign Currency</t>
  </si>
  <si>
    <t xml:space="preserve">         Gamma</t>
  </si>
  <si>
    <t xml:space="preserve">         Change in Implied Volatility (Vega)</t>
  </si>
  <si>
    <t xml:space="preserve">         Theta</t>
  </si>
  <si>
    <t xml:space="preserve">         Change in Time</t>
  </si>
  <si>
    <t xml:space="preserve">         Broker Fees</t>
  </si>
  <si>
    <t xml:space="preserve">     Total Hedge Management</t>
  </si>
  <si>
    <t xml:space="preserve">     Change in Price Prudence</t>
  </si>
  <si>
    <t xml:space="preserve">     Other Changes</t>
  </si>
  <si>
    <t xml:space="preserve">     MTD Income (Loss) - U.S. Dollars</t>
  </si>
  <si>
    <t xml:space="preserve">     Gross Book Balance (including Current Month Rho &amp; Drift)</t>
  </si>
  <si>
    <t xml:space="preserve">     Current Month: Rho</t>
  </si>
  <si>
    <t xml:space="preserve">                           Drift</t>
  </si>
  <si>
    <t xml:space="preserve">     Gross Book Balance (excluding Current Month Rho &amp; Drift)</t>
  </si>
  <si>
    <t xml:space="preserve">     Prudence</t>
  </si>
  <si>
    <t xml:space="preserve">     Liquidated</t>
  </si>
  <si>
    <t xml:space="preserve">     Gross Recognized Balance</t>
  </si>
  <si>
    <t xml:space="preserve">LTD Through December 31, 1999</t>
  </si>
  <si>
    <t xml:space="preserve">Gross Recognized Balance</t>
  </si>
  <si>
    <t xml:space="preserve">     Prudence </t>
  </si>
  <si>
    <t xml:space="preserve">     Gross Recognized Balance - U.S. Dollars</t>
  </si>
  <si>
    <t xml:space="preserve">     Gross Recognized Balance with Trans Shift in USD</t>
  </si>
  <si>
    <t xml:space="preserve">     Translation Shift in US Dollars</t>
  </si>
  <si>
    <t xml:space="preserve">Income (Loss) from Today's....</t>
  </si>
  <si>
    <t xml:space="preserve">     Originated Transactions </t>
  </si>
  <si>
    <t xml:space="preserve">     Total Income (Loss) - U.S. Dollars</t>
  </si>
  <si>
    <t xml:space="preserve">     Income (Loss) with Translation Shift in US Dollars</t>
  </si>
  <si>
    <t xml:space="preserve">     Income (Loss) Without Trans. Shift in US Dollars</t>
  </si>
  <si>
    <t xml:space="preserve">  </t>
  </si>
  <si>
    <t xml:space="preserve">   LTD Gross recognized as of prior day</t>
  </si>
  <si>
    <t xml:space="preserve">   Prior Day Origination</t>
  </si>
  <si>
    <t xml:space="preserve">   Prior Day Hedge Management</t>
  </si>
  <si>
    <t xml:space="preserve">         Prior Day New Deals</t>
  </si>
  <si>
    <t xml:space="preserve">         Prior Day Change in Price</t>
  </si>
  <si>
    <t xml:space="preserve">         Prior Day Change in Basis Price</t>
  </si>
  <si>
    <t xml:space="preserve">         Prior Day Change in Index Price</t>
  </si>
  <si>
    <t xml:space="preserve">         Prior Day Change in Foreign Currency</t>
  </si>
  <si>
    <t xml:space="preserve">         Prior Day Gamma</t>
  </si>
  <si>
    <t xml:space="preserve">         Prior Day Change in Implied Volatility</t>
  </si>
  <si>
    <t xml:space="preserve">         Prior Day Theta</t>
  </si>
  <si>
    <t xml:space="preserve">         Prior Day Change in Time</t>
  </si>
  <si>
    <t xml:space="preserve">         Prior Day  Broker Fees</t>
  </si>
  <si>
    <t xml:space="preserve">   Prior Day Hedge Management - Total</t>
  </si>
  <si>
    <t xml:space="preserve">   Prior Day Prudency</t>
  </si>
  <si>
    <t xml:space="preserve">   Prior Day Other</t>
  </si>
  <si>
    <t xml:space="preserve">   Zero Out-LTD Gross recognized as of prior day</t>
  </si>
  <si>
    <t xml:space="preserve">   Zero Out-Prior Day Origination</t>
  </si>
  <si>
    <t xml:space="preserve">   Zero Out-Prior Day Hedge Management</t>
  </si>
  <si>
    <t xml:space="preserve">         Zero Out-Prior Day New Deals</t>
  </si>
  <si>
    <t xml:space="preserve">         Zero Out-Prior Day Change in Price</t>
  </si>
  <si>
    <t xml:space="preserve">         Zero Out-Prior Day Change in Basis Price</t>
  </si>
  <si>
    <t xml:space="preserve">         Zero Out-Prior Day Change in Index Price</t>
  </si>
  <si>
    <t xml:space="preserve">         Zero Out-Prior Day Change in Foreign Currency</t>
  </si>
  <si>
    <t xml:space="preserve">         Zero Out-Prior Day Gamma</t>
  </si>
  <si>
    <t xml:space="preserve">         Zero Out-Prior Day Change in Implied Volatility</t>
  </si>
  <si>
    <t xml:space="preserve">         Zero Out-Prior Day Theta</t>
  </si>
  <si>
    <t xml:space="preserve">         Zero Out-Prior Day Change in Time</t>
  </si>
  <si>
    <t xml:space="preserve">         Zero Out-Prior Day  Broker Fees</t>
  </si>
  <si>
    <t xml:space="preserve">   Zero Out-Prior Day Hedge Management - Total</t>
  </si>
  <si>
    <t xml:space="preserve">   Zero Out-Prior Day Prudency</t>
  </si>
  <si>
    <t xml:space="preserve">   Zero Out-Prior Day Other</t>
  </si>
  <si>
    <t xml:space="preserve">FT-ONT-Central</t>
  </si>
  <si>
    <t xml:space="preserve">The number below should tie to the broker fee report received on the 1st day of the month</t>
  </si>
  <si>
    <t xml:space="preserve">Current Month Broker Fees</t>
  </si>
  <si>
    <t xml:space="preserve">G1P</t>
  </si>
  <si>
    <t xml:space="preserve">G1I</t>
  </si>
  <si>
    <t xml:space="preserve">G3M</t>
  </si>
  <si>
    <t xml:space="preserve">Swaps</t>
  </si>
  <si>
    <t xml:space="preserve">Options</t>
  </si>
  <si>
    <t xml:space="preserve">Currency</t>
  </si>
  <si>
    <t xml:space="preserve">Total</t>
  </si>
  <si>
    <t xml:space="preserve">Legend:</t>
  </si>
  <si>
    <t xml:space="preserve">Change in Prior Day</t>
  </si>
  <si>
    <t xml:space="preserve">Curve Shift - Price</t>
  </si>
  <si>
    <t xml:space="preserve">Input data from top pages</t>
  </si>
  <si>
    <t xml:space="preserve">Curve Shift - Basis</t>
  </si>
  <si>
    <t xml:space="preserve">Input data from Fx Model</t>
  </si>
  <si>
    <t xml:space="preserve">Curve Shift - Currency</t>
  </si>
  <si>
    <t xml:space="preserve">New Deals</t>
  </si>
  <si>
    <t xml:space="preserve">Change in Existing Deals</t>
  </si>
  <si>
    <t xml:space="preserve">Gamma</t>
  </si>
  <si>
    <t xml:space="preserve">Vega</t>
  </si>
  <si>
    <t xml:space="preserve">Theta</t>
  </si>
  <si>
    <t xml:space="preserve">Rho</t>
  </si>
  <si>
    <t xml:space="preserve">Drift</t>
  </si>
  <si>
    <t xml:space="preserve">Foreign Currency - FX Book</t>
  </si>
  <si>
    <t xml:space="preserve">FX Rho</t>
  </si>
  <si>
    <t xml:space="preserve">FX Drift</t>
  </si>
  <si>
    <t xml:space="preserve">Origination</t>
  </si>
  <si>
    <t xml:space="preserve">Liquidations</t>
  </si>
  <si>
    <t xml:space="preserve">2nd Order</t>
  </si>
  <si>
    <t xml:space="preserve">Balance</t>
  </si>
  <si>
    <t xml:space="preserve">Broker Fees</t>
  </si>
  <si>
    <t xml:space="preserve">Longs </t>
  </si>
  <si>
    <t xml:space="preserve">Shorts</t>
  </si>
  <si>
    <t xml:space="preserve">Futures</t>
  </si>
  <si>
    <t xml:space="preserve">Net PV MMBTUs</t>
  </si>
  <si>
    <t xml:space="preserve">Change in Prudency</t>
  </si>
  <si>
    <t xml:space="preserve">Total Prudency</t>
  </si>
  <si>
    <t xml:space="preserve">PRUDENCY CHECK</t>
  </si>
  <si>
    <t xml:space="preserve">Adjusted Prior Day</t>
  </si>
  <si>
    <t xml:space="preserve">Prior Day - Input Sheet</t>
  </si>
  <si>
    <t xml:space="preserve">Prior Day Prudency</t>
  </si>
  <si>
    <t xml:space="preserve">Prior Day - Download</t>
  </si>
  <si>
    <t xml:space="preserve">POST ID</t>
  </si>
  <si>
    <t xml:space="preserve">DATE</t>
  </si>
  <si>
    <t xml:space="preserve">TEST</t>
  </si>
  <si>
    <t xml:space="preserve">Today</t>
  </si>
  <si>
    <t xml:space="preserve">Prior Day</t>
  </si>
  <si>
    <t xml:space="preserve">Net NPV</t>
  </si>
  <si>
    <t xml:space="preserve">Curve Shift</t>
  </si>
  <si>
    <t xml:space="preserve">Liquidation</t>
  </si>
  <si>
    <t xml:space="preserve">Adjustment</t>
  </si>
  <si>
    <t xml:space="preserve">Settlement Shift</t>
  </si>
  <si>
    <t xml:space="preserve">Price CS</t>
  </si>
  <si>
    <t xml:space="preserve">Basis CS</t>
  </si>
  <si>
    <t xml:space="preserve">Index CS</t>
  </si>
  <si>
    <t xml:space="preserve">Currency USD</t>
  </si>
  <si>
    <t xml:space="preserve">FX 2nd Order</t>
  </si>
  <si>
    <t xml:space="preserve">   </t>
  </si>
  <si>
    <t xml:space="preserve">SWAPS</t>
  </si>
  <si>
    <t xml:space="preserve">User ID:</t>
  </si>
  <si>
    <t xml:space="preserve">OTCOPTIONS</t>
  </si>
  <si>
    <t xml:space="preserve">Password:</t>
  </si>
  <si>
    <t xml:space="preserve">EXGOPTIONS</t>
  </si>
  <si>
    <t xml:space="preserve">Date</t>
  </si>
  <si>
    <t xml:space="preserve">FUTURES</t>
  </si>
  <si>
    <t xml:space="preserve">Post Ids</t>
  </si>
  <si>
    <t xml:space="preserve">ACCRUED</t>
  </si>
  <si>
    <t xml:space="preserve">98 Year End Bal:</t>
  </si>
  <si>
    <t xml:space="preserve">Roll Forward Schedule</t>
  </si>
  <si>
    <t xml:space="preserve">Book:</t>
  </si>
  <si>
    <t xml:space="preserve">Accounting Month:</t>
  </si>
  <si>
    <t xml:space="preserve">Date:</t>
  </si>
  <si>
    <t xml:space="preserve">Current Day Post ID:</t>
  </si>
  <si>
    <t xml:space="preserve">NOTIONAL VOLUMES</t>
  </si>
  <si>
    <t xml:space="preserve">CALCULATED LONG/SHORT</t>
  </si>
  <si>
    <t xml:space="preserve">Permanent Volume Adjustment</t>
  </si>
  <si>
    <t xml:space="preserve">Price Position</t>
  </si>
  <si>
    <t xml:space="preserve">Basis Position</t>
  </si>
  <si>
    <t xml:space="preserve">Currency Position</t>
  </si>
  <si>
    <t xml:space="preserve">               </t>
  </si>
  <si>
    <t xml:space="preserve">Long</t>
  </si>
  <si>
    <t xml:space="preserve">Short</t>
  </si>
  <si>
    <t xml:space="preserve">When system was changed over from Lotus to Oracle, a discrepancy</t>
  </si>
  <si>
    <t xml:space="preserve">I. Unrealized MTM Gain (Losses)</t>
  </si>
  <si>
    <t xml:space="preserve">Prior</t>
  </si>
  <si>
    <t xml:space="preserve">Source</t>
  </si>
  <si>
    <t xml:space="preserve">Current Day</t>
  </si>
  <si>
    <t xml:space="preserve">between the Oracle volumes and Lotus volumes was discovered</t>
  </si>
  <si>
    <t xml:space="preserve">     Mid P/L Swaps</t>
  </si>
  <si>
    <t xml:space="preserve">Man Input</t>
  </si>
  <si>
    <t xml:space="preserve">(Oracle  - P&amp;L Top Page)</t>
  </si>
  <si>
    <t xml:space="preserve">    Long</t>
  </si>
  <si>
    <t xml:space="preserve">     Mid P/L Options</t>
  </si>
  <si>
    <t xml:space="preserve">    Short</t>
  </si>
  <si>
    <t xml:space="preserve">An assumption was made the Lotus volumes (which were higher)  were more accurate;</t>
  </si>
  <si>
    <t xml:space="preserve">     NYMEX Options MTM Value</t>
  </si>
  <si>
    <t xml:space="preserve">(Oracle - Rpt RSX0280 - Options daily P/(L) Totl MTM)</t>
  </si>
  <si>
    <t xml:space="preserve">    Options</t>
  </si>
  <si>
    <t xml:space="preserve">therefore adjustment to Oracle volumes is as follows:</t>
  </si>
  <si>
    <t xml:space="preserve">     NYMEX Futures MTM Value</t>
  </si>
  <si>
    <t xml:space="preserve">(Oracle - NYMEX Accounting Summary Schedule)</t>
  </si>
  <si>
    <t xml:space="preserve">    Futures</t>
  </si>
  <si>
    <t xml:space="preserve">     Foreign Currency</t>
  </si>
  <si>
    <t xml:space="preserve">Use March 1995 as basis for adjustment</t>
  </si>
  <si>
    <t xml:space="preserve">PERMANENT</t>
  </si>
  <si>
    <t xml:space="preserve">     Rho/Drift  Adjustments - Schedule A</t>
  </si>
  <si>
    <t xml:space="preserve">Cell Ref </t>
  </si>
  <si>
    <t xml:space="preserve">Net Notional</t>
  </si>
  <si>
    <t xml:space="preserve">ADJUSTMENT</t>
  </si>
  <si>
    <t xml:space="preserve">     Transactions ex Oracle - Schedule B</t>
  </si>
  <si>
    <t xml:space="preserve">Volatility</t>
  </si>
  <si>
    <t xml:space="preserve">PER ORACLE</t>
  </si>
  <si>
    <t xml:space="preserve">PER ROLL </t>
  </si>
  <si>
    <t xml:space="preserve">(/1,000,000)</t>
  </si>
  <si>
    <t xml:space="preserve">     Perm Book Adjustments - Schedule C</t>
  </si>
  <si>
    <t xml:space="preserve">Net PV</t>
  </si>
  <si>
    <t xml:space="preserve">Purchase Position</t>
  </si>
  <si>
    <t xml:space="preserve">Sales Position</t>
  </si>
  <si>
    <t xml:space="preserve">Prior Month</t>
  </si>
  <si>
    <t xml:space="preserve">Net Position</t>
  </si>
  <si>
    <t xml:space="preserve">Current Month Gross Book Balance with Current Month Rho/Drift Impact)</t>
  </si>
  <si>
    <t xml:space="preserve">II. Prudency</t>
  </si>
  <si>
    <t xml:space="preserve">     Prior Month Prudency Balance</t>
  </si>
  <si>
    <t xml:space="preserve">     Current Month Prudency</t>
  </si>
  <si>
    <t xml:space="preserve">     Current Month Prudency Balance</t>
  </si>
  <si>
    <t xml:space="preserve">     Accounting Adjustments - Schedule D</t>
  </si>
  <si>
    <t xml:space="preserve">    Total Prudency</t>
  </si>
  <si>
    <t xml:space="preserve">III. Realized Gains (Losses)</t>
  </si>
  <si>
    <t xml:space="preserve">ROLL TESTS</t>
  </si>
  <si>
    <t xml:space="preserve">Book Balance</t>
  </si>
  <si>
    <t xml:space="preserve">Prudency</t>
  </si>
  <si>
    <t xml:space="preserve">     Prior Month LTD Liquidations</t>
  </si>
  <si>
    <t xml:space="preserve">Manual Input</t>
  </si>
  <si>
    <t xml:space="preserve">     Current Month Swap/Options Liquidations</t>
  </si>
  <si>
    <t xml:space="preserve">Cell Ref</t>
  </si>
  <si>
    <t xml:space="preserve">    Gross Book Balance</t>
  </si>
  <si>
    <t xml:space="preserve">     Current Month NYMEX Futures Liquidations</t>
  </si>
  <si>
    <t xml:space="preserve">    Prudency</t>
  </si>
  <si>
    <t xml:space="preserve">     Current Month NYMEX Option Premiums</t>
  </si>
  <si>
    <t xml:space="preserve">    LTD Liquidations</t>
  </si>
  <si>
    <t xml:space="preserve">     Current Month Broker Fees</t>
  </si>
  <si>
    <t xml:space="preserve">     Current Month Liquidation Adjustments (Book/Acct Recon)</t>
  </si>
  <si>
    <t xml:space="preserve">Current MTD Daily</t>
  </si>
  <si>
    <t xml:space="preserve">Daily Total Below</t>
  </si>
  <si>
    <t xml:space="preserve">     Prior Period Liquidations Adjustment - Sched E</t>
  </si>
  <si>
    <t xml:space="preserve">   Current Month LTD Liquidations</t>
  </si>
  <si>
    <t xml:space="preserve">IV. LTD Recognized</t>
  </si>
  <si>
    <t xml:space="preserve">Difference</t>
  </si>
  <si>
    <t xml:space="preserve">OTC</t>
  </si>
  <si>
    <t xml:space="preserve">DO NOT REMOVE</t>
  </si>
  <si>
    <t xml:space="preserve">Ttl Dly Chg =&gt;</t>
  </si>
  <si>
    <t xml:space="preserve">Value</t>
  </si>
  <si>
    <t xml:space="preserve">Day of the Week</t>
  </si>
  <si>
    <t xml:space="preserve">SENSITIVITY</t>
  </si>
  <si>
    <t xml:space="preserve">S</t>
  </si>
  <si>
    <t xml:space="preserve">M</t>
  </si>
  <si>
    <t xml:space="preserve">MTD Cumulative</t>
  </si>
  <si>
    <t xml:space="preserve">Sch C Adjust</t>
  </si>
  <si>
    <t xml:space="preserve">SCH C Adjust</t>
  </si>
  <si>
    <t xml:space="preserve">T</t>
  </si>
  <si>
    <t xml:space="preserve">Price Curve Shift</t>
  </si>
  <si>
    <t xml:space="preserve">W</t>
  </si>
  <si>
    <t xml:space="preserve">Basis Curve Shift</t>
  </si>
  <si>
    <t xml:space="preserve">R</t>
  </si>
  <si>
    <t xml:space="preserve">Index Curve Shift</t>
  </si>
  <si>
    <t xml:space="preserve">F</t>
  </si>
  <si>
    <t xml:space="preserve">Gas Daily Curve Shift</t>
  </si>
  <si>
    <t xml:space="preserve">FX Curve Shift</t>
  </si>
  <si>
    <t xml:space="preserve">Trans Ex Oracle Cve Sh</t>
  </si>
  <si>
    <t xml:space="preserve">LIQUIDATIONS</t>
  </si>
  <si>
    <t xml:space="preserve">Foreign Currency-FX Book</t>
  </si>
  <si>
    <t xml:space="preserve">date</t>
  </si>
  <si>
    <t xml:space="preserve">amount</t>
  </si>
  <si>
    <t xml:space="preserve">risk book</t>
  </si>
  <si>
    <t xml:space="preserve">month</t>
  </si>
  <si>
    <t xml:space="preserve">Item #</t>
  </si>
  <si>
    <t xml:space="preserve">Rho </t>
  </si>
  <si>
    <t xml:space="preserve">Liquidations - Book</t>
  </si>
  <si>
    <t xml:space="preserve">Prepaid Amortization</t>
  </si>
  <si>
    <t xml:space="preserve">Broker Fees (s/b negative)</t>
  </si>
  <si>
    <t xml:space="preserve">Spot Liquidations</t>
  </si>
  <si>
    <t xml:space="preserve">Book/Act Recon Liquid</t>
  </si>
  <si>
    <t xml:space="preserve">Other (See schedule E)</t>
  </si>
  <si>
    <t xml:space="preserve">   "Other" Note reference</t>
  </si>
  <si>
    <t xml:space="preserve">Sched E Ref:</t>
  </si>
  <si>
    <t xml:space="preserve">BROKER FEES</t>
  </si>
  <si>
    <t xml:space="preserve">Total broker fee adjustments</t>
  </si>
  <si>
    <t xml:space="preserve">Total Monthly Change</t>
  </si>
  <si>
    <t xml:space="preserve">EXCHANGE  (hidden)</t>
  </si>
  <si>
    <t xml:space="preserve">2 Year Bonds</t>
  </si>
  <si>
    <t xml:space="preserve">5 Year Bonds</t>
  </si>
  <si>
    <t xml:space="preserve">10 Year Bonds</t>
  </si>
  <si>
    <t xml:space="preserve">30 Year Bonds</t>
  </si>
  <si>
    <t xml:space="preserve">Canadian Dollars</t>
  </si>
  <si>
    <t xml:space="preserve">Crude</t>
  </si>
  <si>
    <t xml:space="preserve">Eurodallars</t>
  </si>
  <si>
    <t xml:space="preserve">Gas</t>
  </si>
  <si>
    <t xml:space="preserve">Gas Crack</t>
  </si>
  <si>
    <t xml:space="preserve">Heat Crack</t>
  </si>
  <si>
    <t xml:space="preserve">Heat Oil</t>
  </si>
  <si>
    <t xml:space="preserve">Propane</t>
  </si>
  <si>
    <t xml:space="preserve">Unleaded</t>
  </si>
  <si>
    <t xml:space="preserve">Tot MTD Futures Liquid.</t>
  </si>
  <si>
    <t xml:space="preserve">OPTION PREMIUMS</t>
  </si>
  <si>
    <t xml:space="preserve">Tot MTD Opt.Prem Liquid.</t>
  </si>
  <si>
    <t xml:space="preserve">SUPPORTING SCHEDULES</t>
  </si>
  <si>
    <t xml:space="preserve">Schedule A: Rho &amp; Drift Adjustments</t>
  </si>
  <si>
    <t xml:space="preserve">Schedule B: Transactions Ex Oracle</t>
  </si>
  <si>
    <t xml:space="preserve">Description</t>
  </si>
  <si>
    <t xml:space="preserve">Amount</t>
  </si>
  <si>
    <t xml:space="preserve">Total Rho &amp; Drift Adjustments</t>
  </si>
  <si>
    <t xml:space="preserve">Total Transactions Ex Oracle</t>
  </si>
  <si>
    <t xml:space="preserve">Schedule C: Perm Book Adjustments</t>
  </si>
  <si>
    <t xml:space="preserve">Total Perm Book Adjustments</t>
  </si>
  <si>
    <t xml:space="preserve">Schedule D: Accounting Adjustments (Prudency)</t>
  </si>
  <si>
    <t xml:space="preserve">Number</t>
  </si>
  <si>
    <t xml:space="preserve">Deal Number</t>
  </si>
  <si>
    <t xml:space="preserve">Counterparty</t>
  </si>
  <si>
    <t xml:space="preserve">Total Accounting Adjustments (Prudency)</t>
  </si>
  <si>
    <t xml:space="preserve">Scedule E: Prior Period Liquidation Adjustments</t>
  </si>
  <si>
    <t xml:space="preserve">Total Prior Period Liquidation Adjustments</t>
  </si>
  <si>
    <t xml:space="preserve">C-1</t>
  </si>
  <si>
    <t xml:space="preserve">EXCHANGE</t>
  </si>
  <si>
    <t xml:space="preserve">.</t>
  </si>
  <si>
    <t xml:space="preserve">     Current Month Spot Liquidations</t>
  </si>
  <si>
    <t xml:space="preserve">Prior Month Bal</t>
  </si>
  <si>
    <t xml:space="preserve">Total Prudency Balance</t>
  </si>
  <si>
    <t xml:space="preserve">Broker Fees (Intra Month)</t>
  </si>
  <si>
    <t xml:space="preserve">Schedule E: Prior Period Liquidation Adjustments</t>
  </si>
  <si>
    <t xml:space="preserve">Prior Year Ending Spot:</t>
  </si>
  <si>
    <t xml:space="preserve">Daily</t>
  </si>
  <si>
    <t xml:space="preserve">MTD</t>
  </si>
  <si>
    <t xml:space="preserve">Curr Day</t>
  </si>
  <si>
    <t xml:space="preserve">Prior Month Average Spot</t>
  </si>
  <si>
    <t xml:space="preserve">Spot</t>
  </si>
  <si>
    <t xml:space="preserve">Average</t>
  </si>
  <si>
    <t xml:space="preserve">Mon. Avg</t>
  </si>
  <si>
    <t xml:space="preserve">6/31/99 Ending spot</t>
  </si>
  <si>
    <t xml:space="preserve">TODAY'S SPOT</t>
  </si>
  <si>
    <t xml:space="preserve">PRUDENCY CALCULATION</t>
  </si>
  <si>
    <t xml:space="preserve">INPUT</t>
  </si>
  <si>
    <t xml:space="preserve">US$ Prud</t>
  </si>
  <si>
    <t xml:space="preserve">Converted</t>
  </si>
  <si>
    <t xml:space="preserve">CAD $</t>
  </si>
  <si>
    <t xml:space="preserve">Adjusted</t>
  </si>
  <si>
    <t xml:space="preserve">East</t>
  </si>
  <si>
    <t xml:space="preserve">Andersen</t>
  </si>
  <si>
    <t xml:space="preserve">Value per</t>
  </si>
  <si>
    <t xml:space="preserve">to CAN $$</t>
  </si>
  <si>
    <t xml:space="preserve">Offline</t>
  </si>
  <si>
    <t xml:space="preserve">HPL/CLC Adj</t>
  </si>
  <si>
    <t xml:space="preserve">Mid Market Reserve</t>
  </si>
  <si>
    <t xml:space="preserve">Note</t>
  </si>
  <si>
    <t xml:space="preserve">Beau Canada</t>
  </si>
  <si>
    <t xml:space="preserve">General</t>
  </si>
  <si>
    <t xml:space="preserve">Position</t>
  </si>
  <si>
    <t xml:space="preserve">Petro-C</t>
  </si>
  <si>
    <t xml:space="preserve">Humble</t>
  </si>
  <si>
    <t xml:space="preserve">Diverision</t>
  </si>
  <si>
    <t xml:space="preserve">CNRL</t>
  </si>
  <si>
    <t xml:space="preserve">Storage</t>
  </si>
  <si>
    <t xml:space="preserve">EAST &amp;</t>
  </si>
  <si>
    <t xml:space="preserve">Summ Report</t>
  </si>
  <si>
    <t xml:space="preserve">Change</t>
  </si>
  <si>
    <t xml:space="preserve">(HPL/SHPCHAN)</t>
  </si>
  <si>
    <t xml:space="preserve">Open Position</t>
  </si>
  <si>
    <t xml:space="preserve">Funding</t>
  </si>
  <si>
    <t xml:space="preserve">Reserve</t>
  </si>
  <si>
    <t xml:space="preserve">WEST</t>
  </si>
  <si>
    <t xml:space="preserve">(Deduction)</t>
  </si>
  <si>
    <t xml:space="preserve">PRUDENCY TOTAL PER REPORT</t>
  </si>
  <si>
    <t xml:space="preserve">DIFFERENCE - s/b zero</t>
  </si>
  <si>
    <t xml:space="preserve">US$ Conversion</t>
  </si>
  <si>
    <t xml:space="preserve">Jun Liqu Adj</t>
  </si>
  <si>
    <t xml:space="preserve">Foreign Currency</t>
  </si>
  <si>
    <t xml:space="preserve">LTD Through 1995</t>
  </si>
  <si>
    <t xml:space="preserve">LTD Rho/Drift Adjustment through December 1996</t>
  </si>
  <si>
    <t xml:space="preserve">1997</t>
  </si>
  <si>
    <t xml:space="preserve">Adj. Drift &amp; Rho-1997</t>
  </si>
  <si>
    <t xml:space="preserve">1998</t>
  </si>
  <si>
    <t xml:space="preserve">Adj. Drift &amp; Rho-1998</t>
  </si>
  <si>
    <t xml:space="preserve">Adj. Drift &amp; Rho-01/99</t>
  </si>
  <si>
    <t xml:space="preserve">Adj. Drift &amp; Rho-02/99</t>
  </si>
  <si>
    <t xml:space="preserve">Adj. Drift &amp; Rho-03/99</t>
  </si>
  <si>
    <t xml:space="preserve">Adj. Drift &amp; Rho-04/99</t>
  </si>
  <si>
    <t xml:space="preserve">Adj. Drift &amp; Rho-05/99</t>
  </si>
  <si>
    <t xml:space="preserve">Adj. Drift &amp; Rho-06/99</t>
  </si>
  <si>
    <t xml:space="preserve">Adj. Drift &amp; Rho-07/99</t>
  </si>
  <si>
    <t xml:space="preserve">Adj. Drift &amp; Rho-08/99</t>
  </si>
  <si>
    <t xml:space="preserve">Adj. Drift &amp; Rho-09/99</t>
  </si>
  <si>
    <t xml:space="preserve">Adj. Drift &amp; Rho-10/99</t>
  </si>
  <si>
    <t xml:space="preserve">Adj. Drift &amp; Rho-11/99</t>
  </si>
  <si>
    <t xml:space="preserve">Adj. Drift &amp; Rho-12/99</t>
  </si>
  <si>
    <t xml:space="preserve">FX Adjustment - CNR Deal</t>
  </si>
  <si>
    <t xml:space="preserve">FX Swap</t>
  </si>
  <si>
    <t xml:space="preserve">Swap between books</t>
  </si>
  <si>
    <t xml:space="preserve">Basis Swap Adj</t>
  </si>
  <si>
    <t xml:space="preserve">1995 Adj: (1)Rho/drift reclass 344,142 (2) NXProm correction 572,282 (3) '95 P7 P&amp;L 1,356,433.</t>
  </si>
  <si>
    <t xml:space="preserve">Northern Border Hedge Unwind - see George Gilbert - approx  1160K USD</t>
  </si>
  <si>
    <t xml:space="preserve">Reverse Northern Border Hedge Unwind - see George Gilbert - approx  1160K USD</t>
  </si>
  <si>
    <t xml:space="preserve">LTD Through 1994</t>
  </si>
  <si>
    <t xml:space="preserve">LTD Rho/Drift Adjustment through December 1994</t>
  </si>
  <si>
    <t xml:space="preserve">Adj. Drift &amp; Rho-01/95</t>
  </si>
  <si>
    <t xml:space="preserve">Adj. Drift &amp; Rho-02/95</t>
  </si>
  <si>
    <t xml:space="preserve">Adj. Drift &amp; Rho-03/95</t>
  </si>
  <si>
    <t xml:space="preserve">Adj. Drift &amp; Rho-04/95</t>
  </si>
  <si>
    <t xml:space="preserve">Adj. Drift &amp; Rho-05/95</t>
  </si>
  <si>
    <t xml:space="preserve">Adj. Drift &amp; Rho-06/95</t>
  </si>
  <si>
    <t xml:space="preserve">Adj. Drift &amp; Rho-07/95</t>
  </si>
  <si>
    <t xml:space="preserve">Adj. Drift &amp; Rho-08/95</t>
  </si>
  <si>
    <t xml:space="preserve">Adj. Drift &amp; Rho-09/95</t>
  </si>
  <si>
    <t xml:space="preserve">Adj. Drift &amp; Rho-10/95</t>
  </si>
  <si>
    <t xml:space="preserve">Adj. Drift &amp; Rho-11/95</t>
  </si>
  <si>
    <t xml:space="preserve">Adj. Drift &amp; Rho-12/95</t>
  </si>
  <si>
    <t xml:space="preserve">ENRON CAPITAL &amp; TRADE RESOURCES CANADA CORP</t>
  </si>
  <si>
    <t xml:space="preserve">^ENRON RISK MANAGEMENT SERVICES CORP.</t>
  </si>
  <si>
    <t xml:space="preserve">Total Notional</t>
  </si>
  <si>
    <t xml:space="preserve">US Dollar</t>
  </si>
  <si>
    <t xml:space="preserve">Canadian Dollar</t>
  </si>
  <si>
    <t xml:space="preserve">Quantities (BBtu)</t>
  </si>
  <si>
    <t xml:space="preserve">Origination Value</t>
  </si>
  <si>
    <t xml:space="preserve">Enter Value of</t>
  </si>
  <si>
    <t xml:space="preserve">Deal #</t>
  </si>
  <si>
    <t xml:space="preserve">Customer</t>
  </si>
  <si>
    <t xml:space="preserve">ECT Origination</t>
  </si>
  <si>
    <t xml:space="preserve">Originator</t>
  </si>
  <si>
    <t xml:space="preserve">(Sales)</t>
  </si>
  <si>
    <t xml:space="preserve">Purchases</t>
  </si>
  <si>
    <t xml:space="preserve">(In Thousands)</t>
  </si>
  <si>
    <t xml:space="preserve">Deal Here</t>
  </si>
  <si>
    <t xml:space="preserve">NH2645.1</t>
  </si>
  <si>
    <t xml:space="preserve">UtiliCorp</t>
  </si>
  <si>
    <t xml:space="preserve">Middle Market - Central</t>
  </si>
  <si>
    <t xml:space="preserve">Pollan</t>
  </si>
  <si>
    <t xml:space="preserve">TOTAL ORIGINATION</t>
  </si>
</sst>
</file>

<file path=xl/styles.xml><?xml version="1.0" encoding="utf-8"?>
<styleSheet xmlns="http://schemas.openxmlformats.org/spreadsheetml/2006/main">
  <numFmts count="52">
    <numFmt numFmtId="164" formatCode="General"/>
    <numFmt numFmtId="165" formatCode="_(\$* #,##0.00_);_(\$* \(#,##0.00\);_(\$* \-??_);_(@_)"/>
    <numFmt numFmtId="166" formatCode="General_)"/>
    <numFmt numFmtId="167" formatCode="[$-409]#,##0.00_);[RED]\(#,##0.00\)"/>
    <numFmt numFmtId="168" formatCode="[$-409]#,##0_);[RED]\(#,##0\)"/>
    <numFmt numFmtId="169" formatCode="[$-409]m/d/yyyy"/>
    <numFmt numFmtId="170" formatCode="[$-409]m/d/yyyy\ h:mm"/>
    <numFmt numFmtId="171" formatCode="&quot;As of &quot;mmmm\ dd&quot;, &quot;yyyy"/>
    <numFmt numFmtId="172" formatCode="[$-409]#,##0_);\(#,##0\)"/>
    <numFmt numFmtId="173" formatCode="0"/>
    <numFmt numFmtId="174" formatCode="&quot;Through &quot;mmmm\ dd&quot;, &quot;yyyy"/>
    <numFmt numFmtId="175" formatCode="#,##0.000_);[RED]\(#,##0.000\)"/>
    <numFmt numFmtId="176" formatCode="#,##0.0_);\(#,##0.0\)"/>
    <numFmt numFmtId="177" formatCode="&quot;Change since &quot;mmmm\ dd&quot;, &quot;yyyy"/>
    <numFmt numFmtId="178" formatCode="&quot;LTD Through &quot;mmmm\ dd&quot;, &quot;yyyy"/>
    <numFmt numFmtId="179" formatCode="_(&quot;C$&quot;* #,##0_);_(&quot;C$&quot;* \(#,##0\);_(&quot;C$&quot;* \0_);_(@_)"/>
    <numFmt numFmtId="180" formatCode="\$#,##0_);&quot;($&quot;#,##0\)"/>
    <numFmt numFmtId="181" formatCode="&quot;MTD Through &quot;mmmm\ dd&quot;, &quot;yyyy"/>
    <numFmt numFmtId="182" formatCode="\$#,##0_);[RED]&quot;($&quot;#,##0\)"/>
    <numFmt numFmtId="183" formatCode="\$#,##0.000000_);&quot;($&quot;#,##0.000000\)"/>
    <numFmt numFmtId="184" formatCode="#,##0.0000_);[RED]\(#,##0.0000\)"/>
    <numFmt numFmtId="185" formatCode="&quot;C$&quot;#,##0_);&quot;(C$&quot;#,##0\)"/>
    <numFmt numFmtId="186" formatCode="#,##0.000000_);[RED]\(#,##0.000000\)"/>
    <numFmt numFmtId="187" formatCode=";;;"/>
    <numFmt numFmtId="188" formatCode="&quot;YTD Through &quot;mmmm\ dd&quot;, &quot;yyyy"/>
    <numFmt numFmtId="189" formatCode="\$#,##0.00_);[RED]&quot;($&quot;#,##0.00\)"/>
    <numFmt numFmtId="190" formatCode="dd\-mmm\-yy_)"/>
    <numFmt numFmtId="191" formatCode="mmmm\ dd&quot;, &quot;yyyy"/>
    <numFmt numFmtId="192" formatCode="#,##0.0_);[RED]\(#,##0.0\)"/>
    <numFmt numFmtId="193" formatCode="@"/>
    <numFmt numFmtId="194" formatCode="d\-mmm\-yyyy"/>
    <numFmt numFmtId="195" formatCode="_(\$* #,##0_);_(\$* \(#,##0\);_(\$* \-??_);_(@_)"/>
    <numFmt numFmtId="196" formatCode="#,##0"/>
    <numFmt numFmtId="197" formatCode="\$#,##0"/>
    <numFmt numFmtId="198" formatCode="0.0000"/>
    <numFmt numFmtId="199" formatCode="[$-409]mmm\-yy"/>
    <numFmt numFmtId="200" formatCode="[$-409]d\-mmm\-yy"/>
    <numFmt numFmtId="201" formatCode="#,##0.000_);\(#,##0.000\)"/>
    <numFmt numFmtId="202" formatCode="[$-409]#,##0.00_);\(#,##0.00\)"/>
    <numFmt numFmtId="203" formatCode="#,##0.00000_);\(#,##0.00000\)"/>
    <numFmt numFmtId="204" formatCode="mm/dd"/>
    <numFmt numFmtId="205" formatCode="0.00"/>
    <numFmt numFmtId="206" formatCode="[$-409]0.00"/>
    <numFmt numFmtId="207" formatCode="#,##0.0000_);\(#,##0.0000\)"/>
    <numFmt numFmtId="208" formatCode="0.00000"/>
    <numFmt numFmtId="209" formatCode="#,##0.00000_);[RED]\(#,##0.00000\)"/>
    <numFmt numFmtId="210" formatCode="#,##0.0000000000_);[RED]\(#,##0.0000000000\)"/>
    <numFmt numFmtId="211" formatCode="_(* #,##0_);_(* \(#,##0\);_(* \-_);_(@_)"/>
    <numFmt numFmtId="212" formatCode="\$#,##0.0_);[RED]&quot;($&quot;#,##0.0\)"/>
    <numFmt numFmtId="213" formatCode="m/d"/>
    <numFmt numFmtId="214" formatCode="\$#,##0.0000_);[RED]&quot;($&quot;#,##0.0000\)"/>
    <numFmt numFmtId="215" formatCode="\$#,##0.000_);[RED]&quot;($&quot;#,##0.000\)"/>
  </numFmts>
  <fonts count="52">
    <font>
      <sz val="10"/>
      <name val="Arial"/>
      <family val="0"/>
    </font>
    <font>
      <sz val="10"/>
      <name val="Arial"/>
      <family val="0"/>
    </font>
    <font>
      <sz val="10"/>
      <name val="Arial"/>
      <family val="0"/>
    </font>
    <font>
      <sz val="10"/>
      <name val="Arial"/>
      <family val="0"/>
    </font>
    <font>
      <sz val="10"/>
      <name val="Times New Roman"/>
      <family val="0"/>
    </font>
    <font>
      <sz val="10"/>
      <name val="Times New Roman"/>
      <family val="1"/>
    </font>
    <font>
      <b val="true"/>
      <sz val="10"/>
      <name val="Times New Roman"/>
      <family val="1"/>
    </font>
    <font>
      <b val="true"/>
      <i val="true"/>
      <sz val="10"/>
      <name val="Times New Roman"/>
      <family val="1"/>
    </font>
    <font>
      <u val="single"/>
      <sz val="10"/>
      <name val="Times New Roman"/>
      <family val="1"/>
    </font>
    <font>
      <b val="true"/>
      <u val="single"/>
      <sz val="10"/>
      <name val="Times New Roman"/>
      <family val="1"/>
    </font>
    <font>
      <b val="true"/>
      <sz val="10"/>
      <name val="Times New Roman"/>
      <family val="0"/>
    </font>
    <font>
      <b val="true"/>
      <sz val="8"/>
      <name val="Times New Roman"/>
      <family val="1"/>
    </font>
    <font>
      <sz val="8"/>
      <name val="Times New Roman"/>
      <family val="1"/>
    </font>
    <font>
      <b val="true"/>
      <sz val="16"/>
      <name val="Times New Roman"/>
      <family val="1"/>
    </font>
    <font>
      <b val="true"/>
      <sz val="10"/>
      <color rgb="FFFFFFFF"/>
      <name val="Times New Roman"/>
      <family val="1"/>
    </font>
    <font>
      <b val="true"/>
      <i val="true"/>
      <sz val="10"/>
      <color rgb="FF000080"/>
      <name val="Times New Roman"/>
      <family val="1"/>
    </font>
    <font>
      <b val="true"/>
      <sz val="10"/>
      <color rgb="FF000080"/>
      <name val="Times New Roman"/>
      <family val="1"/>
    </font>
    <font>
      <b val="true"/>
      <sz val="12"/>
      <color rgb="FF000080"/>
      <name val="Times New Roman"/>
      <family val="1"/>
    </font>
    <font>
      <b val="true"/>
      <sz val="12"/>
      <color rgb="FF0000FF"/>
      <name val="Times New Roman"/>
      <family val="1"/>
    </font>
    <font>
      <b val="true"/>
      <sz val="14"/>
      <color rgb="FFFF0000"/>
      <name val="Times New Roman"/>
      <family val="1"/>
    </font>
    <font>
      <b val="true"/>
      <sz val="10"/>
      <color rgb="FF0000FF"/>
      <name val="Times New Roman"/>
      <family val="1"/>
    </font>
    <font>
      <sz val="10"/>
      <color rgb="FF0000FF"/>
      <name val="Times New Roman"/>
      <family val="1"/>
    </font>
    <font>
      <b val="true"/>
      <sz val="12"/>
      <name val="Times New Roman"/>
      <family val="1"/>
    </font>
    <font>
      <b val="true"/>
      <sz val="10"/>
      <name val="Arial"/>
      <family val="0"/>
    </font>
    <font>
      <b val="true"/>
      <sz val="10"/>
      <color rgb="FF3333CC"/>
      <name val="Arial"/>
      <family val="2"/>
    </font>
    <font>
      <b val="true"/>
      <sz val="10"/>
      <name val="Arial"/>
      <family val="2"/>
    </font>
    <font>
      <sz val="10"/>
      <color rgb="FFFF0000"/>
      <name val="Times New Roman"/>
      <family val="1"/>
    </font>
    <font>
      <b val="true"/>
      <i val="true"/>
      <u val="single"/>
      <sz val="10"/>
      <name val="Times New Roman"/>
      <family val="1"/>
    </font>
    <font>
      <b val="true"/>
      <i val="true"/>
      <sz val="10"/>
      <name val="Times New Roman"/>
      <family val="0"/>
    </font>
    <font>
      <sz val="10"/>
      <color rgb="FF000000"/>
      <name val="Times New Roman"/>
      <family val="1"/>
    </font>
    <font>
      <b val="true"/>
      <sz val="10"/>
      <color rgb="FF000000"/>
      <name val="Times New Roman"/>
      <family val="1"/>
    </font>
    <font>
      <i val="true"/>
      <u val="single"/>
      <sz val="10"/>
      <name val="Times New Roman"/>
      <family val="1"/>
    </font>
    <font>
      <b val="true"/>
      <i val="true"/>
      <sz val="11"/>
      <color rgb="FF0000FF"/>
      <name val="Times New Roman"/>
      <family val="1"/>
    </font>
    <font>
      <b val="true"/>
      <sz val="10"/>
      <color rgb="FF800000"/>
      <name val="Times New Roman"/>
      <family val="1"/>
    </font>
    <font>
      <b val="true"/>
      <sz val="12"/>
      <color rgb="FF000000"/>
      <name val="Times New Roman"/>
      <family val="1"/>
    </font>
    <font>
      <b val="true"/>
      <sz val="8"/>
      <color rgb="FF800000"/>
      <name val="Times New Roman"/>
      <family val="1"/>
    </font>
    <font>
      <b val="true"/>
      <sz val="11"/>
      <name val="Times New Roman"/>
      <family val="1"/>
    </font>
    <font>
      <b val="true"/>
      <i val="true"/>
      <sz val="8"/>
      <name val="Times New Roman"/>
      <family val="0"/>
    </font>
    <font>
      <i val="true"/>
      <sz val="10"/>
      <name val="Times New Roman"/>
      <family val="0"/>
    </font>
    <font>
      <b val="true"/>
      <i val="true"/>
      <sz val="12"/>
      <name val="Times New Roman"/>
      <family val="1"/>
    </font>
    <font>
      <b val="true"/>
      <sz val="12"/>
      <color rgb="FF800000"/>
      <name val="Times New Roman"/>
      <family val="1"/>
    </font>
    <font>
      <sz val="10"/>
      <color rgb="FF000080"/>
      <name val="Times New Roman"/>
      <family val="1"/>
    </font>
    <font>
      <b val="true"/>
      <u val="single"/>
      <sz val="10"/>
      <color rgb="FF800000"/>
      <name val="Times New Roman"/>
      <family val="1"/>
    </font>
    <font>
      <sz val="10"/>
      <name val="Arial"/>
      <family val="2"/>
    </font>
    <font>
      <b val="true"/>
      <sz val="10"/>
      <color rgb="FFFF0000"/>
      <name val="Arial"/>
      <family val="2"/>
    </font>
    <font>
      <sz val="10"/>
      <color rgb="FF0000FF"/>
      <name val="Arial"/>
      <family val="2"/>
    </font>
    <font>
      <b val="true"/>
      <sz val="10"/>
      <color rgb="FF0000FF"/>
      <name val="Arial"/>
      <family val="2"/>
    </font>
    <font>
      <sz val="10"/>
      <color rgb="FFFF00FF"/>
      <name val="Arial"/>
      <family val="2"/>
    </font>
    <font>
      <b val="true"/>
      <u val="single"/>
      <sz val="10"/>
      <name val="Arial"/>
      <family val="2"/>
    </font>
    <font>
      <i val="true"/>
      <u val="single"/>
      <sz val="10"/>
      <name val="Arial"/>
      <family val="2"/>
    </font>
    <font>
      <u val="single"/>
      <sz val="10"/>
      <name val="Arial"/>
      <family val="2"/>
    </font>
    <font>
      <sz val="12"/>
      <color rgb="FF000000"/>
      <name val="Tahoma"/>
      <family val="0"/>
    </font>
  </fonts>
  <fills count="12">
    <fill>
      <patternFill patternType="none"/>
    </fill>
    <fill>
      <patternFill patternType="gray125"/>
    </fill>
    <fill>
      <patternFill patternType="solid">
        <fgColor rgb="FFFFFFFF"/>
        <bgColor rgb="FFFFFFC0"/>
      </patternFill>
    </fill>
    <fill>
      <patternFill patternType="solid">
        <fgColor rgb="FFFFFF99"/>
        <bgColor rgb="FFFFFFC0"/>
      </patternFill>
    </fill>
    <fill>
      <patternFill patternType="solid">
        <fgColor rgb="FFC0C0C0"/>
        <bgColor rgb="FFA6CAF0"/>
      </patternFill>
    </fill>
    <fill>
      <patternFill patternType="solid">
        <fgColor rgb="FF000080"/>
        <bgColor rgb="FF000080"/>
      </patternFill>
    </fill>
    <fill>
      <patternFill patternType="solid">
        <fgColor rgb="FFFFFF00"/>
        <bgColor rgb="FFFFFF00"/>
      </patternFill>
    </fill>
    <fill>
      <patternFill patternType="solid">
        <fgColor rgb="FF00FFFF"/>
        <bgColor rgb="FF00FFFF"/>
      </patternFill>
    </fill>
    <fill>
      <patternFill patternType="solid">
        <fgColor rgb="FF00CCFF"/>
        <bgColor rgb="FF33CCCC"/>
      </patternFill>
    </fill>
    <fill>
      <patternFill patternType="solid">
        <fgColor rgb="FFA6CAF0"/>
        <bgColor rgb="FFC0C0C0"/>
      </patternFill>
    </fill>
    <fill>
      <patternFill patternType="solid">
        <fgColor rgb="FFDFDFDF"/>
        <bgColor rgb="FFCCFFCC"/>
      </patternFill>
    </fill>
    <fill>
      <patternFill patternType="solid">
        <fgColor rgb="FFFFFFC0"/>
        <bgColor rgb="FFFFFF99"/>
      </patternFill>
    </fill>
  </fills>
  <borders count="64">
    <border diagonalUp="false" diagonalDown="false">
      <left/>
      <right/>
      <top/>
      <bottom/>
      <diagonal/>
    </border>
    <border diagonalUp="false" diagonalDown="false">
      <left/>
      <right/>
      <top/>
      <bottom style="mediu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thin"/>
      <right style="thin"/>
      <top/>
      <botto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top style="thin"/>
      <bottom style="double"/>
      <diagonal/>
    </border>
    <border diagonalUp="false" diagonalDown="false">
      <left/>
      <right style="medium"/>
      <top style="thin"/>
      <bottom style="double"/>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style="thin"/>
      <bottom style="double"/>
      <diagonal/>
    </border>
    <border diagonalUp="false" diagonalDown="false">
      <left/>
      <right style="thin"/>
      <top style="thin"/>
      <bottom style="thin"/>
      <diagonal/>
    </border>
    <border diagonalUp="false" diagonalDown="false">
      <left style="thin"/>
      <right style="thin"/>
      <top/>
      <bottom style="thick"/>
      <diagonal/>
    </border>
    <border diagonalUp="false" diagonalDown="false">
      <left style="medium"/>
      <right style="medium"/>
      <top style="medium"/>
      <bottom style="medium"/>
      <diagonal/>
    </border>
    <border diagonalUp="false" diagonalDown="false">
      <left style="thin"/>
      <right style="thin"/>
      <top/>
      <bottom style="medium"/>
      <diagonal/>
    </border>
    <border diagonalUp="false" diagonalDown="false">
      <left style="thin"/>
      <right style="thin"/>
      <top style="medium"/>
      <bottom style="thin"/>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style="thick"/>
      <right style="thin"/>
      <top/>
      <bottom style="thin"/>
      <diagonal/>
    </border>
    <border diagonalUp="false" diagonalDown="false">
      <left style="thin"/>
      <right style="thick"/>
      <top/>
      <bottom style="thin"/>
      <diagonal/>
    </border>
    <border diagonalUp="false" diagonalDown="false">
      <left/>
      <right style="thick"/>
      <top/>
      <bottom style="thin"/>
      <diagonal/>
    </border>
    <border diagonalUp="false" diagonalDown="false">
      <left style="thick"/>
      <right style="thin"/>
      <top/>
      <bottom/>
      <diagonal/>
    </border>
    <border diagonalUp="false" diagonalDown="false">
      <left/>
      <right style="thick"/>
      <top/>
      <bottom/>
      <diagonal/>
    </border>
    <border diagonalUp="false" diagonalDown="false">
      <left style="thick"/>
      <right/>
      <top/>
      <bottom/>
      <diagonal/>
    </border>
    <border diagonalUp="false" diagonalDown="false">
      <left/>
      <right style="thick"/>
      <top style="thin"/>
      <bottom style="double"/>
      <diagonal/>
    </border>
    <border diagonalUp="false" diagonalDown="false">
      <left style="thick"/>
      <right/>
      <top/>
      <bottom style="thick"/>
      <diagonal/>
    </border>
    <border diagonalUp="false" diagonalDown="false">
      <left/>
      <right/>
      <top/>
      <bottom style="thick"/>
      <diagonal/>
    </border>
    <border diagonalUp="false" diagonalDown="false">
      <left/>
      <right style="thick"/>
      <top/>
      <bottom style="thick"/>
      <diagonal/>
    </border>
    <border diagonalUp="false" diagonalDown="false">
      <left style="thick"/>
      <right/>
      <top style="thick"/>
      <bottom/>
      <diagonal/>
    </border>
    <border diagonalUp="false" diagonalDown="false">
      <left/>
      <right/>
      <top style="thick"/>
      <bottom/>
      <diagonal/>
    </border>
    <border diagonalUp="false" diagonalDown="false">
      <left/>
      <right style="thick"/>
      <top style="thick"/>
      <bottom/>
      <diagonal/>
    </border>
    <border diagonalUp="false" diagonalDown="false">
      <left style="thick"/>
      <right/>
      <top style="thin"/>
      <bottom style="thin"/>
      <diagonal/>
    </border>
    <border diagonalUp="false" diagonalDown="false">
      <left style="thin"/>
      <right style="thick"/>
      <top style="thin"/>
      <bottom style="thin"/>
      <diagonal/>
    </border>
    <border diagonalUp="false" diagonalDown="false">
      <left style="thin"/>
      <right style="thick"/>
      <top/>
      <bottom/>
      <diagonal/>
    </border>
    <border diagonalUp="false" diagonalDown="false">
      <left style="thin"/>
      <right style="thick"/>
      <top style="thin"/>
      <bottom style="double"/>
      <diagonal/>
    </border>
    <border diagonalUp="false" diagonalDown="false">
      <left style="thick"/>
      <right/>
      <top style="thick"/>
      <bottom style="medium"/>
      <diagonal/>
    </border>
    <border diagonalUp="false" diagonalDown="false">
      <left/>
      <right/>
      <top style="thick"/>
      <bottom style="medium"/>
      <diagonal/>
    </border>
    <border diagonalUp="false" diagonalDown="false">
      <left/>
      <right style="thick"/>
      <top style="thick"/>
      <bottom style="medium"/>
      <diagonal/>
    </border>
    <border diagonalUp="false" diagonalDown="false">
      <left style="thick"/>
      <right/>
      <top/>
      <bottom style="medium"/>
      <diagonal/>
    </border>
    <border diagonalUp="false" diagonalDown="false">
      <left style="thin"/>
      <right style="thin"/>
      <top style="thin"/>
      <bottom style="medium"/>
      <diagonal/>
    </border>
    <border diagonalUp="false" diagonalDown="false">
      <left/>
      <right style="thick"/>
      <top/>
      <bottom style="medium"/>
      <diagonal/>
    </border>
    <border diagonalUp="false" diagonalDown="false">
      <left/>
      <right/>
      <top style="thin"/>
      <bottom/>
      <diagonal/>
    </border>
    <border diagonalUp="false" diagonalDown="false">
      <left style="thin"/>
      <right/>
      <top/>
      <bottom style="thin"/>
      <diagonal/>
    </border>
    <border diagonalUp="false" diagonalDown="false">
      <left style="medium"/>
      <right style="medium"/>
      <top/>
      <bottom/>
      <diagonal/>
    </border>
    <border diagonalUp="false" diagonalDown="false">
      <left style="medium"/>
      <right style="medium"/>
      <top style="thin"/>
      <bottom style="thin"/>
      <diagonal/>
    </border>
    <border diagonalUp="false" diagonalDown="false">
      <left/>
      <right/>
      <top style="thin"/>
      <bottom style="thin"/>
      <diagonal/>
    </border>
    <border diagonalUp="false" diagonalDown="false">
      <left/>
      <right style="double"/>
      <top style="thin"/>
      <bottom style="thin"/>
      <diagonal/>
    </border>
    <border diagonalUp="false" diagonalDown="false">
      <left/>
      <right style="thick"/>
      <top style="thin"/>
      <bottom style="thin"/>
      <diagonal/>
    </border>
    <border diagonalUp="false" diagonalDown="false">
      <left/>
      <right style="double"/>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89"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false" applyProtection="false"/>
    <xf numFmtId="165" fontId="0" fillId="0" borderId="0" applyFont="true" applyBorder="false" applyAlignment="false" applyProtection="false"/>
    <xf numFmtId="166" fontId="4" fillId="0" borderId="0" applyFont="true" applyBorder="true" applyAlignment="true" applyProtection="true">
      <alignment horizontal="general" vertical="bottom" textRotation="0" wrapText="false" indent="0" shrinkToFit="false"/>
      <protection locked="true" hidden="false"/>
    </xf>
  </cellStyleXfs>
  <cellXfs count="54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8"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8" fontId="5" fillId="0" borderId="0" xfId="15" applyFont="true" applyBorder="true" applyAlignment="true" applyProtection="true">
      <alignment horizontal="right" vertical="bottom" textRotation="0" wrapText="false" indent="0" shrinkToFit="false"/>
      <protection locked="true" hidden="false"/>
    </xf>
    <xf numFmtId="168" fontId="5" fillId="0" borderId="1" xfId="15" applyFont="true" applyBorder="true" applyAlignment="true" applyProtection="tru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71" fontId="7" fillId="0" borderId="0" xfId="0" applyFont="true" applyBorder="fals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72" fontId="5" fillId="0" borderId="0" xfId="0" applyFont="true" applyBorder="true" applyAlignment="true" applyProtection="false">
      <alignment horizontal="center" vertical="bottom" textRotation="0" wrapText="false" indent="0" shrinkToFit="false"/>
      <protection locked="true" hidden="false"/>
    </xf>
    <xf numFmtId="172" fontId="6" fillId="0" borderId="0" xfId="0" applyFont="true" applyBorder="true" applyAlignment="true" applyProtection="false">
      <alignment horizontal="center" vertical="bottom" textRotation="0" wrapText="false" indent="0" shrinkToFit="false"/>
      <protection locked="true" hidden="false"/>
    </xf>
    <xf numFmtId="172" fontId="5" fillId="0" borderId="2" xfId="0" applyFont="true" applyBorder="true" applyAlignment="true" applyProtection="false">
      <alignment horizontal="center" vertical="bottom" textRotation="0" wrapText="false" indent="0" shrinkToFit="false"/>
      <protection locked="true" hidden="false"/>
    </xf>
    <xf numFmtId="172" fontId="6" fillId="0" borderId="2"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73" fontId="6" fillId="0" borderId="0" xfId="0" applyFont="true" applyBorder="true" applyAlignment="true" applyProtection="false">
      <alignment horizontal="center" vertical="bottom" textRotation="0" wrapText="false" indent="0" shrinkToFit="false"/>
      <protection locked="true" hidden="false"/>
    </xf>
    <xf numFmtId="173" fontId="6"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74" fontId="7"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75" fontId="5" fillId="0" borderId="3" xfId="15" applyFont="true" applyBorder="true" applyAlignment="true" applyProtection="true">
      <alignment horizontal="general" vertical="bottom" textRotation="0" wrapText="false" indent="0" shrinkToFit="false"/>
      <protection locked="true" hidden="false"/>
    </xf>
    <xf numFmtId="17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76" fontId="5" fillId="0" borderId="3" xfId="0" applyFont="true" applyBorder="true" applyAlignment="false" applyProtection="true">
      <alignment horizontal="general" vertical="bottom" textRotation="0" wrapText="false" indent="0" shrinkToFit="false"/>
      <protection locked="true" hidden="false"/>
    </xf>
    <xf numFmtId="176" fontId="5" fillId="0" borderId="0" xfId="0" applyFont="true" applyBorder="true" applyAlignment="false" applyProtection="tru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8" fontId="6" fillId="2" borderId="0" xfId="15" applyFont="true" applyBorder="true" applyAlignment="true" applyProtection="true">
      <alignment horizontal="general" vertical="bottom" textRotation="0" wrapText="false" indent="0" shrinkToFit="false"/>
      <protection locked="true" hidden="false"/>
    </xf>
    <xf numFmtId="176" fontId="6" fillId="2" borderId="3" xfId="0" applyFont="true" applyBorder="true" applyAlignment="false" applyProtection="true">
      <alignment horizontal="general" vertical="bottom" textRotation="0" wrapText="false" indent="0" shrinkToFit="false"/>
      <protection locked="true" hidden="false"/>
    </xf>
    <xf numFmtId="176" fontId="6" fillId="2" borderId="0" xfId="0" applyFont="true" applyBorder="true" applyAlignment="false" applyProtection="true">
      <alignment horizontal="general" vertical="bottom" textRotation="0" wrapText="false" indent="0" shrinkToFit="false"/>
      <protection locked="true" hidden="false"/>
    </xf>
    <xf numFmtId="176" fontId="6" fillId="0" borderId="3" xfId="0" applyFont="true" applyBorder="true" applyAlignment="false" applyProtection="true">
      <alignment horizontal="general" vertical="bottom" textRotation="0" wrapText="false" indent="0" shrinkToFit="false"/>
      <protection locked="true" hidden="false"/>
    </xf>
    <xf numFmtId="176" fontId="5" fillId="2" borderId="3" xfId="0" applyFont="true" applyBorder="true" applyAlignment="false" applyProtection="true">
      <alignment horizontal="general" vertical="bottom" textRotation="0" wrapText="false" indent="0" shrinkToFit="false"/>
      <protection locked="true" hidden="false"/>
    </xf>
    <xf numFmtId="176" fontId="5" fillId="0" borderId="0" xfId="0" applyFont="true" applyBorder="false" applyAlignment="false" applyProtection="true">
      <alignment horizontal="general" vertical="bottom" textRotation="0" wrapText="false" indent="0" shrinkToFit="false"/>
      <protection locked="true" hidden="false"/>
    </xf>
    <xf numFmtId="176" fontId="5" fillId="0" borderId="0" xfId="0" applyFont="true" applyBorder="false" applyAlignment="false" applyProtection="true">
      <alignment horizontal="general" vertical="bottom" textRotation="0" wrapText="false" indent="0" shrinkToFit="false"/>
      <protection locked="true" hidden="false"/>
    </xf>
    <xf numFmtId="176" fontId="5" fillId="0" borderId="3" xfId="0" applyFont="true" applyBorder="true" applyAlignment="false" applyProtection="true">
      <alignment horizontal="general" vertical="bottom" textRotation="0" wrapText="false" indent="0" shrinkToFit="false"/>
      <protection locked="true" hidden="false"/>
    </xf>
    <xf numFmtId="176" fontId="5" fillId="0" borderId="0" xfId="0" applyFont="true" applyBorder="true" applyAlignment="false" applyProtection="true">
      <alignment horizontal="general" vertical="bottom" textRotation="0" wrapText="false" indent="0" shrinkToFit="false"/>
      <protection locked="true" hidden="false"/>
    </xf>
    <xf numFmtId="177" fontId="5"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78" fontId="7" fillId="0" borderId="0" xfId="0" applyFont="true" applyBorder="false" applyAlignment="true" applyProtection="false">
      <alignment horizontal="left" vertical="bottom" textRotation="0" wrapText="false" indent="0" shrinkToFit="false"/>
      <protection locked="true" hidden="false"/>
    </xf>
    <xf numFmtId="168" fontId="5" fillId="0" borderId="3" xfId="0" applyFont="true" applyBorder="true" applyAlignment="false" applyProtection="true">
      <alignment horizontal="general" vertical="bottom" textRotation="0" wrapText="false" indent="0" shrinkToFit="false"/>
      <protection locked="true" hidden="false"/>
    </xf>
    <xf numFmtId="179" fontId="5" fillId="0" borderId="0" xfId="0" applyFont="true" applyBorder="true" applyAlignment="false" applyProtection="true">
      <alignment horizontal="general" vertical="bottom" textRotation="0" wrapText="false" indent="0" shrinkToFit="false"/>
      <protection locked="true" hidden="false"/>
    </xf>
    <xf numFmtId="168" fontId="5" fillId="0" borderId="3" xfId="0" applyFont="true" applyBorder="true" applyAlignment="false" applyProtection="true">
      <alignment horizontal="general" vertical="bottom" textRotation="0" wrapText="false" indent="0" shrinkToFit="false"/>
      <protection locked="true" hidden="false"/>
    </xf>
    <xf numFmtId="180" fontId="5" fillId="0" borderId="3" xfId="0" applyFont="true" applyBorder="true" applyAlignment="false" applyProtection="tru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80" fontId="5" fillId="0" borderId="0" xfId="0" applyFont="true" applyBorder="false" applyAlignment="false" applyProtection="true">
      <alignment horizontal="general" vertical="bottom" textRotation="0" wrapText="false" indent="0" shrinkToFit="false"/>
      <protection locked="true" hidden="false"/>
    </xf>
    <xf numFmtId="168" fontId="5" fillId="0" borderId="0" xfId="0" applyFont="true" applyBorder="false" applyAlignment="false" applyProtection="true">
      <alignment horizontal="general" vertical="bottom" textRotation="0" wrapText="false" indent="0" shrinkToFit="false"/>
      <protection locked="true" hidden="false"/>
    </xf>
    <xf numFmtId="168" fontId="5" fillId="0" borderId="0" xfId="0" applyFont="true" applyBorder="false" applyAlignment="false" applyProtection="true">
      <alignment horizontal="general" vertical="bottom" textRotation="0" wrapText="false" indent="0" shrinkToFit="false"/>
      <protection locked="true" hidden="false"/>
    </xf>
    <xf numFmtId="181" fontId="7" fillId="0" borderId="0" xfId="0" applyFont="true" applyBorder="false" applyAlignment="true" applyProtection="false">
      <alignment horizontal="left"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8" fontId="11" fillId="0" borderId="0" xfId="15" applyFont="true" applyBorder="true" applyAlignment="true" applyProtection="true">
      <alignment horizontal="general" vertical="bottom" textRotation="0" wrapText="false" indent="0" shrinkToFit="false"/>
      <protection locked="true" hidden="false"/>
    </xf>
    <xf numFmtId="168" fontId="6"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false" applyProtection="false">
      <alignment horizontal="general" vertical="bottom" textRotation="0" wrapText="false" indent="0" shrinkToFit="false"/>
      <protection locked="true" hidden="false"/>
    </xf>
    <xf numFmtId="168" fontId="5" fillId="0" borderId="0" xfId="0" applyFont="true" applyBorder="true" applyAlignment="false" applyProtection="true">
      <alignment horizontal="general" vertical="bottom" textRotation="0" wrapText="false" indent="0" shrinkToFit="false"/>
      <protection locked="true" hidden="false"/>
    </xf>
    <xf numFmtId="179" fontId="5" fillId="0" borderId="0" xfId="0" applyFont="true" applyBorder="true" applyAlignment="false" applyProtection="true">
      <alignment horizontal="general" vertical="bottom" textRotation="0" wrapText="false" indent="0" shrinkToFit="false"/>
      <protection locked="true" hidden="false"/>
    </xf>
    <xf numFmtId="180" fontId="5" fillId="0" borderId="0" xfId="0" applyFont="true" applyBorder="false" applyAlignment="false" applyProtection="true">
      <alignment horizontal="general" vertical="bottom" textRotation="0" wrapText="false" indent="0" shrinkToFit="false"/>
      <protection locked="true" hidden="false"/>
    </xf>
    <xf numFmtId="182" fontId="0" fillId="0" borderId="2" xfId="0" applyFont="false" applyBorder="true" applyAlignment="false" applyProtection="false">
      <alignment horizontal="general" vertical="bottom" textRotation="0" wrapText="false" indent="0" shrinkToFit="false"/>
      <protection locked="true" hidden="false"/>
    </xf>
    <xf numFmtId="168" fontId="5" fillId="0" borderId="0" xfId="0" applyFont="true" applyBorder="true" applyAlignment="false" applyProtection="true">
      <alignment horizontal="general" vertical="bottom" textRotation="0" wrapText="false" indent="0" shrinkToFit="false"/>
      <protection locked="true" hidden="false"/>
    </xf>
    <xf numFmtId="180" fontId="5" fillId="0" borderId="0" xfId="0" applyFont="true" applyBorder="true" applyAlignment="false" applyProtection="true">
      <alignment horizontal="general" vertical="bottom" textRotation="0" wrapText="false" indent="0" shrinkToFit="false"/>
      <protection locked="true" hidden="false"/>
    </xf>
    <xf numFmtId="168" fontId="12" fillId="0" borderId="0" xfId="15" applyFont="true" applyBorder="true" applyAlignment="true" applyProtection="true">
      <alignment horizontal="general" vertical="bottom" textRotation="0" wrapText="false" indent="0" shrinkToFit="false"/>
      <protection locked="true" hidden="false"/>
    </xf>
    <xf numFmtId="180" fontId="6" fillId="2" borderId="3" xfId="0" applyFont="true" applyBorder="true" applyAlignment="false" applyProtection="false">
      <alignment horizontal="general" vertical="bottom" textRotation="0" wrapText="false" indent="0" shrinkToFit="false"/>
      <protection locked="true" hidden="false"/>
    </xf>
    <xf numFmtId="180" fontId="6" fillId="2" borderId="3" xfId="0" applyFont="true" applyBorder="true" applyAlignment="false" applyProtection="true">
      <alignment horizontal="general" vertical="bottom" textRotation="0" wrapText="false" indent="0" shrinkToFit="false"/>
      <protection locked="true" hidden="false"/>
    </xf>
    <xf numFmtId="183" fontId="0" fillId="0" borderId="0" xfId="0" applyFont="false" applyBorder="false" applyAlignment="false" applyProtection="false">
      <alignment horizontal="general" vertical="bottom" textRotation="0" wrapText="false" indent="0" shrinkToFit="false"/>
      <protection locked="true" hidden="false"/>
    </xf>
    <xf numFmtId="184" fontId="6" fillId="2"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80" fontId="6" fillId="2" borderId="0" xfId="0" applyFont="true" applyBorder="true" applyAlignment="false" applyProtection="false">
      <alignment horizontal="general" vertical="bottom" textRotation="0" wrapText="false" indent="0" shrinkToFit="false"/>
      <protection locked="true" hidden="false"/>
    </xf>
    <xf numFmtId="180" fontId="6" fillId="2" borderId="0" xfId="0" applyFont="true" applyBorder="true" applyAlignment="false" applyProtection="true">
      <alignment horizontal="general" vertical="bottom" textRotation="0" wrapText="false" indent="0" shrinkToFit="false"/>
      <protection locked="true" hidden="false"/>
    </xf>
    <xf numFmtId="185" fontId="5" fillId="0" borderId="0" xfId="0" applyFont="true" applyBorder="true" applyAlignment="false" applyProtection="tru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86" fontId="0" fillId="0" borderId="0" xfId="15"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80" fontId="5" fillId="0" borderId="0" xfId="0" applyFont="true" applyBorder="false" applyAlignment="false" applyProtection="false">
      <alignment horizontal="general" vertical="bottom" textRotation="0" wrapText="false" indent="0" shrinkToFit="false"/>
      <protection locked="true" hidden="false"/>
    </xf>
    <xf numFmtId="187" fontId="5" fillId="0" borderId="0" xfId="0" applyFont="true" applyBorder="false" applyAlignment="false" applyProtection="true">
      <alignment horizontal="general" vertical="bottom" textRotation="0" wrapText="false" indent="0" shrinkToFit="false"/>
      <protection locked="true" hidden="false"/>
    </xf>
    <xf numFmtId="188" fontId="7" fillId="0" borderId="0" xfId="0" applyFont="true" applyBorder="false" applyAlignment="true" applyProtection="false">
      <alignment horizontal="left" vertical="bottom" textRotation="0" wrapText="false" indent="0" shrinkToFit="false"/>
      <protection locked="true" hidden="false"/>
    </xf>
    <xf numFmtId="168" fontId="5" fillId="0" borderId="4" xfId="0" applyFont="true" applyBorder="true" applyAlignment="false" applyProtection="true">
      <alignment horizontal="general" vertical="bottom" textRotation="0" wrapText="false" indent="0" shrinkToFit="false"/>
      <protection locked="true" hidden="false"/>
    </xf>
    <xf numFmtId="182" fontId="5" fillId="0" borderId="0" xfId="17"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80" fontId="10" fillId="0" borderId="3" xfId="0" applyFont="true" applyBorder="true" applyAlignment="false" applyProtection="false">
      <alignment horizontal="general" vertical="bottom" textRotation="0" wrapText="false" indent="0" shrinkToFit="false"/>
      <protection locked="true" hidden="false"/>
    </xf>
    <xf numFmtId="172" fontId="5" fillId="0" borderId="0" xfId="0" applyFont="true" applyBorder="true" applyAlignment="false" applyProtection="fals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80" fontId="5" fillId="0" borderId="0" xfId="0" applyFont="true" applyBorder="true" applyAlignment="false" applyProtection="false">
      <alignment horizontal="general" vertical="bottom" textRotation="0" wrapText="false" indent="0" shrinkToFit="false"/>
      <protection locked="true" hidden="false"/>
    </xf>
    <xf numFmtId="168" fontId="11" fillId="2" borderId="0" xfId="15" applyFont="true" applyBorder="true" applyAlignment="true" applyProtection="true">
      <alignment horizontal="general" vertical="bottom" textRotation="0" wrapText="false" indent="0" shrinkToFit="false"/>
      <protection locked="true" hidden="false"/>
    </xf>
    <xf numFmtId="168" fontId="5" fillId="3" borderId="0" xfId="0" applyFont="true" applyBorder="false" applyAlignment="false" applyProtection="true">
      <alignment horizontal="general" vertical="bottom" textRotation="0" wrapText="false" indent="0" shrinkToFit="false"/>
      <protection locked="true" hidden="false"/>
    </xf>
    <xf numFmtId="180" fontId="5" fillId="3" borderId="0" xfId="0" applyFont="true" applyBorder="false" applyAlignment="false" applyProtection="true">
      <alignment horizontal="general" vertical="bottom" textRotation="0" wrapText="false" indent="0" shrinkToFit="false"/>
      <protection locked="true" hidden="false"/>
    </xf>
    <xf numFmtId="185" fontId="6" fillId="0" borderId="0" xfId="0" applyFont="true" applyBorder="false" applyAlignment="false" applyProtection="false">
      <alignment horizontal="general" vertical="bottom" textRotation="0" wrapText="false" indent="0" shrinkToFit="false"/>
      <protection locked="true" hidden="false"/>
    </xf>
    <xf numFmtId="185" fontId="6" fillId="0"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8" fontId="5" fillId="3" borderId="3" xfId="0" applyFont="true" applyBorder="true" applyAlignment="false" applyProtection="true">
      <alignment horizontal="general" vertical="bottom" textRotation="0" wrapText="false" indent="0" shrinkToFit="false"/>
      <protection locked="true" hidden="false"/>
    </xf>
    <xf numFmtId="185" fontId="5" fillId="0" borderId="0" xfId="0" applyFont="true" applyBorder="true" applyAlignment="false" applyProtection="true">
      <alignment horizontal="general" vertical="bottom" textRotation="0" wrapText="false" indent="0" shrinkToFit="false"/>
      <protection locked="true" hidden="false"/>
    </xf>
    <xf numFmtId="180" fontId="5" fillId="3" borderId="3" xfId="0" applyFont="true" applyBorder="true" applyAlignment="false" applyProtection="true">
      <alignment horizontal="general" vertical="bottom" textRotation="0" wrapText="false" indent="0" shrinkToFit="false"/>
      <protection locked="true" hidden="false"/>
    </xf>
    <xf numFmtId="168" fontId="5" fillId="3" borderId="0" xfId="0" applyFont="true" applyBorder="true" applyAlignment="false" applyProtection="true">
      <alignment horizontal="general" vertical="bottom" textRotation="0" wrapText="false" indent="0" shrinkToFit="false"/>
      <protection locked="true" hidden="false"/>
    </xf>
    <xf numFmtId="185" fontId="5" fillId="0" borderId="0" xfId="0" applyFont="true" applyBorder="false" applyAlignment="false" applyProtection="true">
      <alignment horizontal="general" vertical="bottom" textRotation="0" wrapText="false" indent="0" shrinkToFit="false"/>
      <protection locked="true" hidden="false"/>
    </xf>
    <xf numFmtId="180" fontId="5" fillId="3" borderId="0" xfId="0" applyFont="true" applyBorder="true" applyAlignment="false" applyProtection="true">
      <alignment horizontal="general" vertical="bottom" textRotation="0" wrapText="false" indent="0" shrinkToFit="false"/>
      <protection locked="true" hidden="false"/>
    </xf>
    <xf numFmtId="180" fontId="5" fillId="4" borderId="0" xfId="0" applyFont="true" applyBorder="false" applyAlignment="false" applyProtection="true">
      <alignment horizontal="general" vertical="bottom" textRotation="0" wrapText="false" indent="0" shrinkToFit="false"/>
      <protection locked="true" hidden="false"/>
    </xf>
    <xf numFmtId="168" fontId="5" fillId="4" borderId="0" xfId="15" applyFont="true" applyBorder="true" applyAlignment="true" applyProtection="true">
      <alignment horizontal="general" vertical="bottom" textRotation="0" wrapText="fals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80" fontId="4" fillId="3" borderId="3" xfId="0" applyFont="true" applyBorder="true" applyAlignment="false" applyProtection="true">
      <alignment horizontal="general" vertical="bottom" textRotation="0" wrapText="false" indent="0" shrinkToFit="false"/>
      <protection locked="true" hidden="false"/>
    </xf>
    <xf numFmtId="168" fontId="5" fillId="3" borderId="4" xfId="0" applyFont="true" applyBorder="true" applyAlignment="false" applyProtection="true">
      <alignment horizontal="general" vertical="bottom" textRotation="0" wrapText="false" indent="0" shrinkToFit="false"/>
      <protection locked="true" hidden="false"/>
    </xf>
    <xf numFmtId="168" fontId="5" fillId="3" borderId="3" xfId="0" applyFont="true" applyBorder="true" applyAlignment="false" applyProtection="false">
      <alignment horizontal="general" vertical="bottom" textRotation="0" wrapText="false" indent="0" shrinkToFit="false"/>
      <protection locked="true" hidden="false"/>
    </xf>
    <xf numFmtId="190" fontId="5" fillId="0" borderId="0" xfId="0" applyFont="true" applyBorder="false" applyAlignment="false" applyProtection="true">
      <alignment horizontal="general" vertical="bottom" textRotation="0" wrapText="false" indent="0" shrinkToFit="false"/>
      <protection locked="true" hidden="false"/>
    </xf>
    <xf numFmtId="168"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8" fontId="14" fillId="5" borderId="0" xfId="0" applyFont="true" applyBorder="true" applyAlignment="true" applyProtection="false">
      <alignment horizontal="center" vertical="bottom" textRotation="0" wrapText="false" indent="0" shrinkToFit="false"/>
      <protection locked="true" hidden="false"/>
    </xf>
    <xf numFmtId="164" fontId="5" fillId="5"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true" applyProtection="false">
      <alignment horizontal="center"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72" fontId="15" fillId="0" borderId="0" xfId="0" applyFont="true" applyBorder="true" applyAlignment="true" applyProtection="false">
      <alignment horizontal="left" vertical="bottom" textRotation="0" wrapText="false" indent="0" shrinkToFit="false"/>
      <protection locked="true" hidden="false"/>
    </xf>
    <xf numFmtId="172" fontId="16" fillId="6" borderId="0" xfId="0" applyFont="true" applyBorder="true" applyAlignment="true" applyProtection="false">
      <alignment horizontal="center" vertical="bottom" textRotation="0" wrapText="false" indent="0" shrinkToFit="false"/>
      <protection locked="true" hidden="false"/>
    </xf>
    <xf numFmtId="172" fontId="17" fillId="6" borderId="0" xfId="0" applyFont="true" applyBorder="true" applyAlignment="true" applyProtection="false">
      <alignment horizontal="left" vertical="bottom" textRotation="0" wrapText="false" indent="0" shrinkToFit="false"/>
      <protection locked="true" hidden="false"/>
    </xf>
    <xf numFmtId="172" fontId="10" fillId="0" borderId="0" xfId="0" applyFont="true" applyBorder="true" applyAlignment="false" applyProtection="false">
      <alignment horizontal="general" vertical="bottom" textRotation="0" wrapText="false" indent="0" shrinkToFit="false"/>
      <protection locked="true" hidden="false"/>
    </xf>
    <xf numFmtId="172" fontId="14" fillId="0" borderId="0" xfId="0" applyFont="true" applyBorder="true" applyAlignment="true" applyProtection="false">
      <alignment horizontal="center" vertical="bottom" textRotation="0" wrapText="false" indent="0" shrinkToFit="false"/>
      <protection locked="true" hidden="false"/>
    </xf>
    <xf numFmtId="191" fontId="18"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73" fontId="5" fillId="7" borderId="0" xfId="0" applyFont="true" applyBorder="true" applyAlignment="true" applyProtection="false">
      <alignment horizontal="center" vertical="bottom" textRotation="0" wrapText="false" indent="0" shrinkToFit="false"/>
      <protection locked="true" hidden="false"/>
    </xf>
    <xf numFmtId="173" fontId="5" fillId="0" borderId="0" xfId="0" applyFont="true" applyBorder="true" applyAlignment="true" applyProtection="false">
      <alignment horizontal="center" vertical="bottom" textRotation="0" wrapText="false" indent="0" shrinkToFit="false"/>
      <protection locked="true" hidden="false"/>
    </xf>
    <xf numFmtId="172" fontId="6" fillId="0" borderId="0" xfId="0" applyFont="true" applyBorder="true" applyAlignment="false" applyProtection="false">
      <alignment horizontal="general" vertical="bottom" textRotation="0" wrapText="false" indent="0" shrinkToFit="false"/>
      <protection locked="true" hidden="false"/>
    </xf>
    <xf numFmtId="173" fontId="5" fillId="0" borderId="0" xfId="0" applyFont="true" applyBorder="true" applyAlignment="false" applyProtection="false">
      <alignment horizontal="general" vertical="bottom" textRotation="0" wrapText="false" indent="0" shrinkToFit="false"/>
      <protection locked="true" hidden="false"/>
    </xf>
    <xf numFmtId="172" fontId="5" fillId="0" borderId="0" xfId="0" applyFont="true" applyBorder="true" applyAlignment="false" applyProtection="false">
      <alignment horizontal="general" vertical="bottom" textRotation="0" wrapText="false" indent="0" shrinkToFit="false"/>
      <protection locked="true" hidden="false"/>
    </xf>
    <xf numFmtId="172" fontId="5"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8" fontId="5" fillId="8" borderId="0" xfId="15" applyFont="true" applyBorder="true" applyAlignment="true" applyProtection="true">
      <alignment horizontal="general" vertical="bottom" textRotation="0" wrapText="false" indent="0" shrinkToFit="false"/>
      <protection locked="true" hidden="false"/>
    </xf>
    <xf numFmtId="172" fontId="6" fillId="0" borderId="0" xfId="0" applyFont="true" applyBorder="false" applyAlignment="false" applyProtection="false">
      <alignment horizontal="general" vertical="bottom" textRotation="0" wrapText="false" indent="0" shrinkToFit="false"/>
      <protection locked="true" hidden="false"/>
    </xf>
    <xf numFmtId="172" fontId="6" fillId="0" borderId="5" xfId="0" applyFont="true" applyBorder="true" applyAlignment="false" applyProtection="false">
      <alignment horizontal="general" vertical="bottom" textRotation="0" wrapText="false" indent="0" shrinkToFit="false"/>
      <protection locked="true" hidden="false"/>
    </xf>
    <xf numFmtId="172" fontId="6" fillId="0" borderId="6"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72" fontId="5" fillId="7" borderId="3" xfId="0" applyFont="true" applyBorder="true" applyAlignment="false" applyProtection="false">
      <alignment horizontal="general" vertical="bottom" textRotation="0" wrapText="false" indent="0" shrinkToFit="false"/>
      <protection locked="true" hidden="false"/>
    </xf>
    <xf numFmtId="172" fontId="5" fillId="0" borderId="8" xfId="0" applyFont="true" applyBorder="true" applyAlignment="false" applyProtection="false">
      <alignment horizontal="general" vertical="bottom" textRotation="0" wrapText="false" indent="0" shrinkToFit="false"/>
      <protection locked="true" hidden="false"/>
    </xf>
    <xf numFmtId="172" fontId="5" fillId="8" borderId="3" xfId="0" applyFont="true" applyBorder="true" applyAlignment="false" applyProtection="false">
      <alignment horizontal="general" vertical="bottom" textRotation="0" wrapText="false" indent="0" shrinkToFit="false"/>
      <protection locked="true" hidden="false"/>
    </xf>
    <xf numFmtId="172" fontId="5" fillId="0" borderId="9" xfId="0" applyFont="true" applyBorder="true" applyAlignment="false" applyProtection="false">
      <alignment horizontal="general" vertical="bottom" textRotation="0" wrapText="false" indent="0" shrinkToFit="false"/>
      <protection locked="true" hidden="false"/>
    </xf>
    <xf numFmtId="168" fontId="5" fillId="8" borderId="0" xfId="0" applyFont="true" applyBorder="true" applyAlignment="false" applyProtection="false">
      <alignment horizontal="general" vertical="bottom" textRotation="0" wrapText="false" indent="0" shrinkToFit="false"/>
      <protection locked="true" hidden="false"/>
    </xf>
    <xf numFmtId="168" fontId="5" fillId="7" borderId="0" xfId="0" applyFont="true" applyBorder="true" applyAlignment="false" applyProtection="false">
      <alignment horizontal="general" vertical="bottom" textRotation="0" wrapText="false" indent="0" shrinkToFit="false"/>
      <protection locked="true" hidden="false"/>
    </xf>
    <xf numFmtId="168" fontId="5" fillId="0" borderId="0"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8" fontId="10" fillId="0" borderId="0" xfId="0" applyFont="true" applyBorder="true" applyAlignment="false" applyProtection="false">
      <alignment horizontal="general" vertical="bottom" textRotation="0" wrapText="false" indent="0" shrinkToFit="false"/>
      <protection locked="true" hidden="false"/>
    </xf>
    <xf numFmtId="192" fontId="5" fillId="0" borderId="0" xfId="0" applyFont="true" applyBorder="true" applyAlignment="false" applyProtection="false">
      <alignment horizontal="general" vertical="bottom" textRotation="0" wrapText="false" indent="0" shrinkToFit="false"/>
      <protection locked="true" hidden="false"/>
    </xf>
    <xf numFmtId="167" fontId="6" fillId="0" borderId="0" xfId="0" applyFont="true" applyBorder="true" applyAlignment="false" applyProtection="false">
      <alignment horizontal="general" vertical="bottom" textRotation="0" wrapText="false" indent="0" shrinkToFit="false"/>
      <protection locked="true" hidden="false"/>
    </xf>
    <xf numFmtId="168" fontId="21" fillId="0" borderId="0"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left"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24" fillId="3" borderId="0" xfId="0" applyFont="true" applyBorder="false" applyAlignment="true" applyProtection="false">
      <alignment horizontal="center" vertical="top" textRotation="0" wrapText="false" indent="0" shrinkToFit="false"/>
      <protection locked="true" hidden="false"/>
    </xf>
    <xf numFmtId="193" fontId="0" fillId="0" borderId="0" xfId="0" applyFont="false" applyBorder="false" applyAlignment="true" applyProtection="false">
      <alignment horizontal="general" vertical="top" textRotation="0" wrapText="false" indent="0" shrinkToFit="false"/>
      <protection locked="true" hidden="false"/>
    </xf>
    <xf numFmtId="194" fontId="0" fillId="0" borderId="0" xfId="0" applyFont="false" applyBorder="false" applyAlignment="true" applyProtection="false">
      <alignment horizontal="general" vertical="top" textRotation="0" wrapText="false" indent="0" shrinkToFit="false"/>
      <protection locked="true" hidden="false"/>
    </xf>
    <xf numFmtId="195" fontId="0" fillId="0" borderId="0" xfId="21" applyFont="true" applyBorder="true" applyAlignment="true" applyProtection="true">
      <alignment horizontal="general" vertical="top" textRotation="0" wrapText="false" indent="0" shrinkToFit="false"/>
      <protection locked="true" hidden="false"/>
    </xf>
    <xf numFmtId="196" fontId="0" fillId="0" borderId="0" xfId="21" applyFont="true" applyBorder="true" applyAlignment="true" applyProtection="true">
      <alignment horizontal="general" vertical="top" textRotation="0" wrapText="false" indent="0" shrinkToFit="false"/>
      <protection locked="true" hidden="false"/>
    </xf>
    <xf numFmtId="195" fontId="0" fillId="0" borderId="0" xfId="21" applyFont="true" applyBorder="true" applyAlignment="true" applyProtection="true">
      <alignment horizontal="right"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93" fontId="25" fillId="0" borderId="0" xfId="0" applyFont="true" applyBorder="false" applyAlignment="true" applyProtection="false">
      <alignment horizontal="center" vertical="top" textRotation="0" wrapText="false" indent="0" shrinkToFit="false"/>
      <protection locked="true" hidden="false"/>
    </xf>
    <xf numFmtId="194" fontId="25" fillId="0" borderId="0" xfId="0" applyFont="true" applyBorder="false" applyAlignment="true" applyProtection="false">
      <alignment horizontal="center" vertical="top" textRotation="0" wrapText="false" indent="0" shrinkToFit="false"/>
      <protection locked="true" hidden="false"/>
    </xf>
    <xf numFmtId="195" fontId="25" fillId="0" borderId="0" xfId="21" applyFont="true" applyBorder="true" applyAlignment="true" applyProtection="true">
      <alignment horizontal="center" vertical="top" textRotation="0" wrapText="false" indent="0" shrinkToFit="false"/>
      <protection locked="true" hidden="false"/>
    </xf>
    <xf numFmtId="196" fontId="25" fillId="0" borderId="0" xfId="21" applyFont="true" applyBorder="true" applyAlignment="true" applyProtection="true">
      <alignment horizontal="center" vertical="top" textRotation="0" wrapText="false" indent="0" shrinkToFit="false"/>
      <protection locked="true" hidden="false"/>
    </xf>
    <xf numFmtId="164" fontId="25" fillId="0" borderId="0" xfId="0" applyFont="true" applyBorder="false" applyAlignment="true" applyProtection="false">
      <alignment horizontal="general" vertical="top" textRotation="0" wrapText="true" indent="0" shrinkToFit="false"/>
      <protection locked="true" hidden="false"/>
    </xf>
    <xf numFmtId="164" fontId="25" fillId="9" borderId="4" xfId="0" applyFont="true" applyBorder="true" applyAlignment="true" applyProtection="false">
      <alignment horizontal="right" vertical="bottom" textRotation="0" wrapText="false" indent="0" shrinkToFit="false"/>
      <protection locked="true" hidden="false"/>
    </xf>
    <xf numFmtId="164" fontId="0" fillId="4" borderId="4" xfId="0" applyFont="false" applyBorder="true" applyAlignment="true" applyProtection="false">
      <alignment horizontal="general" vertical="top" textRotation="0" wrapText="false" indent="0" shrinkToFit="false"/>
      <protection locked="true" hidden="false"/>
    </xf>
    <xf numFmtId="164" fontId="25" fillId="9" borderId="10" xfId="0" applyFont="true" applyBorder="true" applyAlignment="true" applyProtection="false">
      <alignment horizontal="right" vertical="bottom" textRotation="0" wrapText="false" indent="0" shrinkToFit="false"/>
      <protection locked="true" hidden="false"/>
    </xf>
    <xf numFmtId="164" fontId="0" fillId="4" borderId="10" xfId="0" applyFont="false" applyBorder="true" applyAlignment="true" applyProtection="false">
      <alignment horizontal="general" vertical="top" textRotation="0" wrapText="false" indent="0" shrinkToFit="false"/>
      <protection locked="true" hidden="false"/>
    </xf>
    <xf numFmtId="164" fontId="25" fillId="9" borderId="11" xfId="0" applyFont="true" applyBorder="true" applyAlignment="true" applyProtection="false">
      <alignment horizontal="right" vertical="top" textRotation="0" wrapText="false" indent="0" shrinkToFit="false"/>
      <protection locked="true" hidden="false"/>
    </xf>
    <xf numFmtId="169" fontId="0" fillId="4" borderId="3" xfId="0" applyFont="false" applyBorder="true" applyAlignment="true" applyProtection="false">
      <alignment horizontal="general" vertical="top" textRotation="0" wrapText="false" indent="0" shrinkToFit="false"/>
      <protection locked="true" hidden="false"/>
    </xf>
    <xf numFmtId="164" fontId="25" fillId="9" borderId="4" xfId="0" applyFont="true" applyBorder="true" applyAlignment="true" applyProtection="false">
      <alignment horizontal="right" vertical="center" textRotation="0" wrapText="false" indent="0" shrinkToFit="false"/>
      <protection locked="true" hidden="false"/>
    </xf>
    <xf numFmtId="173" fontId="0" fillId="4" borderId="4" xfId="0" applyFont="false" applyBorder="true" applyAlignment="true" applyProtection="false">
      <alignment horizontal="general" vertical="top" textRotation="0" wrapText="false" indent="0" shrinkToFit="false"/>
      <protection locked="true" hidden="false"/>
    </xf>
    <xf numFmtId="164" fontId="0" fillId="9" borderId="12" xfId="0" applyFont="false" applyBorder="true" applyAlignment="true" applyProtection="false">
      <alignment horizontal="right" vertical="center" textRotation="0" wrapText="false" indent="0" shrinkToFit="false"/>
      <protection locked="true" hidden="false"/>
    </xf>
    <xf numFmtId="197" fontId="0" fillId="0" borderId="0" xfId="21" applyFont="true" applyBorder="true" applyAlignment="true" applyProtection="true">
      <alignment horizontal="general" vertical="top" textRotation="0" wrapText="false" indent="0" shrinkToFit="false"/>
      <protection locked="true" hidden="false"/>
    </xf>
    <xf numFmtId="164" fontId="0" fillId="9" borderId="10" xfId="0" applyFont="false" applyBorder="true" applyAlignment="true" applyProtection="false">
      <alignment horizontal="right" vertical="center" textRotation="0" wrapText="false" indent="0" shrinkToFit="false"/>
      <protection locked="true" hidden="false"/>
    </xf>
    <xf numFmtId="173" fontId="0" fillId="4" borderId="3" xfId="0" applyFont="false" applyBorder="true" applyAlignment="true" applyProtection="false">
      <alignment horizontal="general" vertical="top" textRotation="0" wrapText="false" indent="0" shrinkToFit="false"/>
      <protection locked="true" hidden="false"/>
    </xf>
    <xf numFmtId="164" fontId="0" fillId="2" borderId="0" xfId="0" applyFont="false" applyBorder="true" applyAlignment="true" applyProtection="false">
      <alignment horizontal="general" vertical="top" textRotation="0" wrapText="false" indent="0" shrinkToFit="false"/>
      <protection locked="true" hidden="false"/>
    </xf>
    <xf numFmtId="194" fontId="0" fillId="2" borderId="0" xfId="0" applyFont="true" applyBorder="false" applyAlignment="true" applyProtection="false">
      <alignment horizontal="general" vertical="top" textRotation="0" wrapText="false" indent="0" shrinkToFit="false"/>
      <protection locked="true" hidden="false"/>
    </xf>
    <xf numFmtId="197" fontId="25" fillId="0" borderId="0" xfId="21" applyFont="true" applyBorder="true" applyAlignment="true" applyProtection="true">
      <alignment horizontal="general" vertical="top" textRotation="0" wrapText="false" indent="0" shrinkToFit="false"/>
      <protection locked="true" hidden="false"/>
    </xf>
    <xf numFmtId="195" fontId="25" fillId="0" borderId="0" xfId="21" applyFont="tru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4" fillId="3" borderId="0" xfId="0" applyFont="tru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general" vertical="bottom" textRotation="0" wrapText="false" indent="0" shrinkToFit="false"/>
      <protection locked="true" hidden="false"/>
    </xf>
    <xf numFmtId="195" fontId="0" fillId="0" borderId="0" xfId="0" applyFont="false" applyBorder="false" applyAlignment="true" applyProtection="false">
      <alignment horizontal="general" vertical="bottom" textRotation="0" wrapText="false" indent="0" shrinkToFit="false"/>
      <protection locked="true" hidden="false"/>
    </xf>
    <xf numFmtId="196" fontId="0" fillId="0" borderId="0" xfId="0" applyFont="false" applyBorder="false" applyAlignment="tru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right" vertical="bottom" textRotation="0" wrapText="false" indent="0" shrinkToFit="false"/>
      <protection locked="true" hidden="false"/>
    </xf>
    <xf numFmtId="198" fontId="26" fillId="0" borderId="0" xfId="0" applyFont="true" applyBorder="false" applyAlignment="true" applyProtection="false">
      <alignment horizontal="left" vertical="bottom" textRotation="0" wrapText="false" indent="0" shrinkToFit="false"/>
      <protection locked="true" hidden="false"/>
    </xf>
    <xf numFmtId="164" fontId="5" fillId="3" borderId="13" xfId="0" applyFont="true" applyBorder="true" applyAlignment="false" applyProtection="false">
      <alignment horizontal="general" vertical="bottom" textRotation="0" wrapText="false" indent="0" shrinkToFit="false"/>
      <protection locked="true" hidden="false"/>
    </xf>
    <xf numFmtId="172" fontId="27" fillId="0" borderId="0" xfId="0" applyFont="true" applyBorder="false" applyAlignment="false" applyProtection="false">
      <alignment horizontal="general" vertical="bottom" textRotation="0" wrapText="false" indent="0" shrinkToFit="false"/>
      <protection locked="true" hidden="false"/>
    </xf>
    <xf numFmtId="168" fontId="5" fillId="3" borderId="14" xfId="15" applyFont="true" applyBorder="true" applyAlignment="true" applyProtection="true">
      <alignment horizontal="center" vertical="bottom" textRotation="0" wrapText="false" indent="0" shrinkToFit="false"/>
      <protection locked="true" hidden="false"/>
    </xf>
    <xf numFmtId="172" fontId="28" fillId="0" borderId="0" xfId="0" applyFont="true" applyBorder="false" applyAlignment="true" applyProtection="false">
      <alignment horizontal="right" vertical="bottom" textRotation="0" wrapText="false" indent="0" shrinkToFit="false"/>
      <protection locked="true" hidden="false"/>
    </xf>
    <xf numFmtId="172" fontId="29" fillId="0" borderId="0" xfId="0" applyFont="true" applyBorder="false" applyAlignment="false" applyProtection="false">
      <alignment horizontal="general" vertical="bottom" textRotation="0" wrapText="false" indent="0" shrinkToFit="false"/>
      <protection locked="true" hidden="false"/>
    </xf>
    <xf numFmtId="199" fontId="26" fillId="0" borderId="0" xfId="0" applyFont="true" applyBorder="false" applyAlignment="false" applyProtection="false">
      <alignment horizontal="general" vertical="bottom" textRotation="0" wrapText="false" indent="0" shrinkToFit="false"/>
      <protection locked="true" hidden="false"/>
    </xf>
    <xf numFmtId="198" fontId="21" fillId="0" borderId="0" xfId="0" applyFont="true" applyBorder="false" applyAlignment="true" applyProtection="false">
      <alignment horizontal="left" vertical="bottom" textRotation="0" wrapText="false" indent="0" shrinkToFit="false"/>
      <protection locked="true" hidden="false"/>
    </xf>
    <xf numFmtId="199" fontId="30" fillId="0" borderId="0" xfId="0" applyFont="true" applyBorder="false" applyAlignment="true" applyProtection="false">
      <alignment horizontal="left" vertical="bottom" textRotation="0" wrapText="false" indent="0" shrinkToFit="false"/>
      <protection locked="true" hidden="false"/>
    </xf>
    <xf numFmtId="200" fontId="20" fillId="0" borderId="0" xfId="0" applyFont="true" applyBorder="false" applyAlignment="true" applyProtection="false">
      <alignment horizontal="left" vertical="bottom" textRotation="0" wrapText="false" indent="0" shrinkToFit="false"/>
      <protection locked="true" hidden="false"/>
    </xf>
    <xf numFmtId="200" fontId="6" fillId="0" borderId="0" xfId="0" applyFont="true" applyBorder="false" applyAlignment="false" applyProtection="false">
      <alignment horizontal="general" vertical="bottom" textRotation="0" wrapText="false" indent="0" shrinkToFit="false"/>
      <protection locked="true" hidden="false"/>
    </xf>
    <xf numFmtId="172" fontId="5" fillId="0" borderId="0" xfId="0" applyFont="true" applyBorder="false" applyAlignment="false" applyProtection="false">
      <alignment horizontal="general" vertical="bottom" textRotation="0" wrapText="false" indent="0" shrinkToFit="false"/>
      <protection locked="true" hidden="false"/>
    </xf>
    <xf numFmtId="172" fontId="8" fillId="0" borderId="0" xfId="0" applyFont="true" applyBorder="false" applyAlignment="false" applyProtection="false">
      <alignment horizontal="general" vertical="bottom" textRotation="0" wrapText="false" indent="0" shrinkToFit="false"/>
      <protection locked="true" hidden="false"/>
    </xf>
    <xf numFmtId="173" fontId="20" fillId="6" borderId="3" xfId="0" applyFont="true" applyBorder="true" applyAlignment="true" applyProtection="false">
      <alignment horizontal="center" vertical="bottom" textRotation="0" wrapText="false" indent="0" shrinkToFit="false"/>
      <protection locked="true" hidden="false"/>
    </xf>
    <xf numFmtId="172" fontId="27" fillId="0" borderId="15" xfId="0" applyFont="true" applyBorder="true" applyAlignment="false" applyProtection="false">
      <alignment horizontal="general" vertical="bottom" textRotation="0" wrapText="false" indent="0" shrinkToFit="false"/>
      <protection locked="true" hidden="false"/>
    </xf>
    <xf numFmtId="172" fontId="5" fillId="0" borderId="16" xfId="0" applyFont="true" applyBorder="true" applyAlignment="false" applyProtection="false">
      <alignment horizontal="general" vertical="bottom" textRotation="0" wrapText="false" indent="0" shrinkToFit="false"/>
      <protection locked="true" hidden="false"/>
    </xf>
    <xf numFmtId="172" fontId="5" fillId="0" borderId="17" xfId="0" applyFont="true" applyBorder="true" applyAlignment="false" applyProtection="false">
      <alignment horizontal="general" vertical="bottom" textRotation="0" wrapText="false" indent="0" shrinkToFit="false"/>
      <protection locked="true" hidden="false"/>
    </xf>
    <xf numFmtId="172" fontId="9" fillId="0" borderId="18" xfId="0" applyFont="true" applyBorder="true" applyAlignment="false" applyProtection="false">
      <alignment horizontal="general" vertical="bottom" textRotation="0" wrapText="false" indent="0" shrinkToFit="false"/>
      <protection locked="true" hidden="false"/>
    </xf>
    <xf numFmtId="172" fontId="9" fillId="0" borderId="0" xfId="0" applyFont="true" applyBorder="true" applyAlignment="true" applyProtection="false">
      <alignment horizontal="right" vertical="bottom" textRotation="0" wrapText="false" indent="0" shrinkToFit="false"/>
      <protection locked="true" hidden="false"/>
    </xf>
    <xf numFmtId="172" fontId="9" fillId="0" borderId="0" xfId="0" applyFont="true" applyBorder="true" applyAlignment="true" applyProtection="false">
      <alignment horizontal="left" vertical="bottom" textRotation="0" wrapText="false" indent="0" shrinkToFit="false"/>
      <protection locked="true" hidden="false"/>
    </xf>
    <xf numFmtId="172" fontId="9" fillId="0" borderId="19" xfId="0" applyFont="true" applyBorder="true" applyAlignment="true" applyProtection="false">
      <alignment horizontal="right" vertical="bottom" textRotation="0" wrapText="false" indent="0" shrinkToFit="false"/>
      <protection locked="true" hidden="false"/>
    </xf>
    <xf numFmtId="172" fontId="5" fillId="0" borderId="0" xfId="0" applyFont="true" applyBorder="false" applyAlignment="true" applyProtection="false">
      <alignment horizontal="center" vertical="bottom" textRotation="0" wrapText="false" indent="0" shrinkToFit="false"/>
      <protection locked="true" hidden="false"/>
    </xf>
    <xf numFmtId="172" fontId="5" fillId="0" borderId="18" xfId="0" applyFont="true" applyBorder="true" applyAlignment="false" applyProtection="false">
      <alignment horizontal="general" vertical="bottom" textRotation="0" wrapText="false" indent="0" shrinkToFit="false"/>
      <protection locked="true" hidden="false"/>
    </xf>
    <xf numFmtId="172" fontId="5" fillId="0" borderId="19" xfId="0" applyFont="true" applyBorder="true" applyAlignment="false" applyProtection="false">
      <alignment horizontal="general" vertical="bottom" textRotation="0" wrapText="false" indent="0" shrinkToFit="false"/>
      <protection locked="true" hidden="false"/>
    </xf>
    <xf numFmtId="172" fontId="20" fillId="0" borderId="0" xfId="0" applyFont="true" applyBorder="false" applyAlignment="false" applyProtection="false">
      <alignment horizontal="general" vertical="bottom" textRotation="0" wrapText="false" indent="0" shrinkToFit="false"/>
      <protection locked="true" hidden="false"/>
    </xf>
    <xf numFmtId="172" fontId="9" fillId="0" borderId="0" xfId="0" applyFont="true" applyBorder="false" applyAlignment="true" applyProtection="false">
      <alignment horizontal="center" vertical="bottom" textRotation="0" wrapText="false" indent="0" shrinkToFit="false"/>
      <protection locked="true" hidden="false"/>
    </xf>
    <xf numFmtId="172" fontId="8" fillId="0" borderId="18" xfId="0" applyFont="true" applyBorder="true" applyAlignment="false" applyProtection="false">
      <alignment horizontal="general" vertical="bottom" textRotation="0" wrapText="false" indent="0" shrinkToFit="false"/>
      <protection locked="true" hidden="false"/>
    </xf>
    <xf numFmtId="172" fontId="21" fillId="0" borderId="12" xfId="0" applyFont="true" applyBorder="true" applyAlignment="false" applyProtection="false">
      <alignment horizontal="general" vertical="bottom" textRotation="0" wrapText="false" indent="0" shrinkToFit="false"/>
      <protection locked="true" hidden="false"/>
    </xf>
    <xf numFmtId="168" fontId="21" fillId="0" borderId="19" xfId="15" applyFont="true" applyBorder="true" applyAlignment="true" applyProtection="true">
      <alignment horizontal="general" vertical="bottom" textRotation="0" wrapText="false" indent="0" shrinkToFit="false"/>
      <protection locked="true" hidden="false"/>
    </xf>
    <xf numFmtId="176" fontId="5" fillId="0" borderId="0" xfId="0" applyFont="true" applyBorder="false" applyAlignment="false" applyProtection="false">
      <alignment horizontal="general" vertical="bottom" textRotation="0" wrapText="false" indent="0" shrinkToFit="false"/>
      <protection locked="true" hidden="false"/>
    </xf>
    <xf numFmtId="172" fontId="21" fillId="0" borderId="10" xfId="0" applyFont="true" applyBorder="true" applyAlignment="false" applyProtection="false">
      <alignment horizontal="general" vertical="bottom" textRotation="0" wrapText="false" indent="0" shrinkToFit="false"/>
      <protection locked="true" hidden="false"/>
    </xf>
    <xf numFmtId="176" fontId="5" fillId="0" borderId="0" xfId="0" applyFont="true" applyBorder="true" applyAlignment="false" applyProtection="false">
      <alignment horizontal="general" vertical="bottom" textRotation="0" wrapText="false" indent="0" shrinkToFit="false"/>
      <protection locked="true" hidden="false"/>
    </xf>
    <xf numFmtId="172" fontId="5" fillId="0" borderId="12" xfId="0" applyFont="true" applyBorder="true" applyAlignment="false" applyProtection="false">
      <alignment horizontal="general" vertical="bottom" textRotation="0" wrapText="false" indent="0" shrinkToFit="false"/>
      <protection locked="true" hidden="false"/>
    </xf>
    <xf numFmtId="176" fontId="5" fillId="0" borderId="20" xfId="0" applyFont="true" applyBorder="true" applyAlignment="false" applyProtection="false">
      <alignment horizontal="general" vertical="bottom" textRotation="0" wrapText="false" indent="0" shrinkToFit="false"/>
      <protection locked="true" hidden="false"/>
    </xf>
    <xf numFmtId="176" fontId="5" fillId="0" borderId="21" xfId="0" applyFont="true" applyBorder="true" applyAlignment="false" applyProtection="false">
      <alignment horizontal="general" vertical="bottom" textRotation="0" wrapText="false" indent="0" shrinkToFit="false"/>
      <protection locked="true" hidden="false"/>
    </xf>
    <xf numFmtId="201" fontId="5" fillId="0" borderId="19" xfId="0" applyFont="true" applyBorder="true" applyAlignment="false" applyProtection="false">
      <alignment horizontal="general" vertical="bottom" textRotation="0" wrapText="false" indent="0" shrinkToFit="false"/>
      <protection locked="true" hidden="false"/>
    </xf>
    <xf numFmtId="176" fontId="5" fillId="0" borderId="0" xfId="15" applyFont="true" applyBorder="true" applyAlignment="true" applyProtection="true">
      <alignment horizontal="center" vertical="bottom" textRotation="0" wrapText="false" indent="0" shrinkToFit="false"/>
      <protection locked="true" hidden="false"/>
    </xf>
    <xf numFmtId="172" fontId="9" fillId="0" borderId="0" xfId="0" applyFont="true" applyBorder="true" applyAlignment="false" applyProtection="false">
      <alignment horizontal="general" vertical="bottom" textRotation="0" wrapText="false" indent="0" shrinkToFit="false"/>
      <protection locked="true" hidden="false"/>
    </xf>
    <xf numFmtId="202" fontId="0" fillId="0" borderId="0" xfId="0" applyFont="false" applyBorder="false" applyAlignment="false" applyProtection="true">
      <alignment horizontal="general" vertical="bottom" textRotation="0" wrapText="false" indent="0" shrinkToFit="false"/>
      <protection locked="true" hidden="false"/>
    </xf>
    <xf numFmtId="172" fontId="0" fillId="0" borderId="0" xfId="0" applyFont="false" applyBorder="false" applyAlignment="false" applyProtection="true">
      <alignment horizontal="general" vertical="bottom" textRotation="0" wrapText="false" indent="0" shrinkToFit="false"/>
      <protection locked="true" hidden="false"/>
    </xf>
    <xf numFmtId="192" fontId="5" fillId="0" borderId="0" xfId="15" applyFont="true" applyBorder="true" applyAlignment="true" applyProtection="true">
      <alignment horizontal="general" vertical="bottom" textRotation="0" wrapText="false" indent="0" shrinkToFit="false"/>
      <protection locked="true" hidden="false"/>
    </xf>
    <xf numFmtId="192" fontId="29" fillId="0" borderId="19" xfId="15" applyFont="true" applyBorder="true" applyAlignment="true" applyProtection="true">
      <alignment horizontal="general" vertical="bottom" textRotation="0" wrapText="false" indent="0" shrinkToFit="false"/>
      <protection locked="true" hidden="false"/>
    </xf>
    <xf numFmtId="176" fontId="5"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92" fontId="5" fillId="0" borderId="1" xfId="15" applyFont="true" applyBorder="true" applyAlignment="true" applyProtection="true">
      <alignment horizontal="general" vertical="bottom" textRotation="0" wrapText="false" indent="0" shrinkToFit="false"/>
      <protection locked="true" hidden="false"/>
    </xf>
    <xf numFmtId="192" fontId="5" fillId="0" borderId="23" xfId="0" applyFont="true" applyBorder="true" applyAlignment="false" applyProtection="false">
      <alignment horizontal="general" vertical="bottom" textRotation="0" wrapText="false" indent="0" shrinkToFit="false"/>
      <protection locked="true" hidden="false"/>
    </xf>
    <xf numFmtId="172" fontId="6" fillId="0" borderId="24" xfId="0" applyFont="true" applyBorder="true" applyAlignment="false" applyProtection="false">
      <alignment horizontal="general" vertical="bottom" textRotation="0" wrapText="false" indent="0" shrinkToFit="false"/>
      <protection locked="true" hidden="false"/>
    </xf>
    <xf numFmtId="203" fontId="5" fillId="0" borderId="0" xfId="0" applyFont="true" applyBorder="true" applyAlignment="false" applyProtection="false">
      <alignment horizontal="general" vertical="bottom" textRotation="0" wrapText="false" indent="0" shrinkToFit="false"/>
      <protection locked="true" hidden="false"/>
    </xf>
    <xf numFmtId="164" fontId="5" fillId="0" borderId="22"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3" xfId="0" applyFont="true" applyBorder="true" applyAlignment="false" applyProtection="false">
      <alignment horizontal="general" vertical="bottom" textRotation="0" wrapText="false" indent="0" shrinkToFit="false"/>
      <protection locked="true" hidden="false"/>
    </xf>
    <xf numFmtId="172" fontId="8" fillId="0" borderId="0" xfId="0" applyFont="true" applyBorder="true" applyAlignment="false" applyProtection="false">
      <alignment horizontal="general" vertical="bottom" textRotation="0" wrapText="false" indent="0" shrinkToFit="false"/>
      <protection locked="true" hidden="false"/>
    </xf>
    <xf numFmtId="172" fontId="5" fillId="0" borderId="24" xfId="0" applyFont="true" applyBorder="true" applyAlignment="false" applyProtection="false">
      <alignment horizontal="general" vertical="bottom" textRotation="0" wrapText="false" indent="0" shrinkToFit="false"/>
      <protection locked="true" hidden="false"/>
    </xf>
    <xf numFmtId="172" fontId="6" fillId="0" borderId="3" xfId="0" applyFont="true" applyBorder="true" applyAlignment="false" applyProtection="false">
      <alignment horizontal="general" vertical="bottom" textRotation="0" wrapText="false" indent="0" shrinkToFit="false"/>
      <protection locked="true" hidden="false"/>
    </xf>
    <xf numFmtId="172" fontId="5" fillId="0" borderId="15" xfId="0" applyFont="true" applyBorder="true" applyAlignment="false" applyProtection="false">
      <alignment horizontal="general" vertical="bottom" textRotation="0" wrapText="false" indent="0" shrinkToFit="false"/>
      <protection locked="true" hidden="false"/>
    </xf>
    <xf numFmtId="164" fontId="5" fillId="0" borderId="16" xfId="0" applyFont="true" applyBorder="true" applyAlignment="false" applyProtection="false">
      <alignment horizontal="general" vertical="bottom" textRotation="0" wrapText="false" indent="0" shrinkToFit="false"/>
      <protection locked="true" hidden="false"/>
    </xf>
    <xf numFmtId="164" fontId="5" fillId="0" borderId="17" xfId="0" applyFont="true" applyBorder="true" applyAlignment="false" applyProtection="false">
      <alignment horizontal="general" vertical="bottom" textRotation="0" wrapText="false" indent="0" shrinkToFit="false"/>
      <protection locked="true" hidden="false"/>
    </xf>
    <xf numFmtId="172" fontId="27" fillId="0" borderId="18" xfId="0" applyFont="true" applyBorder="true" applyAlignment="true" applyProtection="false">
      <alignment horizontal="center" vertical="bottom" textRotation="0" wrapText="false" indent="0" shrinkToFit="false"/>
      <protection locked="true" hidden="false"/>
    </xf>
    <xf numFmtId="172" fontId="31" fillId="0" borderId="0" xfId="0" applyFont="true" applyBorder="true" applyAlignment="true" applyProtection="false">
      <alignment horizontal="center" vertical="bottom" textRotation="0" wrapText="false" indent="0" shrinkToFit="false"/>
      <protection locked="true" hidden="false"/>
    </xf>
    <xf numFmtId="172" fontId="21" fillId="0" borderId="4" xfId="0" applyFont="true" applyBorder="true" applyAlignment="false" applyProtection="false">
      <alignment horizontal="general" vertical="bottom" textRotation="0" wrapText="false" indent="0" shrinkToFit="false"/>
      <protection locked="true" hidden="false"/>
    </xf>
    <xf numFmtId="164" fontId="5" fillId="0" borderId="19" xfId="0" applyFont="true" applyBorder="true" applyAlignment="false" applyProtection="false">
      <alignment horizontal="general" vertical="bottom" textRotation="0" wrapText="false" indent="0" shrinkToFit="false"/>
      <protection locked="true" hidden="false"/>
    </xf>
    <xf numFmtId="172" fontId="29" fillId="0" borderId="12"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false" applyProtection="false">
      <alignment horizontal="general" vertical="bottom" textRotation="0" wrapText="false" indent="0" shrinkToFit="false"/>
      <protection locked="true" hidden="false"/>
    </xf>
    <xf numFmtId="172" fontId="7" fillId="0" borderId="0" xfId="0" applyFont="true" applyBorder="true" applyAlignment="false" applyProtection="false">
      <alignment horizontal="general" vertical="bottom" textRotation="0" wrapText="false" indent="0" shrinkToFit="false"/>
      <protection locked="true" hidden="false"/>
    </xf>
    <xf numFmtId="172" fontId="5" fillId="0" borderId="22" xfId="0" applyFont="true" applyBorder="true" applyAlignment="false" applyProtection="false">
      <alignment horizontal="general" vertical="bottom" textRotation="0" wrapText="false" indent="0" shrinkToFit="false"/>
      <protection locked="true" hidden="false"/>
    </xf>
    <xf numFmtId="172" fontId="5" fillId="0" borderId="1" xfId="0" applyFont="true" applyBorder="true" applyAlignment="false" applyProtection="false">
      <alignment horizontal="general" vertical="bottom" textRotation="0" wrapText="false" indent="0" shrinkToFit="false"/>
      <protection locked="true" hidden="false"/>
    </xf>
    <xf numFmtId="172" fontId="21" fillId="0" borderId="1" xfId="0" applyFont="true" applyBorder="true" applyAlignment="false" applyProtection="false">
      <alignment horizontal="general" vertical="bottom" textRotation="0" wrapText="false" indent="0" shrinkToFit="false"/>
      <protection locked="true" hidden="false"/>
    </xf>
    <xf numFmtId="172" fontId="5" fillId="0" borderId="23" xfId="0" applyFont="true" applyBorder="true" applyAlignment="false" applyProtection="false">
      <alignment horizontal="general" vertical="bottom" textRotation="0" wrapText="false" indent="0" shrinkToFit="false"/>
      <protection locked="true" hidden="false"/>
    </xf>
    <xf numFmtId="172" fontId="32" fillId="4" borderId="3" xfId="0" applyFont="true" applyBorder="true" applyAlignment="true" applyProtection="false">
      <alignment horizontal="center" vertical="bottom" textRotation="0" wrapText="false" indent="0" shrinkToFit="false"/>
      <protection locked="true" hidden="false"/>
    </xf>
    <xf numFmtId="172" fontId="5" fillId="10" borderId="0" xfId="0" applyFont="true" applyBorder="true" applyAlignment="true" applyProtection="false">
      <alignment horizontal="center" vertical="bottom" textRotation="0" wrapText="false" indent="0" shrinkToFit="false"/>
      <protection locked="true" hidden="false"/>
    </xf>
    <xf numFmtId="172" fontId="33" fillId="0" borderId="4" xfId="0" applyFont="true" applyBorder="true" applyAlignment="true" applyProtection="false">
      <alignment horizontal="center" vertical="bottom" textRotation="0" wrapText="false" indent="0" shrinkToFit="false"/>
      <protection locked="true" hidden="false"/>
    </xf>
    <xf numFmtId="172" fontId="33" fillId="0" borderId="3" xfId="0" applyFont="true" applyBorder="true" applyAlignment="true" applyProtection="false">
      <alignment horizontal="center" vertical="bottom" textRotation="0" wrapText="false" indent="0" shrinkToFit="false"/>
      <protection locked="true" hidden="false"/>
    </xf>
    <xf numFmtId="172" fontId="33" fillId="0" borderId="3" xfId="0" applyFont="true" applyBorder="true" applyAlignment="true" applyProtection="false">
      <alignment horizontal="right" vertical="bottom" textRotation="0" wrapText="false" indent="0" shrinkToFit="false"/>
      <protection locked="true" hidden="false"/>
    </xf>
    <xf numFmtId="172" fontId="5" fillId="10" borderId="11" xfId="0" applyFont="true" applyBorder="true" applyAlignment="true" applyProtection="false">
      <alignment horizontal="center" vertical="bottom" textRotation="0" wrapText="false" indent="0" shrinkToFit="false"/>
      <protection locked="true" hidden="false"/>
    </xf>
    <xf numFmtId="164" fontId="5" fillId="10" borderId="25" xfId="0" applyFont="true" applyBorder="true" applyAlignment="true" applyProtection="false">
      <alignment horizontal="center" vertical="bottom" textRotation="0" wrapText="false" indent="0" shrinkToFit="false"/>
      <protection locked="true" hidden="false"/>
    </xf>
    <xf numFmtId="172" fontId="33" fillId="0" borderId="7" xfId="0" applyFont="true" applyBorder="true" applyAlignment="true" applyProtection="false">
      <alignment horizontal="center" vertical="bottom" textRotation="0" wrapText="false" indent="0" shrinkToFit="false"/>
      <protection locked="true" hidden="false"/>
    </xf>
    <xf numFmtId="199" fontId="30" fillId="0" borderId="4" xfId="0" applyFont="true" applyBorder="true" applyAlignment="true" applyProtection="false">
      <alignment horizontal="center" vertical="bottom" textRotation="0" wrapText="false" indent="0" shrinkToFit="false"/>
      <protection locked="true" hidden="false"/>
    </xf>
    <xf numFmtId="204" fontId="34" fillId="0" borderId="4" xfId="0" applyFont="true" applyBorder="true" applyAlignment="true" applyProtection="false">
      <alignment horizontal="center" vertical="bottom" textRotation="0" wrapText="false" indent="0" shrinkToFit="false"/>
      <protection locked="true" hidden="false"/>
    </xf>
    <xf numFmtId="204" fontId="5" fillId="0" borderId="0" xfId="0" applyFont="true" applyBorder="false" applyAlignment="false" applyProtection="false">
      <alignment horizontal="general" vertical="bottom" textRotation="0" wrapText="false" indent="0" shrinkToFit="false"/>
      <protection locked="true" hidden="false"/>
    </xf>
    <xf numFmtId="172" fontId="5" fillId="10" borderId="4" xfId="0" applyFont="true" applyBorder="true" applyAlignment="true" applyProtection="false">
      <alignment horizontal="center" vertical="bottom" textRotation="0" wrapText="false" indent="0" shrinkToFit="false"/>
      <protection locked="true" hidden="false"/>
    </xf>
    <xf numFmtId="204" fontId="5" fillId="10" borderId="4" xfId="0" applyFont="true" applyBorder="true" applyAlignment="true" applyProtection="false">
      <alignment horizontal="center" vertical="bottom" textRotation="0" wrapText="false" indent="0" shrinkToFit="false"/>
      <protection locked="true" hidden="false"/>
    </xf>
    <xf numFmtId="204" fontId="5" fillId="0" borderId="0" xfId="0" applyFont="true" applyBorder="true" applyAlignment="false" applyProtection="false">
      <alignment horizontal="general" vertical="bottom" textRotation="0" wrapText="false" indent="0" shrinkToFit="false"/>
      <protection locked="true" hidden="false"/>
    </xf>
    <xf numFmtId="172" fontId="33" fillId="0" borderId="10" xfId="0" applyFont="true" applyBorder="true" applyAlignment="true" applyProtection="false">
      <alignment horizontal="center" vertical="bottom" textRotation="0" wrapText="false" indent="0" shrinkToFit="false"/>
      <protection locked="true" hidden="false"/>
    </xf>
    <xf numFmtId="172" fontId="33" fillId="0" borderId="26" xfId="0" applyFont="true" applyBorder="true" applyAlignment="true" applyProtection="false">
      <alignment horizontal="center" vertical="bottom" textRotation="0" wrapText="false" indent="0" shrinkToFit="false"/>
      <protection locked="true" hidden="false"/>
    </xf>
    <xf numFmtId="172" fontId="34" fillId="10" borderId="10" xfId="0" applyFont="true" applyBorder="true" applyAlignment="true" applyProtection="false">
      <alignment horizontal="center" vertical="bottom" textRotation="0" wrapText="false" indent="0" shrinkToFit="false"/>
      <protection locked="true" hidden="false"/>
    </xf>
    <xf numFmtId="172" fontId="5" fillId="10" borderId="12" xfId="0" applyFont="true" applyBorder="true" applyAlignment="true" applyProtection="false">
      <alignment horizontal="center" vertical="bottom" textRotation="0" wrapText="false" indent="0" shrinkToFit="false"/>
      <protection locked="true" hidden="false"/>
    </xf>
    <xf numFmtId="164" fontId="5" fillId="10" borderId="12" xfId="0" applyFont="true" applyBorder="true" applyAlignment="true" applyProtection="false">
      <alignment horizontal="center" vertical="bottom" textRotation="0" wrapText="false" indent="0" shrinkToFit="false"/>
      <protection locked="true" hidden="false"/>
    </xf>
    <xf numFmtId="172" fontId="33" fillId="0" borderId="12" xfId="0" applyFont="true" applyBorder="true" applyAlignment="true" applyProtection="false">
      <alignment horizontal="center" vertical="bottom" textRotation="0" wrapText="false" indent="0" shrinkToFit="false"/>
      <protection locked="true" hidden="false"/>
    </xf>
    <xf numFmtId="172" fontId="33" fillId="0" borderId="0" xfId="0" applyFont="true" applyBorder="true" applyAlignment="true" applyProtection="false">
      <alignment horizontal="center" vertical="bottom" textRotation="0" wrapText="false" indent="0" shrinkToFit="false"/>
      <protection locked="true" hidden="false"/>
    </xf>
    <xf numFmtId="172" fontId="35" fillId="0" borderId="0" xfId="0" applyFont="true" applyBorder="true" applyAlignment="true" applyProtection="false">
      <alignment horizontal="center" vertical="bottom" textRotation="0" wrapText="false" indent="0" shrinkToFit="false"/>
      <protection locked="true" hidden="false"/>
    </xf>
    <xf numFmtId="172" fontId="33" fillId="0" borderId="12" xfId="0" applyFont="true" applyBorder="true" applyAlignment="true" applyProtection="false">
      <alignment horizontal="right" vertical="bottom" textRotation="0" wrapText="false" indent="0" shrinkToFit="false"/>
      <protection locked="true" hidden="false"/>
    </xf>
    <xf numFmtId="172" fontId="5" fillId="0" borderId="12" xfId="0" applyFont="true" applyBorder="true" applyAlignment="false" applyProtection="false">
      <alignment horizontal="general" vertical="bottom" textRotation="0" wrapText="false" indent="0" shrinkToFit="false"/>
      <protection locked="true" hidden="false"/>
    </xf>
    <xf numFmtId="172" fontId="5" fillId="10" borderId="10" xfId="0" applyFont="true" applyBorder="true" applyAlignment="true" applyProtection="false">
      <alignment horizontal="center" vertical="bottom" textRotation="0" wrapText="false" indent="0" shrinkToFit="false"/>
      <protection locked="true" hidden="false"/>
    </xf>
    <xf numFmtId="164" fontId="5" fillId="10" borderId="10" xfId="0" applyFont="true" applyBorder="true" applyAlignment="true" applyProtection="false">
      <alignment horizontal="center" vertical="bottom" textRotation="0" wrapText="false" indent="0" shrinkToFit="false"/>
      <protection locked="true" hidden="false"/>
    </xf>
    <xf numFmtId="200" fontId="36" fillId="6" borderId="27" xfId="0" applyFont="true" applyBorder="true" applyAlignment="true" applyProtection="false">
      <alignment horizontal="center" vertical="bottom" textRotation="0" wrapText="false" indent="0" shrinkToFit="false"/>
      <protection locked="true" hidden="false"/>
    </xf>
    <xf numFmtId="182"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99" fontId="5" fillId="0" borderId="0" xfId="0" applyFont="true" applyBorder="false" applyAlignment="true" applyProtection="false">
      <alignment horizontal="center" vertical="bottom" textRotation="0" wrapText="false" indent="0" shrinkToFit="false"/>
      <protection locked="true" hidden="false"/>
    </xf>
    <xf numFmtId="200" fontId="9" fillId="0" borderId="0" xfId="0" applyFont="true" applyBorder="false" applyAlignment="true" applyProtection="false">
      <alignment horizontal="center" vertical="bottom" textRotation="0" wrapText="false" indent="0" shrinkToFit="false"/>
      <protection locked="true" hidden="false"/>
    </xf>
    <xf numFmtId="182"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99"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200" fontId="5" fillId="0" borderId="0" xfId="0" applyFont="true" applyBorder="false" applyAlignment="true" applyProtection="false">
      <alignment horizontal="center" vertical="bottom" textRotation="0" wrapText="false" indent="0" shrinkToFit="false"/>
      <protection locked="true" hidden="false"/>
    </xf>
    <xf numFmtId="182" fontId="5" fillId="0" borderId="0" xfId="17" applyFont="true" applyBorder="true" applyAlignment="true" applyProtection="true">
      <alignment horizontal="center" vertical="bottom" textRotation="0" wrapText="false" indent="0" shrinkToFit="false"/>
      <protection locked="true" hidden="false"/>
    </xf>
    <xf numFmtId="182" fontId="5" fillId="0" borderId="0" xfId="0" applyFont="true" applyBorder="true" applyAlignment="true" applyProtection="false">
      <alignment horizontal="center" vertical="bottom" textRotation="0" wrapText="false" indent="0" shrinkToFit="false"/>
      <protection locked="true" hidden="false"/>
    </xf>
    <xf numFmtId="200" fontId="37" fillId="0" borderId="0" xfId="0" applyFont="true" applyBorder="false" applyAlignment="true" applyProtection="false">
      <alignment horizontal="center" vertical="bottom" textRotation="0" wrapText="false" indent="0" shrinkToFit="false"/>
      <protection locked="true" hidden="false"/>
    </xf>
    <xf numFmtId="200" fontId="38" fillId="0" borderId="0" xfId="0" applyFont="true" applyBorder="false" applyAlignment="true" applyProtection="false">
      <alignment horizontal="center" vertical="bottom" textRotation="0" wrapText="false" indent="0" shrinkToFit="false"/>
      <protection locked="true" hidden="false"/>
    </xf>
    <xf numFmtId="182" fontId="38" fillId="0" borderId="0" xfId="0" applyFont="true" applyBorder="false" applyAlignment="true" applyProtection="false">
      <alignment horizontal="center" vertical="bottom" textRotation="0" wrapText="false" indent="0" shrinkToFit="false"/>
      <protection locked="true" hidden="false"/>
    </xf>
    <xf numFmtId="200" fontId="38" fillId="0" borderId="0" xfId="0" applyFont="true" applyBorder="false" applyAlignment="true" applyProtection="false">
      <alignment horizontal="center" vertical="bottom" textRotation="0" wrapText="false" indent="0" shrinkToFit="false"/>
      <protection locked="true" hidden="false"/>
    </xf>
    <xf numFmtId="200" fontId="0" fillId="0" borderId="0" xfId="0" applyFont="false" applyBorder="false" applyAlignment="true" applyProtection="false">
      <alignment horizontal="center" vertical="bottom" textRotation="0" wrapText="false" indent="0" shrinkToFit="false"/>
      <protection locked="true" hidden="false"/>
    </xf>
    <xf numFmtId="182"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99"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99" fontId="5" fillId="0" borderId="0" xfId="0" applyFont="true" applyBorder="false" applyAlignment="true" applyProtection="false">
      <alignment horizontal="center" vertical="bottom" textRotation="0" wrapText="false" indent="0" shrinkToFit="false"/>
      <protection locked="true" hidden="false"/>
    </xf>
    <xf numFmtId="168" fontId="5" fillId="0" borderId="8" xfId="15" applyFont="true" applyBorder="true" applyAlignment="true" applyProtection="true">
      <alignment horizontal="general" vertical="bottom" textRotation="0" wrapText="false" indent="0" shrinkToFit="false"/>
      <protection locked="true" hidden="false"/>
    </xf>
    <xf numFmtId="200" fontId="6" fillId="0" borderId="0" xfId="0" applyFont="true" applyBorder="false" applyAlignment="true" applyProtection="false">
      <alignment horizontal="center" vertical="bottom" textRotation="0" wrapText="false" indent="0" shrinkToFit="false"/>
      <protection locked="true" hidden="false"/>
    </xf>
    <xf numFmtId="182" fontId="39" fillId="0" borderId="0" xfId="0" applyFont="true" applyBorder="false" applyAlignment="true" applyProtection="false">
      <alignment horizontal="center" vertical="bottom" textRotation="0" wrapText="false" indent="0" shrinkToFit="false"/>
      <protection locked="true" hidden="false"/>
    </xf>
    <xf numFmtId="182" fontId="10" fillId="0" borderId="0" xfId="0" applyFont="true" applyBorder="false" applyAlignment="true" applyProtection="false">
      <alignment horizontal="center" vertical="bottom" textRotation="0" wrapText="false" indent="0" shrinkToFit="false"/>
      <protection locked="true" hidden="false"/>
    </xf>
    <xf numFmtId="172" fontId="33" fillId="0" borderId="28" xfId="0" applyFont="true" applyBorder="true" applyAlignment="true" applyProtection="false">
      <alignment horizontal="right" vertical="bottom" textRotation="0" wrapText="false" indent="0" shrinkToFit="false"/>
      <protection locked="true" hidden="false"/>
    </xf>
    <xf numFmtId="172" fontId="33" fillId="0" borderId="29" xfId="0" applyFont="true" applyBorder="true" applyAlignment="true" applyProtection="false">
      <alignment horizontal="right" vertical="bottom" textRotation="0" wrapText="false" indent="0" shrinkToFit="false"/>
      <protection locked="true" hidden="false"/>
    </xf>
    <xf numFmtId="172" fontId="33" fillId="0" borderId="10" xfId="0" applyFont="true" applyBorder="true" applyAlignment="true" applyProtection="false">
      <alignment horizontal="right" vertical="bottom" textRotation="0" wrapText="false" indent="0" shrinkToFit="false"/>
      <protection locked="true" hidden="false"/>
    </xf>
    <xf numFmtId="168" fontId="5" fillId="0" borderId="2" xfId="15" applyFont="true" applyBorder="true" applyAlignment="true" applyProtection="true">
      <alignment horizontal="general" vertical="bottom" textRotation="0" wrapText="false" indent="0" shrinkToFit="false"/>
      <protection locked="true" hidden="false"/>
    </xf>
    <xf numFmtId="168" fontId="5" fillId="0" borderId="9" xfId="15" applyFont="true" applyBorder="true" applyAlignment="true" applyProtection="true">
      <alignment horizontal="general" vertical="bottom" textRotation="0" wrapText="false" indent="0" shrinkToFit="false"/>
      <protection locked="true" hidden="false"/>
    </xf>
    <xf numFmtId="172" fontId="33" fillId="0" borderId="0" xfId="0" applyFont="true" applyBorder="true" applyAlignment="true" applyProtection="false">
      <alignment horizontal="right" vertical="bottom" textRotation="0" wrapText="false" indent="0" shrinkToFit="false"/>
      <protection locked="true" hidden="false"/>
    </xf>
    <xf numFmtId="172" fontId="5" fillId="0" borderId="0" xfId="0" applyFont="true" applyBorder="true" applyAlignment="true" applyProtection="false">
      <alignment horizontal="center" vertical="bottom" textRotation="0" wrapText="false" indent="0" shrinkToFit="false"/>
      <protection locked="true" hidden="false"/>
    </xf>
    <xf numFmtId="172" fontId="32" fillId="4" borderId="11" xfId="0" applyFont="true" applyBorder="true" applyAlignment="true" applyProtection="false">
      <alignment horizontal="center" vertical="bottom" textRotation="0" wrapText="false" indent="0" shrinkToFit="false"/>
      <protection locked="true" hidden="false"/>
    </xf>
    <xf numFmtId="204" fontId="5" fillId="0" borderId="0" xfId="0" applyFont="true" applyBorder="true" applyAlignment="true" applyProtection="false">
      <alignment horizontal="center" vertical="bottom" textRotation="0" wrapText="false" indent="0" shrinkToFit="false"/>
      <protection locked="true" hidden="false"/>
    </xf>
    <xf numFmtId="172" fontId="40" fillId="0" borderId="0" xfId="0" applyFont="true" applyBorder="true" applyAlignment="true" applyProtection="false">
      <alignment horizontal="center" vertical="bottom" textRotation="0" wrapText="false" indent="0" shrinkToFit="false"/>
      <protection locked="true" hidden="false"/>
    </xf>
    <xf numFmtId="172" fontId="40" fillId="0" borderId="8" xfId="0" applyFont="true" applyBorder="true" applyAlignment="true" applyProtection="false">
      <alignment horizontal="center" vertical="bottom" textRotation="0" wrapText="false" indent="0" shrinkToFit="false"/>
      <protection locked="true" hidden="false"/>
    </xf>
    <xf numFmtId="168" fontId="21" fillId="0" borderId="8" xfId="15" applyFont="true" applyBorder="true" applyAlignment="true" applyProtection="true">
      <alignment horizontal="general" vertical="bottom" textRotation="0" wrapText="false" indent="0" shrinkToFit="false"/>
      <protection locked="true" hidden="false"/>
    </xf>
    <xf numFmtId="172" fontId="5" fillId="0" borderId="29" xfId="0" applyFont="true" applyBorder="true" applyAlignment="false" applyProtection="false">
      <alignment horizontal="general" vertical="bottom" textRotation="0" wrapText="false" indent="0" shrinkToFit="false"/>
      <protection locked="true" hidden="false"/>
    </xf>
    <xf numFmtId="168" fontId="21" fillId="0" borderId="2" xfId="15" applyFont="true" applyBorder="true" applyAlignment="true" applyProtection="true">
      <alignment horizontal="general" vertical="bottom" textRotation="0" wrapText="false" indent="0" shrinkToFit="false"/>
      <protection locked="true" hidden="false"/>
    </xf>
    <xf numFmtId="168" fontId="21" fillId="0" borderId="9" xfId="15" applyFont="true" applyBorder="true" applyAlignment="true" applyProtection="true">
      <alignment horizontal="general" vertical="bottom" textRotation="0" wrapText="false" indent="0" shrinkToFit="false"/>
      <protection locked="true" hidden="false"/>
    </xf>
    <xf numFmtId="172" fontId="6" fillId="0" borderId="30" xfId="0" applyFont="true" applyBorder="true" applyAlignment="false" applyProtection="false">
      <alignment horizontal="general" vertical="bottom" textRotation="0" wrapText="false" indent="0" shrinkToFit="false"/>
      <protection locked="true" hidden="false"/>
    </xf>
    <xf numFmtId="172" fontId="5" fillId="0" borderId="30" xfId="0" applyFont="true" applyBorder="true" applyAlignment="false" applyProtection="false">
      <alignment horizontal="general" vertical="bottom" textRotation="0" wrapText="false" indent="0" shrinkToFit="false"/>
      <protection locked="true" hidden="false"/>
    </xf>
    <xf numFmtId="172" fontId="5" fillId="0" borderId="31" xfId="0" applyFont="true" applyBorder="true" applyAlignment="false" applyProtection="false">
      <alignment horizontal="general" vertical="bottom" textRotation="0" wrapText="false" indent="0" shrinkToFit="false"/>
      <protection locked="true" hidden="false"/>
    </xf>
    <xf numFmtId="172" fontId="5" fillId="0" borderId="32" xfId="0" applyFont="true" applyBorder="true" applyAlignment="false" applyProtection="false">
      <alignment horizontal="general" vertical="bottom" textRotation="0" wrapText="false" indent="0" shrinkToFit="false"/>
      <protection locked="true" hidden="false"/>
    </xf>
    <xf numFmtId="172" fontId="33" fillId="0" borderId="33" xfId="0" applyFont="true" applyBorder="true" applyAlignment="true" applyProtection="false">
      <alignment horizontal="center" vertical="bottom" textRotation="0" wrapText="false" indent="0" shrinkToFit="false"/>
      <protection locked="true" hidden="false"/>
    </xf>
    <xf numFmtId="168" fontId="33" fillId="0" borderId="34" xfId="15" applyFont="true" applyBorder="true" applyAlignment="true" applyProtection="true">
      <alignment horizontal="center" vertical="bottom" textRotation="0" wrapText="false" indent="0" shrinkToFit="false"/>
      <protection locked="true" hidden="false"/>
    </xf>
    <xf numFmtId="168" fontId="33" fillId="0" borderId="35" xfId="15" applyFont="true" applyBorder="true" applyAlignment="true" applyProtection="true">
      <alignment horizontal="center" vertical="bottom" textRotation="0" wrapText="false" indent="0" shrinkToFit="false"/>
      <protection locked="true" hidden="false"/>
    </xf>
    <xf numFmtId="172" fontId="5" fillId="0" borderId="36" xfId="0" applyFont="true" applyBorder="true" applyAlignment="true" applyProtection="false">
      <alignment horizontal="center" vertical="bottom" textRotation="0" wrapText="false" indent="0" shrinkToFit="false"/>
      <protection locked="true" hidden="false"/>
    </xf>
    <xf numFmtId="182" fontId="29" fillId="0" borderId="37" xfId="0" applyFont="true" applyBorder="true" applyAlignment="false" applyProtection="false">
      <alignment horizontal="general" vertical="bottom" textRotation="0" wrapText="false" indent="0" shrinkToFit="false"/>
      <protection locked="true" hidden="false"/>
    </xf>
    <xf numFmtId="200" fontId="5" fillId="0" borderId="38" xfId="0" applyFont="true" applyBorder="true" applyAlignment="false" applyProtection="false">
      <alignment horizontal="general" vertical="bottom" textRotation="0" wrapText="false" indent="0" shrinkToFit="false"/>
      <protection locked="true" hidden="false"/>
    </xf>
    <xf numFmtId="172" fontId="5" fillId="0" borderId="0" xfId="0" applyFont="true" applyBorder="true" applyAlignment="true" applyProtection="false">
      <alignment horizontal="left" vertical="bottom" textRotation="0" wrapText="false" indent="0" shrinkToFit="false"/>
      <protection locked="true" hidden="false"/>
    </xf>
    <xf numFmtId="199" fontId="5" fillId="0" borderId="36" xfId="0" applyFont="true" applyBorder="true" applyAlignment="true" applyProtection="false">
      <alignment horizontal="center" vertical="bottom" textRotation="0" wrapText="false" indent="0" shrinkToFit="false"/>
      <protection locked="true" hidden="false"/>
    </xf>
    <xf numFmtId="182" fontId="29" fillId="0" borderId="37" xfId="15" applyFont="true" applyBorder="true" applyAlignment="true" applyProtection="true">
      <alignment horizontal="general" vertical="bottom" textRotation="0" wrapText="false" indent="0" shrinkToFit="false"/>
      <protection locked="true" hidden="false"/>
    </xf>
    <xf numFmtId="200" fontId="8" fillId="0" borderId="38" xfId="0" applyFont="true" applyBorder="true" applyAlignment="false" applyProtection="false">
      <alignment horizontal="general" vertical="bottom" textRotation="0" wrapText="false" indent="0" shrinkToFit="false"/>
      <protection locked="true" hidden="false"/>
    </xf>
    <xf numFmtId="172" fontId="5" fillId="0" borderId="0" xfId="0" applyFont="true" applyBorder="true" applyAlignment="false" applyProtection="true">
      <alignment horizontal="general" vertical="bottom" textRotation="0" wrapText="false" indent="0" shrinkToFit="false"/>
      <protection locked="true" hidden="false"/>
    </xf>
    <xf numFmtId="172" fontId="5" fillId="0" borderId="0" xfId="0" applyFont="true" applyBorder="true" applyAlignment="true" applyProtection="false">
      <alignment horizontal="fill" vertical="bottom" textRotation="0" wrapText="true" indent="0" shrinkToFit="false"/>
      <protection locked="true" hidden="false"/>
    </xf>
    <xf numFmtId="182" fontId="5" fillId="0" borderId="37" xfId="0" applyFont="true" applyBorder="true" applyAlignment="false" applyProtection="false">
      <alignment horizontal="general" vertical="bottom" textRotation="0" wrapText="false" indent="0" shrinkToFit="false"/>
      <protection locked="true" hidden="false"/>
    </xf>
    <xf numFmtId="172" fontId="5" fillId="0" borderId="38" xfId="0" applyFont="true" applyBorder="true" applyAlignment="false" applyProtection="false">
      <alignment horizontal="general" vertical="bottom" textRotation="0" wrapText="false" indent="0" shrinkToFit="false"/>
      <protection locked="true" hidden="false"/>
    </xf>
    <xf numFmtId="172" fontId="5" fillId="0" borderId="0" xfId="0" applyFont="true" applyBorder="true" applyAlignment="true" applyProtection="false">
      <alignment horizontal="right" vertical="bottom" textRotation="0" wrapText="false" indent="0" shrinkToFit="false"/>
      <protection locked="true" hidden="false"/>
    </xf>
    <xf numFmtId="182" fontId="5" fillId="0" borderId="39" xfId="0" applyFont="true" applyBorder="true" applyAlignment="false" applyProtection="false">
      <alignment horizontal="general" vertical="bottom" textRotation="0" wrapText="false" indent="0" shrinkToFit="false"/>
      <protection locked="true" hidden="false"/>
    </xf>
    <xf numFmtId="172" fontId="5" fillId="0" borderId="40" xfId="0" applyFont="true" applyBorder="true" applyAlignment="false" applyProtection="false">
      <alignment horizontal="general" vertical="bottom" textRotation="0" wrapText="false" indent="0" shrinkToFit="false"/>
      <protection locked="true" hidden="false"/>
    </xf>
    <xf numFmtId="172" fontId="5" fillId="0" borderId="41" xfId="0" applyFont="true" applyBorder="true" applyAlignment="false" applyProtection="false">
      <alignment horizontal="general" vertical="bottom" textRotation="0" wrapText="false" indent="0" shrinkToFit="false"/>
      <protection locked="true" hidden="false"/>
    </xf>
    <xf numFmtId="172" fontId="5" fillId="0" borderId="42" xfId="0" applyFont="true" applyBorder="true" applyAlignment="false" applyProtection="false">
      <alignment horizontal="general" vertical="bottom" textRotation="0" wrapText="false" indent="0" shrinkToFit="false"/>
      <protection locked="true" hidden="false"/>
    </xf>
    <xf numFmtId="169" fontId="5" fillId="0" borderId="36" xfId="0" applyFont="true" applyBorder="true" applyAlignment="true" applyProtection="false">
      <alignment horizontal="center" vertical="bottom" textRotation="0" wrapText="false" indent="0" shrinkToFit="false"/>
      <protection locked="true" hidden="false"/>
    </xf>
    <xf numFmtId="172" fontId="5" fillId="0" borderId="8" xfId="0" applyFont="true" applyBorder="true" applyAlignment="false" applyProtection="true">
      <alignment horizontal="general" vertical="bottom" textRotation="0" wrapText="false" indent="0" shrinkToFit="false"/>
      <protection locked="true" hidden="false"/>
    </xf>
    <xf numFmtId="169" fontId="5" fillId="0" borderId="38" xfId="0" applyFont="true" applyBorder="true" applyAlignment="true" applyProtection="false">
      <alignment horizontal="center" vertical="bottom" textRotation="0" wrapText="false" indent="0" shrinkToFit="false"/>
      <protection locked="true" hidden="false"/>
    </xf>
    <xf numFmtId="169" fontId="5" fillId="0" borderId="40" xfId="0" applyFont="true" applyBorder="true" applyAlignment="false" applyProtection="false">
      <alignment horizontal="general" vertical="bottom" textRotation="0" wrapText="false" indent="0" shrinkToFit="false"/>
      <protection locked="true" hidden="false"/>
    </xf>
    <xf numFmtId="172" fontId="6" fillId="0" borderId="43" xfId="0" applyFont="true" applyBorder="true" applyAlignment="false" applyProtection="false">
      <alignment horizontal="general" vertical="bottom" textRotation="0" wrapText="false" indent="0" shrinkToFit="false"/>
      <protection locked="true" hidden="false"/>
    </xf>
    <xf numFmtId="172" fontId="5" fillId="0" borderId="44" xfId="0" applyFont="true" applyBorder="true" applyAlignment="false" applyProtection="false">
      <alignment horizontal="general" vertical="bottom" textRotation="0" wrapText="false" indent="0" shrinkToFit="false"/>
      <protection locked="true" hidden="false"/>
    </xf>
    <xf numFmtId="172" fontId="5" fillId="0" borderId="45" xfId="0" applyFont="true" applyBorder="true" applyAlignment="false" applyProtection="false">
      <alignment horizontal="general" vertical="bottom" textRotation="0" wrapText="false" indent="0" shrinkToFit="false"/>
      <protection locked="true" hidden="false"/>
    </xf>
    <xf numFmtId="164" fontId="33" fillId="0" borderId="46" xfId="0" applyFont="true" applyBorder="true" applyAlignment="true" applyProtection="false">
      <alignment horizontal="center" vertical="bottom" textRotation="0" wrapText="false" indent="0" shrinkToFit="false"/>
      <protection locked="true" hidden="false"/>
    </xf>
    <xf numFmtId="164" fontId="33" fillId="0" borderId="3" xfId="0" applyFont="true" applyBorder="true" applyAlignment="true" applyProtection="false">
      <alignment horizontal="center" vertical="bottom" textRotation="0" wrapText="false" indent="0" shrinkToFit="false"/>
      <protection locked="true" hidden="false"/>
    </xf>
    <xf numFmtId="172" fontId="33" fillId="0" borderId="25" xfId="0" applyFont="true" applyBorder="true" applyAlignment="true" applyProtection="false">
      <alignment horizontal="center" vertical="bottom" textRotation="0" wrapText="false" indent="0" shrinkToFit="false"/>
      <protection locked="true" hidden="false"/>
    </xf>
    <xf numFmtId="172" fontId="33" fillId="0" borderId="25" xfId="0" applyFont="true" applyBorder="true" applyAlignment="true" applyProtection="false">
      <alignment horizontal="left" vertical="bottom" textRotation="0" wrapText="false" indent="0" shrinkToFit="false"/>
      <protection locked="true" hidden="false"/>
    </xf>
    <xf numFmtId="164" fontId="33" fillId="0" borderId="11" xfId="0" applyFont="true" applyBorder="true" applyAlignment="true" applyProtection="false">
      <alignment horizontal="center" vertical="bottom" textRotation="0" wrapText="false" indent="0" shrinkToFit="false"/>
      <protection locked="true" hidden="false"/>
    </xf>
    <xf numFmtId="172" fontId="33" fillId="0" borderId="47" xfId="0" applyFont="true" applyBorder="true" applyAlignment="true" applyProtection="false">
      <alignment horizontal="center" vertical="bottom" textRotation="0" wrapText="false" indent="0" shrinkToFit="false"/>
      <protection locked="true" hidden="false"/>
    </xf>
    <xf numFmtId="164" fontId="5" fillId="0" borderId="38" xfId="0" applyFont="true" applyBorder="true" applyAlignment="true" applyProtection="false">
      <alignment horizontal="center" vertical="bottom" textRotation="0" wrapText="false" indent="0" shrinkToFit="false"/>
      <protection locked="true" hidden="false"/>
    </xf>
    <xf numFmtId="169" fontId="5" fillId="0" borderId="12" xfId="0" applyFont="true" applyBorder="true" applyAlignment="true" applyProtection="false">
      <alignment horizontal="center" vertical="bottom" textRotation="0" wrapText="false" indent="0" shrinkToFit="false"/>
      <protection locked="true" hidden="false"/>
    </xf>
    <xf numFmtId="205" fontId="5" fillId="0" borderId="8" xfId="0" applyFont="true" applyBorder="true" applyAlignment="true" applyProtection="false">
      <alignment horizontal="center" vertical="bottom" textRotation="0" wrapText="false" indent="0" shrinkToFit="false"/>
      <protection locked="true" hidden="false"/>
    </xf>
    <xf numFmtId="168" fontId="5" fillId="0" borderId="48" xfId="0" applyFont="true" applyBorder="true" applyAlignment="false" applyProtection="false">
      <alignment horizontal="general" vertical="bottom" textRotation="0" wrapText="false" indent="0" shrinkToFit="false"/>
      <protection locked="true" hidden="false"/>
    </xf>
    <xf numFmtId="164" fontId="5" fillId="0" borderId="38" xfId="0" applyFont="true" applyBorder="true" applyAlignment="false" applyProtection="false">
      <alignment horizontal="general" vertical="bottom" textRotation="0" wrapText="false" indent="0" shrinkToFit="false"/>
      <protection locked="true" hidden="false"/>
    </xf>
    <xf numFmtId="206" fontId="5" fillId="0" borderId="8" xfId="15" applyFont="true" applyBorder="true" applyAlignment="true" applyProtection="true">
      <alignment horizontal="center" vertical="bottom" textRotation="0" wrapText="false" indent="0" shrinkToFit="false"/>
      <protection locked="true" hidden="false"/>
    </xf>
    <xf numFmtId="206" fontId="5" fillId="0" borderId="8" xfId="15" applyFont="true" applyBorder="true" applyAlignment="true" applyProtection="true">
      <alignment horizontal="general" vertical="bottom" textRotation="0" wrapText="false" indent="0" shrinkToFit="false"/>
      <protection locked="true" hidden="false"/>
    </xf>
    <xf numFmtId="205" fontId="5" fillId="0" borderId="8" xfId="0" applyFont="true" applyBorder="true" applyAlignment="false" applyProtection="false">
      <alignment horizontal="general" vertical="bottom" textRotation="0" wrapText="false" indent="0" shrinkToFit="false"/>
      <protection locked="true" hidden="false"/>
    </xf>
    <xf numFmtId="168" fontId="5" fillId="0" borderId="49" xfId="0" applyFont="true" applyBorder="true" applyAlignment="false" applyProtection="false">
      <alignment horizontal="general" vertical="bottom" textRotation="0" wrapText="false" indent="0" shrinkToFit="false"/>
      <protection locked="true" hidden="false"/>
    </xf>
    <xf numFmtId="164" fontId="5" fillId="0" borderId="40" xfId="0" applyFont="true" applyBorder="true" applyAlignment="false" applyProtection="false">
      <alignment horizontal="general" vertical="bottom" textRotation="0" wrapText="false" indent="0" shrinkToFit="false"/>
      <protection locked="true" hidden="false"/>
    </xf>
    <xf numFmtId="164" fontId="5" fillId="0" borderId="41" xfId="0" applyFont="true" applyBorder="true" applyAlignment="false" applyProtection="false">
      <alignment horizontal="general" vertical="bottom" textRotation="0" wrapText="false" indent="0" shrinkToFit="false"/>
      <protection locked="true" hidden="false"/>
    </xf>
    <xf numFmtId="172" fontId="6" fillId="0" borderId="50" xfId="0" applyFont="true" applyBorder="true" applyAlignment="false" applyProtection="false">
      <alignment horizontal="general" vertical="bottom" textRotation="0" wrapText="false" indent="0" shrinkToFit="false"/>
      <protection locked="true" hidden="false"/>
    </xf>
    <xf numFmtId="172" fontId="6" fillId="0" borderId="51" xfId="0" applyFont="true" applyBorder="true" applyAlignment="false" applyProtection="false">
      <alignment horizontal="general" vertical="bottom" textRotation="0" wrapText="false" indent="0" shrinkToFit="false"/>
      <protection locked="true" hidden="false"/>
    </xf>
    <xf numFmtId="172" fontId="6" fillId="0" borderId="52" xfId="0" applyFont="true" applyBorder="true" applyAlignment="false" applyProtection="false">
      <alignment horizontal="general" vertical="bottom" textRotation="0" wrapText="false" indent="0" shrinkToFit="false"/>
      <protection locked="true" hidden="false"/>
    </xf>
    <xf numFmtId="172" fontId="33" fillId="0" borderId="53" xfId="0" applyFont="true" applyBorder="true" applyAlignment="true" applyProtection="false">
      <alignment horizontal="center" vertical="bottom" textRotation="0" wrapText="false" indent="0" shrinkToFit="false"/>
      <protection locked="true" hidden="false"/>
    </xf>
    <xf numFmtId="169" fontId="33" fillId="0" borderId="54" xfId="0" applyFont="true" applyBorder="true" applyAlignment="true" applyProtection="false">
      <alignment horizontal="center" vertical="bottom" textRotation="0" wrapText="false" indent="0" shrinkToFit="false"/>
      <protection locked="true" hidden="false"/>
    </xf>
    <xf numFmtId="172" fontId="33" fillId="0" borderId="1" xfId="0" applyFont="true" applyBorder="true" applyAlignment="false" applyProtection="false">
      <alignment horizontal="general" vertical="bottom" textRotation="0" wrapText="false" indent="0" shrinkToFit="false"/>
      <protection locked="true" hidden="false"/>
    </xf>
    <xf numFmtId="172" fontId="33" fillId="0" borderId="28" xfId="0" applyFont="true" applyBorder="true" applyAlignment="true" applyProtection="false">
      <alignment horizontal="center" vertical="bottom" textRotation="0" wrapText="false" indent="0" shrinkToFit="false"/>
      <protection locked="true" hidden="false"/>
    </xf>
    <xf numFmtId="172" fontId="33" fillId="0" borderId="55" xfId="0" applyFont="true" applyBorder="true" applyAlignment="true" applyProtection="false">
      <alignment horizontal="center" vertical="bottom" textRotation="0" wrapText="false" indent="0" shrinkToFit="false"/>
      <protection locked="true" hidden="false"/>
    </xf>
    <xf numFmtId="182" fontId="6" fillId="0" borderId="0" xfId="17" applyFont="true" applyBorder="true" applyAlignment="true" applyProtection="true">
      <alignment horizontal="general" vertical="bottom" textRotation="0" wrapText="false" indent="0" shrinkToFit="false"/>
      <protection locked="true" hidden="false"/>
    </xf>
    <xf numFmtId="172" fontId="5" fillId="0" borderId="38" xfId="0" applyFont="true" applyBorder="true" applyAlignment="true" applyProtection="false">
      <alignment horizontal="center" vertical="bottom" textRotation="0" wrapText="false" indent="0" shrinkToFit="false"/>
      <protection locked="true" hidden="false"/>
    </xf>
    <xf numFmtId="169" fontId="6" fillId="0" borderId="12" xfId="0" applyFont="true" applyBorder="true" applyAlignment="false" applyProtection="false">
      <alignment horizontal="general" vertical="bottom" textRotation="0" wrapText="false" indent="0" shrinkToFit="false"/>
      <protection locked="true" hidden="false"/>
    </xf>
    <xf numFmtId="172" fontId="6" fillId="0" borderId="8" xfId="0" applyFont="true" applyBorder="true" applyAlignment="false" applyProtection="false">
      <alignment horizontal="general" vertical="bottom" textRotation="0" wrapText="false" indent="0" shrinkToFit="false"/>
      <protection locked="true" hidden="false"/>
    </xf>
    <xf numFmtId="168" fontId="5" fillId="0" borderId="37" xfId="17" applyFont="true" applyBorder="true" applyAlignment="true" applyProtection="true">
      <alignment horizontal="general" vertical="bottom" textRotation="0" wrapText="false" indent="0" shrinkToFit="false"/>
      <protection locked="true" hidden="false"/>
    </xf>
    <xf numFmtId="172" fontId="5" fillId="0" borderId="7" xfId="0" applyFont="true" applyBorder="true" applyAlignment="false" applyProtection="false">
      <alignment horizontal="general" vertical="bottom" textRotation="0" wrapText="false" indent="0" shrinkToFit="false"/>
      <protection locked="true" hidden="false"/>
    </xf>
    <xf numFmtId="168" fontId="6" fillId="0" borderId="37" xfId="0" applyFont="true" applyBorder="true" applyAlignment="false" applyProtection="false">
      <alignment horizontal="general" vertical="bottom" textRotation="0" wrapText="false" indent="0" shrinkToFit="false"/>
      <protection locked="true" hidden="false"/>
    </xf>
    <xf numFmtId="172" fontId="6" fillId="0" borderId="39" xfId="0" applyFont="true" applyBorder="true" applyAlignment="false" applyProtection="false">
      <alignment horizontal="general" vertical="bottom" textRotation="0" wrapText="false" indent="0" shrinkToFit="false"/>
      <protection locked="true" hidden="false"/>
    </xf>
    <xf numFmtId="172" fontId="6" fillId="0" borderId="40" xfId="0" applyFont="true" applyBorder="true" applyAlignment="true" applyProtection="false">
      <alignment horizontal="center" vertical="bottom" textRotation="0" wrapText="false" indent="0" shrinkToFit="false"/>
      <protection locked="true" hidden="false"/>
    </xf>
    <xf numFmtId="169" fontId="6" fillId="0" borderId="41" xfId="0" applyFont="true" applyBorder="true" applyAlignment="false" applyProtection="false">
      <alignment horizontal="general" vertical="bottom" textRotation="0" wrapText="false" indent="0" shrinkToFit="false"/>
      <protection locked="true" hidden="false"/>
    </xf>
    <xf numFmtId="172" fontId="6" fillId="0" borderId="41" xfId="0" applyFont="true" applyBorder="true" applyAlignment="false" applyProtection="false">
      <alignment horizontal="general" vertical="bottom" textRotation="0" wrapText="false" indent="0" shrinkToFit="false"/>
      <protection locked="true" hidden="false"/>
    </xf>
    <xf numFmtId="172" fontId="5" fillId="0" borderId="41" xfId="0" applyFont="true" applyBorder="true" applyAlignment="true" applyProtection="false">
      <alignment horizontal="right" vertical="bottom" textRotation="0" wrapText="false" indent="0" shrinkToFit="false"/>
      <protection locked="true" hidden="false"/>
    </xf>
    <xf numFmtId="172" fontId="6" fillId="0" borderId="42" xfId="0" applyFont="true" applyBorder="true" applyAlignment="false" applyProtection="false">
      <alignment horizontal="general" vertical="bottom" textRotation="0" wrapText="false" indent="0" shrinkToFit="false"/>
      <protection locked="true" hidden="false"/>
    </xf>
    <xf numFmtId="200" fontId="5" fillId="0" borderId="0" xfId="0" applyFont="true" applyBorder="false" applyAlignment="false" applyProtection="false">
      <alignment horizontal="general" vertical="bottom" textRotation="0" wrapText="false" indent="0" shrinkToFit="false"/>
      <protection locked="true" hidden="false"/>
    </xf>
    <xf numFmtId="199" fontId="6" fillId="0" borderId="0" xfId="0" applyFont="true" applyBorder="false" applyAlignment="true" applyProtection="false">
      <alignment horizontal="left" vertical="bottom" textRotation="0" wrapText="false" indent="0" shrinkToFit="false"/>
      <protection locked="true" hidden="false"/>
    </xf>
    <xf numFmtId="172" fontId="21" fillId="6" borderId="4" xfId="0" applyFont="true" applyBorder="true" applyAlignment="false" applyProtection="false">
      <alignment horizontal="general" vertical="bottom" textRotation="0" wrapText="false" indent="0" shrinkToFit="false"/>
      <protection locked="true" hidden="false"/>
    </xf>
    <xf numFmtId="192" fontId="21" fillId="0" borderId="19" xfId="15" applyFont="true" applyBorder="true" applyAlignment="true" applyProtection="true">
      <alignment horizontal="general" vertical="bottom" textRotation="0" wrapText="false" indent="0" shrinkToFit="false"/>
      <protection locked="true" hidden="false"/>
    </xf>
    <xf numFmtId="172" fontId="41" fillId="0" borderId="0" xfId="0" applyFont="true" applyBorder="false" applyAlignment="true" applyProtection="false">
      <alignment horizontal="right" vertical="bottom" textRotation="0" wrapText="false" indent="0" shrinkToFit="false"/>
      <protection locked="true" hidden="false"/>
    </xf>
    <xf numFmtId="207" fontId="41" fillId="0" borderId="0" xfId="0" applyFont="true" applyBorder="false" applyAlignment="false" applyProtection="false">
      <alignment horizontal="general" vertical="bottom" textRotation="0" wrapText="false" indent="0" shrinkToFit="false"/>
      <protection locked="true" hidden="false"/>
    </xf>
    <xf numFmtId="207" fontId="41" fillId="0" borderId="0" xfId="0" applyFont="true" applyBorder="false" applyAlignment="false" applyProtection="false">
      <alignment horizontal="general" vertical="bottom" textRotation="0" wrapText="false" indent="0" shrinkToFit="false"/>
      <protection locked="true" hidden="false"/>
    </xf>
    <xf numFmtId="207" fontId="41" fillId="0" borderId="0" xfId="0" applyFont="true" applyBorder="true" applyAlignment="false" applyProtection="false">
      <alignment horizontal="general" vertical="bottom" textRotation="0" wrapText="false" indent="0" shrinkToFit="false"/>
      <protection locked="true" hidden="false"/>
    </xf>
    <xf numFmtId="168" fontId="5" fillId="0" borderId="0" xfId="15" applyFont="true" applyBorder="true" applyAlignment="true" applyProtection="true">
      <alignment horizontal="left" vertical="bottom" textRotation="0" wrapText="false" indent="0" shrinkToFit="false"/>
      <protection locked="true" hidden="false"/>
    </xf>
    <xf numFmtId="200" fontId="5" fillId="0" borderId="38" xfId="0" applyFont="true" applyBorder="true" applyAlignment="true" applyProtection="false">
      <alignment horizontal="left" vertical="bottom" textRotation="0" wrapText="false" indent="0" shrinkToFit="false"/>
      <protection locked="true" hidden="false"/>
    </xf>
    <xf numFmtId="168" fontId="6" fillId="0" borderId="37" xfId="17" applyFont="true" applyBorder="true" applyAlignment="true" applyProtection="true">
      <alignment horizontal="general" vertical="bottom" textRotation="0" wrapText="false" indent="0" shrinkToFit="false"/>
      <protection locked="true" hidden="false"/>
    </xf>
    <xf numFmtId="172" fontId="21" fillId="0" borderId="0" xfId="0" applyFont="true" applyBorder="false" applyAlignment="false" applyProtection="false">
      <alignment horizontal="general" vertical="bottom" textRotation="0" wrapText="false" indent="0" shrinkToFit="false"/>
      <protection locked="true" hidden="false"/>
    </xf>
    <xf numFmtId="172" fontId="42" fillId="0" borderId="12" xfId="0" applyFont="true" applyBorder="true" applyAlignment="true" applyProtection="false">
      <alignment horizontal="right" vertical="bottom" textRotation="0" wrapText="false" indent="0" shrinkToFit="false"/>
      <protection locked="true" hidden="false"/>
    </xf>
    <xf numFmtId="182" fontId="29" fillId="0" borderId="0" xfId="15" applyFont="true" applyBorder="true" applyAlignment="true" applyProtection="true">
      <alignment horizontal="general" vertical="bottom" textRotation="0" wrapText="false" indent="0" shrinkToFit="false"/>
      <protection locked="true" hidden="false"/>
    </xf>
    <xf numFmtId="182" fontId="29" fillId="0" borderId="0" xfId="0" applyFont="true" applyBorder="true" applyAlignment="false" applyProtection="false">
      <alignment horizontal="general" vertical="bottom" textRotation="0" wrapText="false" indent="0" shrinkToFit="false"/>
      <protection locked="true" hidden="false"/>
    </xf>
    <xf numFmtId="182" fontId="5" fillId="0" borderId="0" xfId="0" applyFont="true" applyBorder="true" applyAlignment="false" applyProtection="false">
      <alignment horizontal="general" vertical="bottom" textRotation="0" wrapText="false" indent="0" shrinkToFit="false"/>
      <protection locked="true" hidden="false"/>
    </xf>
    <xf numFmtId="184" fontId="5" fillId="0" borderId="0" xfId="15" applyFont="true" applyBorder="true" applyAlignment="true" applyProtection="true">
      <alignment horizontal="general" vertical="bottom" textRotation="0" wrapText="false" indent="0" shrinkToFit="false"/>
      <protection locked="true" hidden="false"/>
    </xf>
    <xf numFmtId="164" fontId="5" fillId="4" borderId="5" xfId="0" applyFont="true" applyBorder="true" applyAlignment="false" applyProtection="false">
      <alignment horizontal="general" vertical="bottom" textRotation="0" wrapText="false" indent="0" shrinkToFit="false"/>
      <protection locked="true" hidden="false"/>
    </xf>
    <xf numFmtId="164" fontId="5" fillId="4" borderId="56" xfId="0" applyFont="true" applyBorder="true" applyAlignment="false" applyProtection="false">
      <alignment horizontal="general" vertical="bottom" textRotation="0" wrapText="false" indent="0" shrinkToFit="false"/>
      <protection locked="true" hidden="false"/>
    </xf>
    <xf numFmtId="208" fontId="29" fillId="4" borderId="8"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84" fontId="10" fillId="0" borderId="0" xfId="15" applyFont="true" applyBorder="true" applyAlignment="true" applyProtection="true">
      <alignment horizontal="center" vertical="bottom" textRotation="0" wrapText="false" indent="0" shrinkToFit="false"/>
      <protection locked="true" hidden="false"/>
    </xf>
    <xf numFmtId="164" fontId="5" fillId="4" borderId="57" xfId="0" applyFont="true" applyBorder="true" applyAlignment="false" applyProtection="false">
      <alignment horizontal="general" vertical="bottom" textRotation="0" wrapText="false" indent="0" shrinkToFit="false"/>
      <protection locked="true" hidden="false"/>
    </xf>
    <xf numFmtId="164" fontId="5" fillId="4" borderId="2" xfId="0" applyFont="true" applyBorder="true" applyAlignment="false" applyProtection="false">
      <alignment horizontal="general" vertical="bottom" textRotation="0" wrapText="false" indent="0" shrinkToFit="false"/>
      <protection locked="true" hidden="false"/>
    </xf>
    <xf numFmtId="208" fontId="29" fillId="4" borderId="9" xfId="0" applyFont="true" applyBorder="true" applyAlignment="false" applyProtection="false">
      <alignment horizontal="general" vertical="bottom" textRotation="0" wrapText="false" indent="0" shrinkToFit="false"/>
      <protection locked="true" hidden="false"/>
    </xf>
    <xf numFmtId="200" fontId="6"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84" fontId="10" fillId="0" borderId="1" xfId="15" applyFont="true" applyBorder="true" applyAlignment="true" applyProtection="true">
      <alignment horizontal="center" vertical="bottom" textRotation="0" wrapText="false" indent="0" shrinkToFit="false"/>
      <protection locked="true" hidden="false"/>
    </xf>
    <xf numFmtId="208" fontId="26" fillId="0" borderId="0" xfId="0" applyFont="true" applyBorder="false" applyAlignment="false" applyProtection="false">
      <alignment horizontal="general" vertical="bottom" textRotation="0" wrapText="false" indent="0" shrinkToFit="false"/>
      <protection locked="true" hidden="false"/>
    </xf>
    <xf numFmtId="209" fontId="5" fillId="0" borderId="0" xfId="15"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208" fontId="5" fillId="0" borderId="0" xfId="0" applyFont="true" applyBorder="false" applyAlignment="false" applyProtection="false">
      <alignment horizontal="general" vertical="bottom" textRotation="0" wrapText="false" indent="0" shrinkToFit="false"/>
      <protection locked="true" hidden="false"/>
    </xf>
    <xf numFmtId="210" fontId="5" fillId="0" borderId="0" xfId="15" applyFont="true" applyBorder="true" applyAlignment="true" applyProtection="true">
      <alignment horizontal="general" vertical="bottom" textRotation="0" wrapText="false" indent="0" shrinkToFit="false"/>
      <protection locked="true" hidden="false"/>
    </xf>
    <xf numFmtId="198" fontId="5" fillId="0" borderId="0" xfId="0" applyFont="true" applyBorder="false" applyAlignment="false" applyProtection="false">
      <alignment horizontal="general" vertical="bottom" textRotation="0" wrapText="false" indent="0" shrinkToFit="false"/>
      <protection locked="true" hidden="false"/>
    </xf>
    <xf numFmtId="209" fontId="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211" fontId="25" fillId="0" borderId="0" xfId="0" applyFont="true" applyBorder="false" applyAlignment="true" applyProtection="false">
      <alignment horizontal="center" vertical="bottom" textRotation="0" wrapText="false" indent="0" shrinkToFit="false"/>
      <protection locked="true" hidden="false"/>
    </xf>
    <xf numFmtId="164" fontId="43" fillId="0" borderId="0" xfId="0" applyFont="true" applyBorder="false" applyAlignment="true" applyProtection="false">
      <alignment horizontal="center" vertical="bottom" textRotation="0" wrapText="false" indent="0" shrinkToFit="false"/>
      <protection locked="true" hidden="false"/>
    </xf>
    <xf numFmtId="168" fontId="43" fillId="0" borderId="0" xfId="0" applyFont="true" applyBorder="false" applyAlignment="true" applyProtection="false">
      <alignment horizontal="center" vertical="bottom" textRotation="0" wrapText="false" indent="0" shrinkToFit="false"/>
      <protection locked="true" hidden="false"/>
    </xf>
    <xf numFmtId="172" fontId="43"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8" fontId="44" fillId="11" borderId="13" xfId="0" applyFont="true" applyBorder="true" applyAlignment="true" applyProtection="false">
      <alignment horizontal="center"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72" fontId="45" fillId="0" borderId="0" xfId="0" applyFont="true" applyBorder="false" applyAlignment="true" applyProtection="false">
      <alignment horizontal="center" vertical="bottom" textRotation="0" wrapText="false" indent="0" shrinkToFit="false"/>
      <protection locked="true" hidden="false"/>
    </xf>
    <xf numFmtId="168" fontId="23" fillId="11" borderId="58" xfId="0" applyFont="true" applyBorder="true" applyAlignment="true" applyProtection="false">
      <alignment horizontal="center" vertical="bottom" textRotation="0" wrapText="false" indent="0" shrinkToFit="false"/>
      <protection locked="true" hidden="false"/>
    </xf>
    <xf numFmtId="168" fontId="23" fillId="0" borderId="0" xfId="0" applyFont="true" applyBorder="false" applyAlignment="true" applyProtection="false">
      <alignment horizontal="center" vertical="bottom" textRotation="0" wrapText="false" indent="0" shrinkToFit="false"/>
      <protection locked="true" hidden="false"/>
    </xf>
    <xf numFmtId="172" fontId="45" fillId="0" borderId="0" xfId="0" applyFont="true" applyBorder="false" applyAlignment="false" applyProtection="false">
      <alignment horizontal="general" vertical="bottom" textRotation="0" wrapText="false" indent="0" shrinkToFit="false"/>
      <protection locked="true" hidden="false"/>
    </xf>
    <xf numFmtId="168" fontId="23" fillId="0" borderId="0" xfId="0" applyFont="true" applyBorder="false" applyAlignment="false" applyProtection="false">
      <alignment horizontal="general" vertical="bottom" textRotation="0" wrapText="false" indent="0" shrinkToFit="false"/>
      <protection locked="true" hidden="false"/>
    </xf>
    <xf numFmtId="172" fontId="23" fillId="0" borderId="0" xfId="0" applyFont="true" applyBorder="false" applyAlignment="false" applyProtection="false">
      <alignment horizontal="general" vertical="bottom" textRotation="0" wrapText="false" indent="0" shrinkToFit="false"/>
      <protection locked="true" hidden="false"/>
    </xf>
    <xf numFmtId="172" fontId="46" fillId="0" borderId="0" xfId="0" applyFont="true" applyBorder="false" applyAlignment="false" applyProtection="false">
      <alignment horizontal="general" vertical="bottom" textRotation="0" wrapText="false" indent="0" shrinkToFit="false"/>
      <protection locked="true" hidden="false"/>
    </xf>
    <xf numFmtId="168" fontId="23" fillId="11" borderId="14" xfId="0" applyFont="true" applyBorder="true" applyAlignment="true" applyProtection="false">
      <alignment horizontal="center" vertical="bottom" textRotation="0" wrapText="false" indent="0" shrinkToFit="false"/>
      <protection locked="true" hidden="false"/>
    </xf>
    <xf numFmtId="168" fontId="25" fillId="0" borderId="0" xfId="0" applyFont="true" applyBorder="false" applyAlignment="true" applyProtection="false">
      <alignment horizontal="center" vertical="bottom" textRotation="0" wrapText="false" indent="0" shrinkToFit="false"/>
      <protection locked="true" hidden="false"/>
    </xf>
    <xf numFmtId="168" fontId="0" fillId="0" borderId="58" xfId="0" applyFont="false" applyBorder="true" applyAlignment="false" applyProtection="false">
      <alignment horizontal="general" vertical="bottom" textRotation="0" wrapText="false" indent="0" shrinkToFit="false"/>
      <protection locked="true" hidden="false"/>
    </xf>
    <xf numFmtId="200" fontId="23" fillId="0" borderId="0" xfId="0" applyFont="true" applyBorder="false" applyAlignment="false" applyProtection="false">
      <alignment horizontal="general" vertical="bottom" textRotation="0" wrapText="false" indent="0" shrinkToFit="false"/>
      <protection locked="true" hidden="false"/>
    </xf>
    <xf numFmtId="168" fontId="0" fillId="0" borderId="59" xfId="0" applyFont="false" applyBorder="true" applyAlignment="false" applyProtection="false">
      <alignment horizontal="general" vertical="bottom" textRotation="0" wrapText="false" indent="0" shrinkToFit="false"/>
      <protection locked="true" hidden="false"/>
    </xf>
    <xf numFmtId="168" fontId="0" fillId="0" borderId="60" xfId="0" applyFont="false" applyBorder="true" applyAlignment="false" applyProtection="false">
      <alignment horizontal="general" vertical="bottom" textRotation="0" wrapText="false" indent="0" shrinkToFit="false"/>
      <protection locked="true" hidden="false"/>
    </xf>
    <xf numFmtId="168" fontId="0" fillId="0" borderId="2" xfId="0" applyFont="false" applyBorder="true" applyAlignment="false" applyProtection="false">
      <alignment horizontal="general" vertical="bottom" textRotation="0" wrapText="false" indent="0" shrinkToFit="false"/>
      <protection locked="true" hidden="false"/>
    </xf>
    <xf numFmtId="164" fontId="0" fillId="0" borderId="61" xfId="0" applyFont="false" applyBorder="true" applyAlignment="false" applyProtection="false">
      <alignment horizontal="general" vertical="bottom" textRotation="0" wrapText="false" indent="0" shrinkToFit="false"/>
      <protection locked="true" hidden="false"/>
    </xf>
    <xf numFmtId="200" fontId="0" fillId="0" borderId="60" xfId="0" applyFont="false" applyBorder="true" applyAlignment="false" applyProtection="false">
      <alignment horizontal="general" vertical="bottom" textRotation="0" wrapText="false" indent="0" shrinkToFit="false"/>
      <protection locked="true" hidden="false"/>
    </xf>
    <xf numFmtId="164" fontId="0" fillId="0" borderId="60" xfId="0" applyFont="false" applyBorder="true" applyAlignment="false" applyProtection="false">
      <alignment horizontal="general" vertical="bottom" textRotation="0" wrapText="false" indent="0" shrinkToFit="false"/>
      <protection locked="true" hidden="false"/>
    </xf>
    <xf numFmtId="168" fontId="0" fillId="0" borderId="11" xfId="0" applyFont="false" applyBorder="true" applyAlignment="false" applyProtection="false">
      <alignment horizontal="general" vertical="bottom" textRotation="0" wrapText="false" indent="0" shrinkToFit="false"/>
      <protection locked="true" hidden="false"/>
    </xf>
    <xf numFmtId="172" fontId="0" fillId="0" borderId="60" xfId="0" applyFont="false" applyBorder="true" applyAlignment="false" applyProtection="false">
      <alignment horizontal="general" vertical="bottom" textRotation="0" wrapText="false" indent="0" shrinkToFit="false"/>
      <protection locked="true" hidden="false"/>
    </xf>
    <xf numFmtId="172" fontId="45" fillId="0" borderId="60" xfId="0" applyFont="true" applyBorder="true" applyAlignment="true" applyProtection="false">
      <alignment horizontal="left" vertical="bottom" textRotation="0" wrapText="false" indent="0" shrinkToFit="false"/>
      <protection locked="true" hidden="false"/>
    </xf>
    <xf numFmtId="168" fontId="0" fillId="0" borderId="62" xfId="0" applyFont="false" applyBorder="true" applyAlignment="false" applyProtection="false">
      <alignment horizontal="general" vertical="bottom" textRotation="0" wrapText="false" indent="0" shrinkToFit="false"/>
      <protection locked="true" hidden="false"/>
    </xf>
    <xf numFmtId="168" fontId="0" fillId="0" borderId="2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8" fontId="0" fillId="4" borderId="2" xfId="0" applyFont="false" applyBorder="true" applyAlignment="false" applyProtection="false">
      <alignment horizontal="general" vertical="bottom" textRotation="0" wrapText="false" indent="0" shrinkToFit="false"/>
      <protection locked="true" hidden="false"/>
    </xf>
    <xf numFmtId="164" fontId="0" fillId="0" borderId="63" xfId="0" applyFont="false" applyBorder="true" applyAlignment="false" applyProtection="false">
      <alignment horizontal="general" vertical="bottom" textRotation="0" wrapText="false" indent="0" shrinkToFit="false"/>
      <protection locked="true" hidden="false"/>
    </xf>
    <xf numFmtId="200" fontId="0" fillId="0" borderId="2"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2" fontId="0" fillId="0" borderId="2" xfId="0" applyFont="false" applyBorder="true" applyAlignment="false" applyProtection="false">
      <alignment horizontal="general" vertical="bottom" textRotation="0" wrapText="false" indent="0" shrinkToFit="false"/>
      <protection locked="true" hidden="false"/>
    </xf>
    <xf numFmtId="172" fontId="45" fillId="0" borderId="2" xfId="0" applyFont="true" applyBorder="true" applyAlignment="true" applyProtection="false">
      <alignment horizontal="left" vertical="bottom" textRotation="0" wrapText="false" indent="0" shrinkToFit="false"/>
      <protection locked="true" hidden="false"/>
    </xf>
    <xf numFmtId="168" fontId="0" fillId="0" borderId="35" xfId="0" applyFont="false" applyBorder="true" applyAlignment="false" applyProtection="false">
      <alignment horizontal="general" vertical="bottom" textRotation="0" wrapText="false" indent="0" shrinkToFit="false"/>
      <protection locked="true" hidden="false"/>
    </xf>
    <xf numFmtId="168" fontId="47" fillId="4" borderId="9" xfId="0" applyFont="true" applyBorder="true" applyAlignment="false" applyProtection="false">
      <alignment horizontal="general" vertical="bottom" textRotation="0" wrapText="false" indent="0" shrinkToFit="false"/>
      <protection locked="true" hidden="false"/>
    </xf>
    <xf numFmtId="182" fontId="23" fillId="0" borderId="0" xfId="17" applyFont="true" applyBorder="true" applyAlignment="true" applyProtection="true">
      <alignment horizontal="general" vertical="bottom" textRotation="0" wrapText="false" indent="0" shrinkToFit="false"/>
      <protection locked="true" hidden="false"/>
    </xf>
    <xf numFmtId="168" fontId="48" fillId="0" borderId="0" xfId="0" applyFont="true" applyBorder="false" applyAlignment="false" applyProtection="false">
      <alignment horizontal="general" vertical="bottom" textRotation="0" wrapText="false" indent="0" shrinkToFit="false"/>
      <protection locked="true" hidden="false"/>
    </xf>
    <xf numFmtId="168" fontId="23" fillId="0" borderId="60" xfId="0" applyFont="true" applyBorder="true" applyAlignment="false" applyProtection="false">
      <alignment horizontal="general" vertical="bottom" textRotation="0" wrapText="false" indent="0" shrinkToFit="false"/>
      <protection locked="true" hidden="false"/>
    </xf>
    <xf numFmtId="172" fontId="23" fillId="0" borderId="60" xfId="0" applyFont="true" applyBorder="true" applyAlignment="false" applyProtection="false">
      <alignment horizontal="general" vertical="bottom" textRotation="0" wrapText="false" indent="0" shrinkToFit="false"/>
      <protection locked="true" hidden="false"/>
    </xf>
    <xf numFmtId="164" fontId="23" fillId="0" borderId="60" xfId="0" applyFont="true" applyBorder="true" applyAlignment="false" applyProtection="false">
      <alignment horizontal="general" vertical="bottom" textRotation="0" wrapText="false" indent="0" shrinkToFit="false"/>
      <protection locked="true" hidden="false"/>
    </xf>
    <xf numFmtId="168" fontId="49" fillId="0" borderId="0" xfId="0" applyFont="true" applyBorder="false" applyAlignment="true" applyProtection="false">
      <alignment horizontal="center" vertical="bottom" textRotation="0" wrapText="false" indent="0" shrinkToFit="false"/>
      <protection locked="true" hidden="false"/>
    </xf>
    <xf numFmtId="168" fontId="50" fillId="0" borderId="0" xfId="0" applyFont="true" applyBorder="false" applyAlignment="true" applyProtection="false">
      <alignment horizontal="center" vertical="bottom" textRotation="0" wrapText="false" indent="0" shrinkToFit="false"/>
      <protection locked="true" hidden="false"/>
    </xf>
    <xf numFmtId="200" fontId="6" fillId="0" borderId="0" xfId="0" applyFont="true" applyBorder="false" applyAlignment="true" applyProtection="false">
      <alignment horizontal="left" vertical="bottom" textRotation="0" wrapText="false" indent="0" shrinkToFit="false"/>
      <protection locked="true" hidden="false"/>
    </xf>
    <xf numFmtId="166" fontId="5" fillId="0" borderId="0" xfId="22" applyFont="true" applyBorder="false" applyAlignment="false" applyProtection="false">
      <alignment horizontal="general" vertical="bottom" textRotation="0" wrapText="false" indent="0" shrinkToFit="false"/>
      <protection locked="true" hidden="false"/>
    </xf>
    <xf numFmtId="169" fontId="5" fillId="0" borderId="0" xfId="22" applyFont="true" applyBorder="false" applyAlignment="true" applyProtection="false">
      <alignment horizontal="center" vertical="bottom" textRotation="0" wrapText="false" indent="0" shrinkToFit="false"/>
      <protection locked="true" hidden="false"/>
    </xf>
    <xf numFmtId="168" fontId="5" fillId="0" borderId="0" xfId="22" applyFont="true" applyBorder="false" applyAlignment="false" applyProtection="false">
      <alignment horizontal="general" vertical="bottom" textRotation="0" wrapText="false" indent="0" shrinkToFit="false"/>
      <protection locked="true" hidden="false"/>
    </xf>
    <xf numFmtId="212" fontId="5" fillId="0" borderId="0" xfId="22" applyFont="true" applyBorder="false" applyAlignment="false" applyProtection="false">
      <alignment horizontal="general" vertical="bottom" textRotation="0" wrapText="false" indent="0" shrinkToFit="false"/>
      <protection locked="true" hidden="false"/>
    </xf>
    <xf numFmtId="166" fontId="21" fillId="0" borderId="0" xfId="22" applyFont="true" applyBorder="false" applyAlignment="false" applyProtection="false">
      <alignment horizontal="general" vertical="bottom" textRotation="0" wrapText="false" indent="0" shrinkToFit="false"/>
      <protection locked="true" hidden="false"/>
    </xf>
    <xf numFmtId="166" fontId="5" fillId="0" borderId="0" xfId="22" applyFont="true" applyBorder="false" applyAlignment="true" applyProtection="false">
      <alignment horizontal="general" vertical="bottom" textRotation="0" wrapText="false" indent="0" shrinkToFit="false"/>
      <protection locked="true" hidden="false"/>
    </xf>
    <xf numFmtId="166" fontId="5" fillId="0" borderId="0" xfId="22" applyFont="true" applyBorder="false" applyAlignment="true" applyProtection="false">
      <alignment horizontal="center" vertical="bottom" textRotation="0" wrapText="false" indent="0" shrinkToFit="false"/>
      <protection locked="true" hidden="false"/>
    </xf>
    <xf numFmtId="166" fontId="9" fillId="0" borderId="0" xfId="22" applyFont="true" applyBorder="false" applyAlignment="true" applyProtection="false">
      <alignment horizontal="center" vertical="bottom" textRotation="0" wrapText="false" indent="0" shrinkToFit="false"/>
      <protection locked="true" hidden="false"/>
    </xf>
    <xf numFmtId="166" fontId="6" fillId="0" borderId="0" xfId="22" applyFont="true" applyBorder="false" applyAlignment="true" applyProtection="false">
      <alignment horizontal="center" vertical="bottom" textRotation="0" wrapText="false" indent="0" shrinkToFit="false"/>
      <protection locked="true" hidden="false"/>
    </xf>
    <xf numFmtId="168" fontId="5" fillId="0" borderId="0" xfId="22" applyFont="true" applyBorder="false" applyAlignment="true" applyProtection="false">
      <alignment horizontal="center" vertical="bottom" textRotation="0" wrapText="false" indent="0" shrinkToFit="false"/>
      <protection locked="true" hidden="false"/>
    </xf>
    <xf numFmtId="212" fontId="5" fillId="0" borderId="0" xfId="22" applyFont="true" applyBorder="false" applyAlignment="true" applyProtection="false">
      <alignment horizontal="general" vertical="bottom" textRotation="0" wrapText="false" indent="0" shrinkToFit="false"/>
      <protection locked="true" hidden="false"/>
    </xf>
    <xf numFmtId="166" fontId="6" fillId="0" borderId="0" xfId="22" applyFont="true" applyBorder="false" applyAlignment="false" applyProtection="false">
      <alignment horizontal="general" vertical="bottom" textRotation="0" wrapText="false" indent="0" shrinkToFit="false"/>
      <protection locked="true" hidden="false"/>
    </xf>
    <xf numFmtId="171" fontId="28" fillId="0" borderId="0" xfId="22" applyFont="true" applyBorder="false" applyAlignment="true" applyProtection="false">
      <alignment horizontal="center" vertical="bottom" textRotation="0" wrapText="false" indent="0" shrinkToFit="false"/>
      <protection locked="true" hidden="false"/>
    </xf>
    <xf numFmtId="169" fontId="10" fillId="0" borderId="0" xfId="22" applyFont="true" applyBorder="false" applyAlignment="true" applyProtection="false">
      <alignment horizontal="center" vertical="bottom" textRotation="0" wrapText="false" indent="0" shrinkToFit="false"/>
      <protection locked="true" hidden="false"/>
    </xf>
    <xf numFmtId="168" fontId="5" fillId="0" borderId="0" xfId="22" applyFont="true" applyBorder="true" applyAlignment="true" applyProtection="fals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8" fontId="5" fillId="0" borderId="0" xfId="22" applyFont="true" applyBorder="true" applyAlignment="false" applyProtection="false">
      <alignment horizontal="general" vertical="bottom" textRotation="0" wrapText="false" indent="0" shrinkToFit="false"/>
      <protection locked="true" hidden="false"/>
    </xf>
    <xf numFmtId="212" fontId="5" fillId="0" borderId="0" xfId="22" applyFont="true" applyBorder="false" applyAlignment="true" applyProtection="false">
      <alignment horizontal="center" vertical="bottom" textRotation="0" wrapText="false" indent="0" shrinkToFit="false"/>
      <protection locked="true" hidden="false"/>
    </xf>
    <xf numFmtId="166" fontId="5" fillId="0" borderId="2" xfId="22" applyFont="true" applyBorder="true" applyAlignment="true" applyProtection="false">
      <alignment horizontal="center" vertical="bottom" textRotation="0" wrapText="false" indent="0" shrinkToFit="false"/>
      <protection locked="true" hidden="false"/>
    </xf>
    <xf numFmtId="168" fontId="5" fillId="0" borderId="2" xfId="22" applyFont="true" applyBorder="true" applyAlignment="true" applyProtection="false">
      <alignment horizontal="center" vertical="bottom" textRotation="0" wrapText="false" indent="0" shrinkToFit="false"/>
      <protection locked="true" hidden="false"/>
    </xf>
    <xf numFmtId="212" fontId="5" fillId="0" borderId="2" xfId="22" applyFont="true" applyBorder="true" applyAlignment="true" applyProtection="false">
      <alignment horizontal="center" vertical="bottom" textRotation="0" wrapText="false" indent="0" shrinkToFit="false"/>
      <protection locked="true" hidden="false"/>
    </xf>
    <xf numFmtId="212" fontId="5" fillId="0" borderId="2" xfId="22" applyFont="true" applyBorder="true" applyAlignment="true" applyProtection="true">
      <alignment horizontal="center" vertical="bottom" textRotation="0" wrapText="false" indent="0" shrinkToFit="false"/>
      <protection locked="true" hidden="false"/>
    </xf>
    <xf numFmtId="169" fontId="5" fillId="0" borderId="0" xfId="22" applyFont="true" applyBorder="false" applyAlignment="false" applyProtection="false">
      <alignment horizontal="general" vertical="bottom" textRotation="0" wrapText="false" indent="0" shrinkToFit="false"/>
      <protection locked="true" hidden="false"/>
    </xf>
    <xf numFmtId="192" fontId="5" fillId="0" borderId="60" xfId="22" applyFont="true" applyBorder="true" applyAlignment="false" applyProtection="false">
      <alignment horizontal="general" vertical="bottom" textRotation="0" wrapText="false" indent="0" shrinkToFit="false"/>
      <protection locked="true" hidden="false"/>
    </xf>
    <xf numFmtId="212" fontId="5" fillId="0" borderId="60" xfId="22" applyFont="true" applyBorder="true" applyAlignment="false" applyProtection="false">
      <alignment horizontal="general" vertical="bottom" textRotation="0" wrapText="false" indent="0" shrinkToFit="false"/>
      <protection locked="true" hidden="false"/>
    </xf>
    <xf numFmtId="189" fontId="5" fillId="0" borderId="60" xfId="22" applyFont="true" applyBorder="true" applyAlignment="false" applyProtection="false">
      <alignment horizontal="general" vertical="bottom" textRotation="0" wrapText="false" indent="0" shrinkToFit="false"/>
      <protection locked="true" hidden="false"/>
    </xf>
    <xf numFmtId="166" fontId="10" fillId="0" borderId="0" xfId="22" applyFont="true" applyBorder="false" applyAlignment="false" applyProtection="false">
      <alignment horizontal="general" vertical="bottom" textRotation="0" wrapText="false" indent="0" shrinkToFit="false"/>
      <protection locked="true" hidden="false"/>
    </xf>
    <xf numFmtId="169" fontId="4" fillId="0" borderId="0" xfId="22" applyFont="true" applyBorder="false" applyAlignment="true" applyProtection="false">
      <alignment horizontal="left" vertical="bottom" textRotation="0" wrapText="false" indent="0" shrinkToFit="false"/>
      <protection locked="true" hidden="false"/>
    </xf>
    <xf numFmtId="212" fontId="5" fillId="0" borderId="0" xfId="17" applyFont="true" applyBorder="true" applyAlignment="true" applyProtection="true">
      <alignment horizontal="general" vertical="bottom" textRotation="0" wrapText="false" indent="0" shrinkToFit="false"/>
      <protection locked="true" hidden="false"/>
    </xf>
    <xf numFmtId="189" fontId="5" fillId="0" borderId="0" xfId="17" applyFont="true" applyBorder="true" applyAlignment="true" applyProtection="true">
      <alignment horizontal="general" vertical="bottom" textRotation="0" wrapText="false" indent="0" shrinkToFit="false"/>
      <protection locked="true" hidden="false"/>
    </xf>
    <xf numFmtId="189" fontId="0" fillId="0" borderId="0" xfId="0" applyFont="false" applyBorder="false" applyAlignment="false" applyProtection="false">
      <alignment horizontal="general" vertical="bottom" textRotation="0" wrapText="false" indent="0" shrinkToFit="false"/>
      <protection locked="true" hidden="false"/>
    </xf>
    <xf numFmtId="213" fontId="5" fillId="0" borderId="0" xfId="22" applyFont="true" applyBorder="false" applyAlignment="true" applyProtection="false">
      <alignment horizontal="center" vertical="bottom" textRotation="0" wrapText="false" indent="0" shrinkToFit="false"/>
      <protection locked="true" hidden="false"/>
    </xf>
    <xf numFmtId="189" fontId="5" fillId="0" borderId="0" xfId="0" applyFont="true" applyBorder="false" applyAlignment="false" applyProtection="false">
      <alignment horizontal="general" vertical="bottom" textRotation="0" wrapText="false" indent="0" shrinkToFit="false"/>
      <protection locked="true" hidden="false"/>
    </xf>
    <xf numFmtId="169" fontId="4" fillId="0" borderId="0" xfId="22" applyFont="true" applyBorder="false" applyAlignment="true" applyProtection="false">
      <alignment horizontal="center" vertical="bottom" textRotation="0" wrapText="false" indent="0" shrinkToFit="false"/>
      <protection locked="true" hidden="false"/>
    </xf>
    <xf numFmtId="166" fontId="6" fillId="11" borderId="0" xfId="22" applyFont="true" applyBorder="false" applyAlignment="true" applyProtection="false">
      <alignment horizontal="left" vertical="bottom" textRotation="0" wrapText="false" indent="0" shrinkToFit="false"/>
      <protection locked="true" hidden="false"/>
    </xf>
    <xf numFmtId="166" fontId="5" fillId="11" borderId="0" xfId="22" applyFont="true" applyBorder="false" applyAlignment="true" applyProtection="false">
      <alignment horizontal="left" vertical="bottom" textRotation="0" wrapText="false" indent="0" shrinkToFit="false"/>
      <protection locked="true" hidden="false"/>
    </xf>
    <xf numFmtId="169" fontId="5" fillId="11" borderId="0" xfId="22" applyFont="true" applyBorder="false" applyAlignment="true" applyProtection="false">
      <alignment horizontal="center" vertical="bottom" textRotation="0" wrapText="false" indent="0" shrinkToFit="false"/>
      <protection locked="true" hidden="false"/>
    </xf>
    <xf numFmtId="166" fontId="5" fillId="11" borderId="0" xfId="22" applyFont="true" applyBorder="false" applyAlignment="false" applyProtection="false">
      <alignment horizontal="general" vertical="bottom" textRotation="0" wrapText="false" indent="0" shrinkToFit="false"/>
      <protection locked="true" hidden="false"/>
    </xf>
    <xf numFmtId="172" fontId="5" fillId="11" borderId="0" xfId="22" applyFont="true" applyBorder="false" applyAlignment="false" applyProtection="true">
      <alignment horizontal="general" vertical="bottom" textRotation="0" wrapText="false" indent="0" shrinkToFit="false"/>
      <protection locked="true" hidden="false"/>
    </xf>
    <xf numFmtId="192" fontId="5" fillId="11" borderId="60" xfId="15" applyFont="true" applyBorder="true" applyAlignment="true" applyProtection="true">
      <alignment horizontal="general" vertical="bottom" textRotation="0" wrapText="false" indent="0" shrinkToFit="false"/>
      <protection locked="true" hidden="false"/>
    </xf>
    <xf numFmtId="189" fontId="5" fillId="11" borderId="60" xfId="15" applyFont="true" applyBorder="true" applyAlignment="true" applyProtection="true">
      <alignment horizontal="general" vertical="bottom" textRotation="0" wrapText="false" indent="0" shrinkToFit="false"/>
      <protection locked="true" hidden="false"/>
    </xf>
    <xf numFmtId="182" fontId="5" fillId="0" borderId="60" xfId="17" applyFont="true" applyBorder="true" applyAlignment="true" applyProtection="true">
      <alignment horizontal="general" vertical="bottom" textRotation="0" wrapText="false" indent="0" shrinkToFit="false"/>
      <protection locked="true" hidden="false"/>
    </xf>
    <xf numFmtId="168" fontId="5" fillId="0" borderId="60" xfId="15" applyFont="true" applyBorder="true" applyAlignment="true" applyProtection="true">
      <alignment horizontal="general" vertical="bottom" textRotation="0" wrapText="false" indent="0" shrinkToFit="false"/>
      <protection locked="true" hidden="false"/>
    </xf>
    <xf numFmtId="172" fontId="5" fillId="0" borderId="0" xfId="22" applyFont="true" applyBorder="false" applyAlignment="false" applyProtection="true">
      <alignment horizontal="general" vertical="bottom" textRotation="0" wrapText="false" indent="0" shrinkToFit="false"/>
      <protection locked="true" hidden="false"/>
    </xf>
    <xf numFmtId="212" fontId="5" fillId="0" borderId="0" xfId="22" applyFont="true" applyBorder="false" applyAlignment="false" applyProtection="true">
      <alignment horizontal="general" vertical="bottom" textRotation="0" wrapText="false" indent="0" shrinkToFit="false"/>
      <protection locked="true" hidden="false"/>
    </xf>
    <xf numFmtId="166" fontId="6" fillId="0" borderId="0" xfId="22" applyFont="true" applyBorder="false" applyAlignment="true" applyProtection="false">
      <alignment horizontal="left" vertical="bottom" textRotation="0" wrapText="false" indent="0" shrinkToFit="false"/>
      <protection locked="true" hidden="false"/>
    </xf>
    <xf numFmtId="168" fontId="5" fillId="0" borderId="0" xfId="22" applyFont="true" applyBorder="false" applyAlignment="false" applyProtection="true">
      <alignment horizontal="general" vertical="bottom" textRotation="0" wrapText="false" indent="0" shrinkToFit="false"/>
      <protection locked="true" hidden="false"/>
    </xf>
    <xf numFmtId="214" fontId="0" fillId="0" borderId="0" xfId="0" applyFont="false" applyBorder="false" applyAlignment="false" applyProtection="false">
      <alignment horizontal="general" vertical="bottom" textRotation="0" wrapText="false" indent="0" shrinkToFit="false"/>
      <protection locked="true" hidden="false"/>
    </xf>
    <xf numFmtId="212" fontId="5" fillId="2" borderId="0" xfId="17" applyFont="true" applyBorder="true" applyAlignment="true" applyProtection="true">
      <alignment horizontal="center" vertical="bottom" textRotation="0" wrapText="false" indent="0" shrinkToFit="false"/>
      <protection locked="true" hidden="false"/>
    </xf>
    <xf numFmtId="166" fontId="5" fillId="0" borderId="0" xfId="22" applyFont="true" applyBorder="false" applyAlignment="true" applyProtection="false">
      <alignment horizontal="left" vertical="bottom" textRotation="0" wrapText="false" indent="0" shrinkToFit="false"/>
      <protection locked="true" hidden="false"/>
    </xf>
    <xf numFmtId="168" fontId="5" fillId="0" borderId="0" xfId="22" applyFont="true" applyBorder="false" applyAlignment="true" applyProtection="true">
      <alignment horizontal="right" vertical="bottom" textRotation="0" wrapText="false" indent="0" shrinkToFit="false"/>
      <protection locked="true" hidden="false"/>
    </xf>
    <xf numFmtId="172" fontId="5" fillId="0" borderId="0" xfId="22" applyFont="true" applyBorder="false" applyAlignment="false" applyProtection="false">
      <alignment horizontal="general" vertical="bottom" textRotation="0" wrapText="false" indent="0" shrinkToFit="false"/>
      <protection locked="true" hidden="false"/>
    </xf>
    <xf numFmtId="201" fontId="5" fillId="0" borderId="0" xfId="22" applyFont="true" applyBorder="true" applyAlignment="false" applyProtection="false">
      <alignment horizontal="general" vertical="bottom" textRotation="0" wrapText="false" indent="0" shrinkToFit="false"/>
      <protection locked="true" hidden="false"/>
    </xf>
    <xf numFmtId="173" fontId="5" fillId="0" borderId="0" xfId="22" applyFont="true" applyBorder="false" applyAlignment="true" applyProtection="false">
      <alignment horizontal="center" vertical="bottom" textRotation="0" wrapText="false" indent="0" shrinkToFit="false"/>
      <protection locked="true" hidden="false"/>
    </xf>
    <xf numFmtId="215" fontId="5" fillId="0" borderId="0" xfId="22" applyFont="true" applyBorder="true" applyAlignment="false" applyProtection="true">
      <alignment horizontal="general" vertical="bottom" textRotation="0" wrapText="false" indent="0" shrinkToFit="false"/>
      <protection locked="true" hidden="false"/>
    </xf>
    <xf numFmtId="172" fontId="5" fillId="0" borderId="0" xfId="22" applyFont="true" applyBorder="true" applyAlignment="false" applyProtection="false">
      <alignment horizontal="general" vertical="bottom" textRotation="0" wrapText="false" indent="0" shrinkToFit="false"/>
      <protection locked="true" hidden="false"/>
    </xf>
    <xf numFmtId="212" fontId="5" fillId="0" borderId="0" xfId="22" applyFont="true" applyBorder="true" applyAlignment="false" applyProtection="tru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Comma_Report" xfId="20"/>
    <cellStyle name="Currency_TopPage multi Post ID" xfId="21"/>
    <cellStyle name="Normal_0694ORG"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DFDFD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externalLink" Target="externalLinks/externalLink1.xml"/><Relationship Id="rId20"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423360</xdr:colOff>
          <xdr:row>3</xdr:row>
          <xdr:rowOff>47160</xdr:rowOff>
        </xdr:from>
        <xdr:to>
          <xdr:col>1</xdr:col>
          <xdr:colOff>-39240</xdr:colOff>
          <xdr:row>6</xdr:row>
          <xdr:rowOff>104760</xdr:rowOff>
        </xdr:to>
        <xdr:sp>
          <xdr:nvSpPr>
            <xdr:cNvPr id="1001" name="Button 4" descr="Copy Daily &#10;Update Post-Ids and Date before running" hidden="0"/>
            <xdr:cNvSpPr/>
          </xdr:nvSpPr>
          <xdr:spPr>
            <a:xfrm>
              <a:off x="0" y="0"/>
              <a:ext cx="0" cy="0"/>
            </a:xfrm>
            <a:prstGeom prst="rect">
              <a:avLst/>
            </a:prstGeom>
          </xdr:spPr>
          <xdr:txBody>
            <a:bodyPr anchor="ctr">
              <a:noAutofit/>
            </a:bodyPr>
            <a:p>
              <a:r>
                <a:t>Copy Daily 
Update Post-Ids and Date before running</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362880</xdr:colOff>
          <xdr:row>3</xdr:row>
          <xdr:rowOff>123480</xdr:rowOff>
        </xdr:from>
        <xdr:to>
          <xdr:col>6</xdr:col>
          <xdr:colOff>140400</xdr:colOff>
          <xdr:row>5</xdr:row>
          <xdr:rowOff>66240</xdr:rowOff>
        </xdr:to>
        <xdr:sp>
          <xdr:nvSpPr>
            <xdr:cNvPr id="1002" name="Button 10" descr="Save" hidden="0"/>
            <xdr:cNvSpPr/>
          </xdr:nvSpPr>
          <xdr:spPr>
            <a:xfrm>
              <a:off x="0" y="0"/>
              <a:ext cx="0" cy="0"/>
            </a:xfrm>
            <a:prstGeom prst="rect">
              <a:avLst/>
            </a:prstGeom>
          </xdr:spPr>
          <xdr:txBody>
            <a:bodyPr anchor="ctr">
              <a:noAutofit/>
            </a:bodyPr>
            <a:p>
              <a:r>
                <a:t>Save</a:t>
              </a:r>
            </a:p>
          </xdr:txBody>
        </xdr:sp>
        <xdr:clientData/>
      </xdr:twoCellAnchor>
    </mc:Choice>
  </mc:AlternateContent>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3" name="Rectangle 1"/>
        <xdr:cNvSpPr/>
      </xdr:nvSpPr>
      <xdr:spPr>
        <a:xfrm>
          <a:off x="3538872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twoCellAnchor editAs="oneCell">
    <xdr:from>
      <xdr:col>34</xdr:col>
      <xdr:colOff>0</xdr:colOff>
      <xdr:row>41</xdr:row>
      <xdr:rowOff>0</xdr:rowOff>
    </xdr:from>
    <xdr:to>
      <xdr:col>36</xdr:col>
      <xdr:colOff>1080</xdr:colOff>
      <xdr:row>41</xdr:row>
      <xdr:rowOff>162000</xdr:rowOff>
    </xdr:to>
    <xdr:sp>
      <xdr:nvSpPr>
        <xdr:cNvPr id="4" name="Rectangle 2"/>
        <xdr:cNvSpPr/>
      </xdr:nvSpPr>
      <xdr:spPr>
        <a:xfrm>
          <a:off x="3538872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5" name="Rectangle 1"/>
        <xdr:cNvSpPr/>
      </xdr:nvSpPr>
      <xdr:spPr>
        <a:xfrm>
          <a:off x="3565080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6" name="Rectangle 1"/>
        <xdr:cNvSpPr/>
      </xdr:nvSpPr>
      <xdr:spPr>
        <a:xfrm>
          <a:off x="3565080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7" name="Rectangle 1"/>
        <xdr:cNvSpPr/>
      </xdr:nvSpPr>
      <xdr:spPr>
        <a:xfrm>
          <a:off x="3565080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8" name="Rectangle 1"/>
        <xdr:cNvSpPr/>
      </xdr:nvSpPr>
      <xdr:spPr>
        <a:xfrm>
          <a:off x="3565080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543240</xdr:colOff>
          <xdr:row>9</xdr:row>
          <xdr:rowOff>19080</xdr:rowOff>
        </xdr:from>
        <xdr:to>
          <xdr:col>1</xdr:col>
          <xdr:colOff>675000</xdr:colOff>
          <xdr:row>10</xdr:row>
          <xdr:rowOff>162000</xdr:rowOff>
        </xdr:to>
        <xdr:sp>
          <xdr:nvSpPr>
            <xdr:cNvPr id="1001" name="Button 1" descr="Top Pages" hidden="0"/>
            <xdr:cNvSpPr/>
          </xdr:nvSpPr>
          <xdr:spPr>
            <a:xfrm>
              <a:off x="0" y="0"/>
              <a:ext cx="0" cy="0"/>
            </a:xfrm>
            <a:prstGeom prst="rect">
              <a:avLst/>
            </a:prstGeom>
          </xdr:spPr>
          <xdr:txBody>
            <a:bodyPr anchor="ctr">
              <a:noAutofit/>
            </a:bodyPr>
            <a:p>
              <a:r>
                <a:t>Top Pages</a:t>
              </a:r>
            </a:p>
          </xdr:txBody>
        </xdr:sp>
        <xdr:clientData/>
      </xdr:twoCellAnchor>
    </mc:Choice>
  </mc:AlternateContent>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0" name="Rectangle 1"/>
        <xdr:cNvSpPr/>
      </xdr:nvSpPr>
      <xdr:spPr>
        <a:xfrm>
          <a:off x="35770680" y="6638760"/>
          <a:ext cx="220536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7</xdr:col>
          <xdr:colOff>191160</xdr:colOff>
          <xdr:row>1</xdr:row>
          <xdr:rowOff>28440</xdr:rowOff>
        </xdr:from>
        <xdr:to>
          <xdr:col>9</xdr:col>
          <xdr:colOff>956520</xdr:colOff>
          <xdr:row>7</xdr:row>
          <xdr:rowOff>123840</xdr:rowOff>
        </xdr:to>
        <xdr:sp>
          <xdr:nvSpPr>
            <xdr:cNvPr id="1001" name="Button 4" descr="ROLL BALANCE&#10;!!Make sure new month is saved first!!&#10;Change date in Cell B4 before running" hidden="0"/>
            <xdr:cNvSpPr/>
          </xdr:nvSpPr>
          <xdr:spPr>
            <a:xfrm>
              <a:off x="0" y="0"/>
              <a:ext cx="0" cy="0"/>
            </a:xfrm>
            <a:prstGeom prst="rect">
              <a:avLst/>
            </a:prstGeom>
          </xdr:spPr>
          <xdr:txBody>
            <a:bodyPr anchor="ctr">
              <a:noAutofit/>
            </a:bodyPr>
            <a:p>
              <a:r>
                <a:t>ROLL BALANCE
!!Make sure new month is saved first!!
Change date in Cell B4 before running</a:t>
              </a:r>
            </a:p>
          </xdr:txBody>
        </xdr:sp>
        <xdr:clientData/>
      </xdr:twoCellAnchor>
    </mc:Choice>
  </mc:AlternateContent>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1" name="Rectangle 1"/>
        <xdr:cNvSpPr/>
      </xdr:nvSpPr>
      <xdr:spPr>
        <a:xfrm>
          <a:off x="35388720" y="66351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0</xdr:colOff>
      <xdr:row>41</xdr:row>
      <xdr:rowOff>0</xdr:rowOff>
    </xdr:from>
    <xdr:to>
      <xdr:col>36</xdr:col>
      <xdr:colOff>1080</xdr:colOff>
      <xdr:row>41</xdr:row>
      <xdr:rowOff>162000</xdr:rowOff>
    </xdr:to>
    <xdr:sp>
      <xdr:nvSpPr>
        <xdr:cNvPr id="2" name="Rectangle 1"/>
        <xdr:cNvSpPr/>
      </xdr:nvSpPr>
      <xdr:spPr>
        <a:xfrm>
          <a:off x="36275040" y="6638760"/>
          <a:ext cx="2205000" cy="162000"/>
        </a:xfrm>
        <a:prstGeom prst="rect">
          <a:avLst/>
        </a:prstGeom>
        <a:noFill/>
        <a:ln w="9360">
          <a:solidFill>
            <a:srgbClr val="000000"/>
          </a:solidFill>
          <a:miter/>
        </a:ln>
        <a:effectLst>
          <a:outerShdw dist="17819" dir="2700000" blurRad="0" rotWithShape="0">
            <a:srgbClr val="000000"/>
          </a:outerShdw>
        </a:effectLst>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O:/ERMS/erms_adm/FIRMTRAD/2000/1postids/Ontario/Ontpostid.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Jun 00"/>
      <sheetName val="May 00"/>
      <sheetName val="Apr 00"/>
      <sheetName val="Mar 00"/>
      <sheetName val="Feb 00"/>
      <sheetName val="Jan 00"/>
    </sheetNames>
    <sheetDataSet>
      <sheetData sheetId="0"/>
      <sheetData sheetId="1">
        <row r="8">
          <cell r="A8">
            <v>2000</v>
          </cell>
          <cell r="B8" t="str">
            <v>G1P</v>
          </cell>
          <cell r="C8" t="str">
            <v>G1I</v>
          </cell>
          <cell r="D8" t="str">
            <v>G3M</v>
          </cell>
          <cell r="E8" t="str">
            <v>G3M</v>
          </cell>
        </row>
        <row r="9">
          <cell r="A9">
            <v>36644</v>
          </cell>
          <cell r="B9">
            <v>771334</v>
          </cell>
          <cell r="C9">
            <v>771342</v>
          </cell>
          <cell r="D9">
            <v>771343</v>
          </cell>
          <cell r="E9">
            <v>771344</v>
          </cell>
        </row>
        <row r="11">
          <cell r="A11">
            <v>36647</v>
          </cell>
          <cell r="B11">
            <v>773065</v>
          </cell>
          <cell r="C11">
            <v>773066</v>
          </cell>
          <cell r="D11">
            <v>773067</v>
          </cell>
          <cell r="E11">
            <v>773071</v>
          </cell>
        </row>
        <row r="12">
          <cell r="A12">
            <v>36648</v>
          </cell>
          <cell r="B12">
            <v>774727</v>
          </cell>
          <cell r="C12">
            <v>774729</v>
          </cell>
          <cell r="D12">
            <v>774730</v>
          </cell>
          <cell r="E12">
            <v>774731</v>
          </cell>
        </row>
        <row r="13">
          <cell r="A13">
            <v>36649</v>
          </cell>
          <cell r="B13">
            <v>775932</v>
          </cell>
          <cell r="C13">
            <v>775933</v>
          </cell>
          <cell r="D13">
            <v>775936</v>
          </cell>
          <cell r="E13">
            <v>775937</v>
          </cell>
        </row>
        <row r="14">
          <cell r="A14">
            <v>36650</v>
          </cell>
          <cell r="B14">
            <v>776833</v>
          </cell>
          <cell r="C14">
            <v>776834</v>
          </cell>
          <cell r="D14">
            <v>776835</v>
          </cell>
          <cell r="E14">
            <v>776836</v>
          </cell>
        </row>
        <row r="15">
          <cell r="A15">
            <v>36651</v>
          </cell>
          <cell r="B15">
            <v>777755</v>
          </cell>
          <cell r="C15">
            <v>777757</v>
          </cell>
          <cell r="D15">
            <v>777758</v>
          </cell>
          <cell r="E15">
            <v>777759</v>
          </cell>
        </row>
        <row r="17">
          <cell r="A17">
            <v>36654</v>
          </cell>
          <cell r="B17">
            <v>779031</v>
          </cell>
          <cell r="C17">
            <v>779032</v>
          </cell>
          <cell r="D17">
            <v>779033</v>
          </cell>
          <cell r="E17">
            <v>779034</v>
          </cell>
        </row>
        <row r="18">
          <cell r="A18">
            <v>36655</v>
          </cell>
          <cell r="B18">
            <v>780091</v>
          </cell>
          <cell r="C18">
            <v>780092</v>
          </cell>
          <cell r="D18">
            <v>780094</v>
          </cell>
          <cell r="E18">
            <v>780095</v>
          </cell>
        </row>
        <row r="19">
          <cell r="A19">
            <v>36656</v>
          </cell>
          <cell r="B19">
            <v>781389</v>
          </cell>
          <cell r="C19">
            <v>781390</v>
          </cell>
          <cell r="D19">
            <v>781391</v>
          </cell>
          <cell r="E19">
            <v>781392</v>
          </cell>
        </row>
        <row r="20">
          <cell r="A20">
            <v>36657</v>
          </cell>
          <cell r="B20">
            <v>782223</v>
          </cell>
          <cell r="C20">
            <v>782224</v>
          </cell>
          <cell r="D20">
            <v>782228</v>
          </cell>
          <cell r="E20">
            <v>782229</v>
          </cell>
        </row>
        <row r="21">
          <cell r="A21">
            <v>36658</v>
          </cell>
          <cell r="B21">
            <v>783209</v>
          </cell>
          <cell r="C21">
            <v>783210</v>
          </cell>
          <cell r="D21">
            <v>783211</v>
          </cell>
          <cell r="E21">
            <v>783212</v>
          </cell>
        </row>
        <row r="23">
          <cell r="A23">
            <v>36661</v>
          </cell>
          <cell r="B23">
            <v>784230</v>
          </cell>
          <cell r="C23">
            <v>784231</v>
          </cell>
          <cell r="D23">
            <v>784232</v>
          </cell>
          <cell r="E23">
            <v>784233</v>
          </cell>
        </row>
        <row r="24">
          <cell r="A24">
            <v>36662</v>
          </cell>
          <cell r="B24">
            <v>785383</v>
          </cell>
          <cell r="C24">
            <v>785384</v>
          </cell>
          <cell r="D24">
            <v>785385</v>
          </cell>
          <cell r="E24">
            <v>785386</v>
          </cell>
        </row>
        <row r="25">
          <cell r="A25">
            <v>36663</v>
          </cell>
          <cell r="B25">
            <v>786394</v>
          </cell>
          <cell r="C25">
            <v>786395</v>
          </cell>
          <cell r="D25">
            <v>786396</v>
          </cell>
          <cell r="E25">
            <v>786397</v>
          </cell>
        </row>
        <row r="26">
          <cell r="A26">
            <v>36664</v>
          </cell>
          <cell r="B26">
            <v>787426</v>
          </cell>
          <cell r="C26">
            <v>787427</v>
          </cell>
          <cell r="D26">
            <v>787428</v>
          </cell>
          <cell r="E26">
            <v>787429</v>
          </cell>
        </row>
        <row r="27">
          <cell r="A27">
            <v>36665</v>
          </cell>
          <cell r="B27">
            <v>788428</v>
          </cell>
          <cell r="C27">
            <v>788429</v>
          </cell>
          <cell r="D27">
            <v>788430</v>
          </cell>
          <cell r="E27">
            <v>788431</v>
          </cell>
        </row>
        <row r="29">
          <cell r="A29">
            <v>36668</v>
          </cell>
          <cell r="B29">
            <v>789703</v>
          </cell>
          <cell r="C29">
            <v>789704</v>
          </cell>
          <cell r="D29">
            <v>789705</v>
          </cell>
          <cell r="E29">
            <v>789706</v>
          </cell>
        </row>
        <row r="30">
          <cell r="A30">
            <v>36669</v>
          </cell>
          <cell r="B30">
            <v>790954</v>
          </cell>
          <cell r="C30">
            <v>790955</v>
          </cell>
          <cell r="D30">
            <v>790956</v>
          </cell>
          <cell r="E30">
            <v>790957</v>
          </cell>
        </row>
        <row r="31">
          <cell r="A31">
            <v>36670</v>
          </cell>
          <cell r="B31">
            <v>791302</v>
          </cell>
          <cell r="C31">
            <v>791308</v>
          </cell>
          <cell r="D31">
            <v>791320</v>
          </cell>
          <cell r="E31">
            <v>791324</v>
          </cell>
        </row>
        <row r="32">
          <cell r="A32">
            <v>36671</v>
          </cell>
          <cell r="B32">
            <v>793273</v>
          </cell>
          <cell r="C32">
            <v>793275</v>
          </cell>
          <cell r="D32">
            <v>793276</v>
          </cell>
          <cell r="E32">
            <v>793277</v>
          </cell>
        </row>
        <row r="33">
          <cell r="A33">
            <v>36672</v>
          </cell>
          <cell r="B33">
            <v>794336</v>
          </cell>
          <cell r="C33">
            <v>794337</v>
          </cell>
          <cell r="D33">
            <v>794338</v>
          </cell>
          <cell r="E33">
            <v>794339</v>
          </cell>
        </row>
        <row r="35">
          <cell r="A35">
            <v>36675</v>
          </cell>
        </row>
        <row r="36">
          <cell r="A36">
            <v>36676</v>
          </cell>
          <cell r="B36">
            <v>795520</v>
          </cell>
          <cell r="C36">
            <v>795521</v>
          </cell>
          <cell r="D36">
            <v>795522</v>
          </cell>
          <cell r="E36">
            <v>795523</v>
          </cell>
        </row>
        <row r="37">
          <cell r="A37">
            <v>36677</v>
          </cell>
          <cell r="B37">
            <v>796923</v>
          </cell>
          <cell r="C37">
            <v>796924</v>
          </cell>
          <cell r="D37">
            <v>796925</v>
          </cell>
          <cell r="E37">
            <v>796926</v>
          </cell>
        </row>
        <row r="39">
          <cell r="A39" t="str">
            <v>GD Index</v>
          </cell>
        </row>
        <row r="39">
          <cell r="D39">
            <v>766690</v>
          </cell>
        </row>
      </sheetData>
      <sheetData sheetId="2"/>
      <sheetData sheetId="3"/>
      <sheetData sheetId="4"/>
      <sheetData sheetId="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1.xml"/>
</Relationships>
</file>

<file path=xl/worksheets/_rels/sheet11.xml.rels><?xml version="1.0" encoding="UTF-8"?>
<Relationships xmlns="http://schemas.openxmlformats.org/package/2006/relationships"><Relationship Id="rId1" Type="http://schemas.openxmlformats.org/officeDocument/2006/relationships/drawing" Target="../drawings/drawing12.xml"/>
</Relationships>
</file>

<file path=xl/worksheets/_rels/sheet12.xml.rels><?xml version="1.0" encoding="UTF-8"?>
<Relationships xmlns="http://schemas.openxmlformats.org/package/2006/relationships"><Relationship Id="rId1" Type="http://schemas.openxmlformats.org/officeDocument/2006/relationships/drawing" Target="../drawings/drawing13.xml"/>
</Relationships>
</file>

<file path=xl/worksheets/_rels/sheet13.xml.rels><?xml version="1.0" encoding="UTF-8"?>
<Relationships xmlns="http://schemas.openxmlformats.org/package/2006/relationships"><Relationship Id="rId1" Type="http://schemas.openxmlformats.org/officeDocument/2006/relationships/drawing" Target="../drawings/drawing14.xml"/>
</Relationships>
</file>

<file path=xl/worksheets/_rels/sheet14.xml.rels><?xml version="1.0" encoding="UTF-8"?>
<Relationships xmlns="http://schemas.openxmlformats.org/package/2006/relationships"><Relationship Id="rId1" Type="http://schemas.openxmlformats.org/officeDocument/2006/relationships/comments" Target="../comments14.xml"/><Relationship Id="rId2" Type="http://schemas.openxmlformats.org/officeDocument/2006/relationships/vmlDrawing" Target="../drawings/vmlDrawing5.vml"/>
</Relationships>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
</Relationships>
</file>

<file path=xl/worksheets/_rels/sheet3.xml.rels><?xml version="1.0" encoding="UTF-8"?>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2.vml"/><Relationship Id="rId3" Type="http://schemas.openxmlformats.org/officeDocument/2006/relationships/ctrlProp" Target="../ctrlProps/ctrlProps5.xml"/>
</Relationships>
</file>

<file path=xl/worksheets/_rels/sheet4.xml.rels><?xml version="1.0" encoding="UTF-8"?>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3.vml"/><Relationship Id="rId3" Type="http://schemas.openxmlformats.org/officeDocument/2006/relationships/ctrlProp" Target="../ctrlProps/ctrlProps7.xml"/>
</Relationships>
</file>

<file path=xl/worksheets/_rels/sheet5.xml.rels><?xml version="1.0" encoding="UTF-8"?>
<Relationships xmlns="http://schemas.openxmlformats.org/package/2006/relationships"><Relationship Id="rId1" Type="http://schemas.openxmlformats.org/officeDocument/2006/relationships/drawing" Target="../drawings/drawing8.xml"/>
</Relationships>
</file>

<file path=xl/worksheets/_rels/sheet6.xml.rels><?xml version="1.0" encoding="UTF-8"?>
<Relationships xmlns="http://schemas.openxmlformats.org/package/2006/relationships"><Relationship Id="rId1" Type="http://schemas.openxmlformats.org/officeDocument/2006/relationships/drawing" Target="../drawings/drawing9.x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drawing" Target="../drawings/drawing1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42.28"/>
    <col collapsed="false" customWidth="true" hidden="false" outlineLevel="0" max="2" min="2" style="2" width="13.85"/>
    <col collapsed="false" customWidth="true" hidden="false" outlineLevel="0" max="3" min="3" style="1" width="18.14"/>
    <col collapsed="false" customWidth="true" hidden="false" outlineLevel="0" max="4" min="4" style="2" width="9.41"/>
    <col collapsed="false" customWidth="true" hidden="false" outlineLevel="0" max="5" min="5" style="1" width="14.28"/>
    <col collapsed="false" customWidth="true" hidden="false" outlineLevel="0" max="6" min="6" style="1" width="6.99"/>
    <col collapsed="false" customWidth="true" hidden="false" outlineLevel="0" max="7" min="7" style="3" width="17.28"/>
    <col collapsed="false" customWidth="true" hidden="false" outlineLevel="0" max="8" min="8" style="2" width="9.41"/>
    <col collapsed="false" customWidth="true" hidden="false" outlineLevel="0" max="9" min="9" style="1" width="17.14"/>
    <col collapsed="false" customWidth="true" hidden="false" outlineLevel="0" max="10" min="10" style="2" width="11.85"/>
    <col collapsed="false" customWidth="true" hidden="true" outlineLevel="0" max="11" min="11" style="2" width="2.99"/>
    <col collapsed="false" customWidth="true" hidden="true" outlineLevel="0" max="12" min="12" style="1" width="2.99"/>
    <col collapsed="false" customWidth="true" hidden="true" outlineLevel="0" max="13" min="13" style="2" width="2.99"/>
    <col collapsed="false" customWidth="true" hidden="true" outlineLevel="0" max="14" min="14" style="1" width="2.99"/>
    <col collapsed="false" customWidth="true" hidden="true" outlineLevel="0" max="15" min="15" style="2" width="2.99"/>
    <col collapsed="false" customWidth="true" hidden="true" outlineLevel="0" max="16" min="16" style="1" width="2.99"/>
    <col collapsed="false" customWidth="true" hidden="true" outlineLevel="0" max="17" min="17" style="2" width="2.99"/>
    <col collapsed="false" customWidth="true" hidden="true" outlineLevel="0" max="18" min="18" style="1" width="2.99"/>
    <col collapsed="false" customWidth="true" hidden="true" outlineLevel="0" max="19" min="19" style="2" width="2.99"/>
    <col collapsed="false" customWidth="true" hidden="true" outlineLevel="0" max="20" min="20" style="1" width="2.99"/>
    <col collapsed="false" customWidth="true" hidden="true" outlineLevel="0" max="21" min="21" style="2" width="2.99"/>
    <col collapsed="false" customWidth="true" hidden="true" outlineLevel="0" max="23" min="22" style="1" width="2.99"/>
    <col collapsed="false" customWidth="true" hidden="true" outlineLevel="0" max="24" min="24" style="1" width="1.7"/>
    <col collapsed="false" customWidth="true" hidden="false" outlineLevel="0" max="25" min="25" style="0" width="16.84"/>
    <col collapsed="false" customWidth="true" hidden="false" outlineLevel="0" max="26" min="26" style="1" width="12.99"/>
    <col collapsed="false" customWidth="false" hidden="false" outlineLevel="0" max="257" min="27" style="1" width="9.14"/>
  </cols>
  <sheetData>
    <row r="1" customFormat="false" ht="12.75" hidden="false" customHeight="false" outlineLevel="0" collapsed="false">
      <c r="A1" s="4" t="s">
        <v>0</v>
      </c>
      <c r="B1" s="0"/>
      <c r="D1" s="0"/>
      <c r="AA1" s="5"/>
    </row>
    <row r="2" customFormat="false" ht="13.5" hidden="false" customHeight="false" outlineLevel="0" collapsed="false">
      <c r="A2" s="4" t="s">
        <v>1</v>
      </c>
      <c r="B2" s="0"/>
      <c r="C2" s="6"/>
      <c r="D2" s="0"/>
      <c r="E2" s="6"/>
      <c r="F2" s="6"/>
      <c r="G2" s="7" t="s">
        <v>2</v>
      </c>
      <c r="I2" s="6"/>
      <c r="L2" s="6"/>
      <c r="N2" s="6"/>
      <c r="P2" s="6"/>
      <c r="R2" s="6"/>
      <c r="S2" s="8"/>
      <c r="T2" s="6"/>
      <c r="U2" s="9" t="s">
        <v>3</v>
      </c>
      <c r="V2" s="10"/>
      <c r="AA2" s="11"/>
    </row>
    <row r="3" customFormat="false" ht="12.75" hidden="false" customHeight="false" outlineLevel="0" collapsed="false">
      <c r="A3" s="4" t="s">
        <v>4</v>
      </c>
      <c r="B3" s="0"/>
      <c r="C3" s="0"/>
      <c r="D3" s="0"/>
      <c r="E3" s="0"/>
      <c r="F3" s="0"/>
      <c r="G3" s="12"/>
      <c r="I3" s="0"/>
      <c r="X3" s="0"/>
    </row>
    <row r="4" customFormat="false" ht="13.5" hidden="false" customHeight="false" outlineLevel="0" collapsed="false">
      <c r="A4" s="13" t="n">
        <v>36677</v>
      </c>
      <c r="C4" s="14"/>
      <c r="E4" s="14"/>
      <c r="F4" s="15"/>
      <c r="G4" s="16"/>
      <c r="I4" s="14"/>
      <c r="L4" s="14"/>
      <c r="N4" s="14"/>
      <c r="P4" s="14"/>
      <c r="R4" s="14"/>
      <c r="T4" s="14"/>
      <c r="V4" s="14"/>
      <c r="X4" s="0"/>
    </row>
    <row r="5" customFormat="false" ht="12.75" hidden="false" customHeight="false" outlineLevel="0" collapsed="false">
      <c r="C5" s="17" t="s">
        <v>5</v>
      </c>
      <c r="E5" s="17" t="s">
        <v>5</v>
      </c>
      <c r="F5" s="17"/>
      <c r="G5" s="17" t="s">
        <v>5</v>
      </c>
      <c r="I5" s="18" t="s">
        <v>5</v>
      </c>
      <c r="L5" s="17" t="s">
        <v>5</v>
      </c>
      <c r="N5" s="17" t="s">
        <v>6</v>
      </c>
      <c r="P5" s="17" t="s">
        <v>6</v>
      </c>
      <c r="R5" s="17" t="s">
        <v>6</v>
      </c>
      <c r="T5" s="17" t="s">
        <v>6</v>
      </c>
      <c r="V5" s="17" t="s">
        <v>7</v>
      </c>
      <c r="X5" s="0"/>
    </row>
    <row r="6" customFormat="false" ht="12.75" hidden="false" customHeight="false" outlineLevel="0" collapsed="false">
      <c r="A6" s="0"/>
      <c r="C6" s="19" t="s">
        <v>8</v>
      </c>
      <c r="E6" s="19" t="s">
        <v>9</v>
      </c>
      <c r="F6" s="18"/>
      <c r="G6" s="19" t="s">
        <v>10</v>
      </c>
      <c r="I6" s="20" t="s">
        <v>7</v>
      </c>
      <c r="L6" s="19" t="s">
        <v>10</v>
      </c>
      <c r="N6" s="19" t="s">
        <v>11</v>
      </c>
      <c r="P6" s="19" t="s">
        <v>11</v>
      </c>
      <c r="R6" s="19" t="s">
        <v>11</v>
      </c>
      <c r="T6" s="19" t="s">
        <v>11</v>
      </c>
      <c r="V6" s="19" t="s">
        <v>12</v>
      </c>
      <c r="X6" s="0"/>
      <c r="Z6" s="0"/>
    </row>
    <row r="7" customFormat="false" ht="12.75" hidden="false" customHeight="false" outlineLevel="0" collapsed="false">
      <c r="A7" s="0"/>
      <c r="C7" s="21"/>
      <c r="E7" s="21"/>
      <c r="F7" s="21"/>
      <c r="G7" s="22"/>
      <c r="I7" s="21"/>
      <c r="L7" s="21"/>
      <c r="N7" s="21"/>
      <c r="P7" s="21"/>
      <c r="R7" s="21"/>
      <c r="T7" s="21"/>
      <c r="V7" s="21"/>
      <c r="X7" s="0"/>
      <c r="Z7" s="0"/>
    </row>
    <row r="8" customFormat="false" ht="12.75" hidden="false" customHeight="false" outlineLevel="0" collapsed="false">
      <c r="A8" s="0"/>
      <c r="B8" s="1" t="s">
        <v>13</v>
      </c>
      <c r="C8" s="23" t="n">
        <v>796923</v>
      </c>
      <c r="D8" s="1"/>
      <c r="E8" s="23" t="n">
        <v>800149</v>
      </c>
      <c r="F8" s="23"/>
      <c r="G8" s="24" t="n">
        <v>796925</v>
      </c>
      <c r="I8" s="23"/>
      <c r="L8" s="23" t="n">
        <v>796925</v>
      </c>
      <c r="N8" s="23" t="n">
        <v>0</v>
      </c>
      <c r="P8" s="23" t="n">
        <v>0</v>
      </c>
      <c r="R8" s="23" t="n">
        <v>0</v>
      </c>
      <c r="T8" s="23" t="n">
        <v>0</v>
      </c>
      <c r="V8" s="23"/>
      <c r="X8" s="0"/>
      <c r="Z8" s="0"/>
    </row>
    <row r="9" customFormat="false" ht="12.75" hidden="false" customHeight="false" outlineLevel="0" collapsed="false">
      <c r="A9" s="0"/>
      <c r="C9" s="21"/>
      <c r="E9" s="21"/>
      <c r="F9" s="21"/>
      <c r="G9" s="22"/>
      <c r="I9" s="21"/>
      <c r="L9" s="21"/>
      <c r="N9" s="21"/>
      <c r="P9" s="21"/>
      <c r="R9" s="21"/>
      <c r="T9" s="21"/>
      <c r="V9" s="21"/>
    </row>
    <row r="10" customFormat="false" ht="12.75" hidden="true" customHeight="false" outlineLevel="0" collapsed="false">
      <c r="A10" s="25" t="s">
        <v>14</v>
      </c>
      <c r="E10" s="1" t="n">
        <v>1998398</v>
      </c>
      <c r="X10" s="0"/>
    </row>
    <row r="11" customFormat="false" ht="12" hidden="true" customHeight="true" outlineLevel="0" collapsed="false">
      <c r="A11" s="25"/>
      <c r="X11" s="0"/>
      <c r="Z11" s="0"/>
    </row>
    <row r="12" customFormat="false" ht="13.5" hidden="true" customHeight="false" outlineLevel="0" collapsed="false">
      <c r="A12" s="26" t="n">
        <v>36677</v>
      </c>
      <c r="X12" s="0"/>
    </row>
    <row r="13" customFormat="false" ht="12.75" hidden="true" customHeight="false" outlineLevel="0" collapsed="false">
      <c r="A13" s="27" t="s">
        <v>15</v>
      </c>
      <c r="C13" s="28" t="n">
        <v>0</v>
      </c>
      <c r="E13" s="28" t="n">
        <v>0</v>
      </c>
      <c r="F13" s="29"/>
      <c r="G13" s="28" t="e">
        <f aca="false"/>
        <v>#REF!</v>
      </c>
      <c r="I13" s="28" t="e">
        <f aca="false"/>
        <v>#REF!</v>
      </c>
      <c r="J13" s="0"/>
      <c r="L13" s="28" t="n">
        <v>0</v>
      </c>
      <c r="N13" s="28" t="n">
        <v>0</v>
      </c>
      <c r="P13" s="28" t="n">
        <v>0</v>
      </c>
      <c r="R13" s="28" t="n">
        <v>0</v>
      </c>
      <c r="T13" s="28" t="n">
        <v>0</v>
      </c>
      <c r="V13" s="28" t="e">
        <f aca="false"/>
        <v>#REF!</v>
      </c>
      <c r="X13" s="30"/>
    </row>
    <row r="14" customFormat="false" ht="12.75" hidden="true" customHeight="false" outlineLevel="0" collapsed="false">
      <c r="A14" s="27" t="s">
        <v>16</v>
      </c>
      <c r="C14" s="31" t="n">
        <v>0</v>
      </c>
      <c r="E14" s="31" t="n">
        <v>0</v>
      </c>
      <c r="F14" s="32"/>
      <c r="G14" s="31" t="e">
        <f aca="false"/>
        <v>#REF!</v>
      </c>
      <c r="I14" s="31" t="e">
        <f aca="false"/>
        <v>#REF!</v>
      </c>
      <c r="J14" s="0"/>
      <c r="L14" s="31" t="n">
        <v>0</v>
      </c>
      <c r="N14" s="31" t="n">
        <v>0</v>
      </c>
      <c r="P14" s="31" t="n">
        <v>0</v>
      </c>
      <c r="R14" s="31" t="n">
        <v>0</v>
      </c>
      <c r="T14" s="31" t="n">
        <v>0</v>
      </c>
      <c r="V14" s="31" t="e">
        <f aca="false"/>
        <v>#REF!</v>
      </c>
      <c r="X14" s="30"/>
    </row>
    <row r="15" customFormat="false" ht="12.75" hidden="true" customHeight="false" outlineLevel="0" collapsed="false">
      <c r="A15" s="27" t="s">
        <v>17</v>
      </c>
      <c r="C15" s="31" t="n">
        <v>0</v>
      </c>
      <c r="E15" s="31" t="n">
        <v>0</v>
      </c>
      <c r="F15" s="32"/>
      <c r="G15" s="31" t="e">
        <f aca="false"/>
        <v>#REF!</v>
      </c>
      <c r="I15" s="31" t="e">
        <f aca="false"/>
        <v>#REF!</v>
      </c>
      <c r="L15" s="31"/>
      <c r="N15" s="31"/>
      <c r="P15" s="31"/>
      <c r="R15" s="31"/>
      <c r="T15" s="31"/>
      <c r="V15" s="31"/>
      <c r="X15" s="30"/>
    </row>
    <row r="16" customFormat="false" ht="12.75" hidden="true" customHeight="false" outlineLevel="0" collapsed="false">
      <c r="A16" s="27" t="s">
        <v>18</v>
      </c>
      <c r="C16" s="31" t="n">
        <v>0</v>
      </c>
      <c r="E16" s="31" t="n">
        <v>0</v>
      </c>
      <c r="F16" s="32"/>
      <c r="G16" s="31" t="e">
        <f aca="false"/>
        <v>#REF!</v>
      </c>
      <c r="I16" s="31" t="e">
        <f aca="false"/>
        <v>#REF!</v>
      </c>
      <c r="L16" s="31"/>
      <c r="N16" s="31"/>
      <c r="P16" s="31"/>
      <c r="R16" s="31"/>
      <c r="T16" s="31"/>
      <c r="V16" s="31"/>
      <c r="X16" s="30"/>
    </row>
    <row r="17" customFormat="false" ht="12.75" hidden="true" customHeight="false" outlineLevel="0" collapsed="false">
      <c r="A17" s="27" t="s">
        <v>19</v>
      </c>
      <c r="C17" s="31" t="n">
        <v>0</v>
      </c>
      <c r="E17" s="31" t="n">
        <v>0</v>
      </c>
      <c r="F17" s="32"/>
      <c r="G17" s="31" t="e">
        <f aca="false"/>
        <v>#REF!</v>
      </c>
      <c r="I17" s="31" t="e">
        <f aca="false"/>
        <v>#REF!</v>
      </c>
      <c r="L17" s="31"/>
      <c r="N17" s="31"/>
      <c r="P17" s="31"/>
      <c r="R17" s="31"/>
      <c r="T17" s="31"/>
      <c r="V17" s="31"/>
      <c r="X17" s="30"/>
      <c r="AA17" s="33"/>
    </row>
    <row r="18" customFormat="false" ht="12.75" hidden="true" customHeight="false" outlineLevel="0" collapsed="false">
      <c r="A18" s="34" t="s">
        <v>20</v>
      </c>
      <c r="B18" s="35"/>
      <c r="C18" s="36" t="n">
        <v>0</v>
      </c>
      <c r="D18" s="35"/>
      <c r="E18" s="36" t="n">
        <v>0</v>
      </c>
      <c r="F18" s="37"/>
      <c r="G18" s="38" t="e">
        <f aca="false"/>
        <v>#REF!</v>
      </c>
      <c r="H18" s="35"/>
      <c r="I18" s="36" t="e">
        <f aca="false"/>
        <v>#REF!</v>
      </c>
      <c r="J18" s="35"/>
      <c r="K18" s="35"/>
      <c r="L18" s="36" t="n">
        <v>0</v>
      </c>
      <c r="M18" s="35"/>
      <c r="N18" s="36" t="n">
        <v>0</v>
      </c>
      <c r="O18" s="35"/>
      <c r="P18" s="36" t="n">
        <v>0</v>
      </c>
      <c r="Q18" s="35"/>
      <c r="R18" s="36" t="n">
        <v>0</v>
      </c>
      <c r="S18" s="35"/>
      <c r="T18" s="36" t="n">
        <v>0</v>
      </c>
      <c r="U18" s="35"/>
      <c r="V18" s="39" t="e">
        <f aca="false"/>
        <v>#REF!</v>
      </c>
      <c r="X18" s="30"/>
      <c r="AA18" s="33"/>
    </row>
    <row r="19" customFormat="false" ht="12.75" hidden="true" customHeight="true" outlineLevel="0" collapsed="false">
      <c r="A19" s="30"/>
      <c r="C19" s="40"/>
      <c r="E19" s="40"/>
      <c r="F19" s="40"/>
      <c r="G19" s="41"/>
      <c r="I19" s="40"/>
      <c r="L19" s="40"/>
      <c r="N19" s="40"/>
      <c r="P19" s="40"/>
      <c r="R19" s="40"/>
      <c r="T19" s="40"/>
      <c r="V19" s="40"/>
    </row>
    <row r="20" customFormat="false" ht="12.75" hidden="true" customHeight="false" outlineLevel="0" collapsed="false">
      <c r="A20" s="30" t="s">
        <v>21</v>
      </c>
      <c r="C20" s="42" t="n">
        <v>705.96</v>
      </c>
      <c r="E20" s="42" t="n">
        <v>457.27</v>
      </c>
      <c r="F20" s="43"/>
      <c r="G20" s="31" t="e">
        <f aca="false"/>
        <v>#REF!</v>
      </c>
      <c r="I20" s="42" t="e">
        <f aca="false"/>
        <v>#REF!</v>
      </c>
      <c r="L20" s="42" t="n">
        <v>11.59</v>
      </c>
      <c r="N20" s="42" t="n">
        <v>0</v>
      </c>
      <c r="P20" s="42" t="n">
        <v>0</v>
      </c>
      <c r="R20" s="42" t="n">
        <v>0</v>
      </c>
      <c r="T20" s="42" t="n">
        <v>0</v>
      </c>
      <c r="V20" s="31" t="e">
        <f aca="false"/>
        <v>#REF!</v>
      </c>
      <c r="AA20" s="33"/>
    </row>
    <row r="21" customFormat="false" ht="12.75" hidden="true" customHeight="false" outlineLevel="0" collapsed="false">
      <c r="A21" s="30" t="s">
        <v>22</v>
      </c>
      <c r="C21" s="42" t="n">
        <v>-719.59</v>
      </c>
      <c r="E21" s="42" t="n">
        <v>-417.34</v>
      </c>
      <c r="F21" s="43"/>
      <c r="G21" s="31" t="e">
        <f aca="false"/>
        <v>#REF!</v>
      </c>
      <c r="I21" s="42" t="e">
        <f aca="false"/>
        <v>#REF!</v>
      </c>
      <c r="L21" s="42" t="n">
        <v>-10.49</v>
      </c>
      <c r="N21" s="42" t="n">
        <v>0</v>
      </c>
      <c r="P21" s="42" t="n">
        <v>0</v>
      </c>
      <c r="R21" s="42" t="n">
        <v>0</v>
      </c>
      <c r="T21" s="42" t="n">
        <v>0</v>
      </c>
      <c r="V21" s="31" t="e">
        <f aca="false"/>
        <v>#REF!</v>
      </c>
    </row>
    <row r="22" customFormat="false" ht="12.75" hidden="true" customHeight="false" outlineLevel="0" collapsed="false">
      <c r="A22" s="30" t="s">
        <v>23</v>
      </c>
      <c r="C22" s="42" t="n">
        <v>-13.63</v>
      </c>
      <c r="E22" s="42" t="n">
        <v>39.93</v>
      </c>
      <c r="F22" s="43"/>
      <c r="G22" s="31" t="e">
        <f aca="false"/>
        <v>#REF!</v>
      </c>
      <c r="I22" s="42" t="e">
        <f aca="false"/>
        <v>#REF!</v>
      </c>
      <c r="L22" s="42" t="n">
        <v>1.1</v>
      </c>
      <c r="N22" s="42" t="n">
        <v>0</v>
      </c>
      <c r="P22" s="42" t="n">
        <v>0</v>
      </c>
      <c r="R22" s="42" t="n">
        <v>0</v>
      </c>
      <c r="T22" s="42" t="n">
        <v>0</v>
      </c>
      <c r="V22" s="31" t="e">
        <f aca="false"/>
        <v>#REF!</v>
      </c>
      <c r="AA22" s="33"/>
    </row>
    <row r="23" customFormat="false" ht="6.75" hidden="true" customHeight="true" outlineLevel="0" collapsed="false">
      <c r="C23" s="40"/>
      <c r="E23" s="40"/>
      <c r="F23" s="40"/>
      <c r="G23" s="41"/>
      <c r="I23" s="40"/>
      <c r="L23" s="40"/>
      <c r="N23" s="40"/>
      <c r="P23" s="40"/>
      <c r="R23" s="40"/>
      <c r="T23" s="40"/>
      <c r="V23" s="40"/>
    </row>
    <row r="24" customFormat="false" ht="13.5" hidden="true" customHeight="false" outlineLevel="0" collapsed="false">
      <c r="A24" s="26"/>
    </row>
    <row r="25" customFormat="false" ht="12.75" hidden="true" customHeight="false" outlineLevel="0" collapsed="false">
      <c r="A25" s="30" t="s">
        <v>21</v>
      </c>
      <c r="C25" s="42" t="n">
        <v>705.96</v>
      </c>
      <c r="E25" s="42" t="n">
        <v>457.27</v>
      </c>
      <c r="F25" s="43"/>
      <c r="G25" s="31" t="e">
        <f aca="false"/>
        <v>#REF!</v>
      </c>
      <c r="I25" s="42" t="e">
        <f aca="false"/>
        <v>#REF!</v>
      </c>
      <c r="J25" s="2" t="s">
        <v>24</v>
      </c>
      <c r="L25" s="42" t="n">
        <v>11.59</v>
      </c>
      <c r="N25" s="42" t="n">
        <v>0</v>
      </c>
      <c r="P25" s="42" t="n">
        <v>0</v>
      </c>
      <c r="R25" s="42" t="n">
        <v>0</v>
      </c>
      <c r="T25" s="42" t="n">
        <v>0</v>
      </c>
      <c r="V25" s="31" t="e">
        <f aca="false"/>
        <v>#REF!</v>
      </c>
    </row>
    <row r="26" customFormat="false" ht="12.75" hidden="true" customHeight="false" outlineLevel="0" collapsed="false">
      <c r="A26" s="30" t="s">
        <v>22</v>
      </c>
      <c r="C26" s="42" t="n">
        <v>-719.59</v>
      </c>
      <c r="E26" s="42" t="n">
        <v>-417.34</v>
      </c>
      <c r="F26" s="43"/>
      <c r="G26" s="31" t="e">
        <f aca="false"/>
        <v>#REF!</v>
      </c>
      <c r="I26" s="42" t="e">
        <f aca="false"/>
        <v>#REF!</v>
      </c>
      <c r="L26" s="42" t="n">
        <v>-10.49</v>
      </c>
      <c r="N26" s="42" t="n">
        <v>0</v>
      </c>
      <c r="P26" s="42" t="n">
        <v>0</v>
      </c>
      <c r="R26" s="42" t="n">
        <v>0</v>
      </c>
      <c r="T26" s="42" t="n">
        <v>0</v>
      </c>
      <c r="V26" s="31" t="e">
        <f aca="false"/>
        <v>#REF!</v>
      </c>
    </row>
    <row r="27" customFormat="false" ht="12.75" hidden="true" customHeight="false" outlineLevel="0" collapsed="false">
      <c r="A27" s="30" t="s">
        <v>23</v>
      </c>
      <c r="C27" s="42" t="n">
        <v>-13.63</v>
      </c>
      <c r="E27" s="42" t="n">
        <v>39.93</v>
      </c>
      <c r="F27" s="43"/>
      <c r="G27" s="31" t="e">
        <f aca="false"/>
        <v>#REF!</v>
      </c>
      <c r="I27" s="42" t="e">
        <f aca="false"/>
        <v>#REF!</v>
      </c>
      <c r="L27" s="42" t="n">
        <v>1.1</v>
      </c>
      <c r="N27" s="42" t="n">
        <v>0</v>
      </c>
      <c r="P27" s="42" t="n">
        <v>0</v>
      </c>
      <c r="R27" s="42" t="n">
        <v>0</v>
      </c>
      <c r="T27" s="42" t="n">
        <v>0</v>
      </c>
      <c r="V27" s="31" t="e">
        <f aca="false"/>
        <v>#REF!</v>
      </c>
    </row>
    <row r="28" customFormat="false" ht="7.5" hidden="true" customHeight="true" outlineLevel="0" collapsed="false"/>
    <row r="29" customFormat="false" ht="12.75" hidden="true" customHeight="false" outlineLevel="0" collapsed="false">
      <c r="A29" s="44" t="n">
        <v>36646</v>
      </c>
      <c r="C29" s="42" t="n">
        <v>0</v>
      </c>
      <c r="E29" s="42" t="n">
        <v>0</v>
      </c>
      <c r="F29" s="43"/>
      <c r="G29" s="31" t="e">
        <f aca="false"/>
        <v>#REF!</v>
      </c>
      <c r="I29" s="42" t="e">
        <f aca="false"/>
        <v>#REF!</v>
      </c>
      <c r="L29" s="42" t="n">
        <v>0</v>
      </c>
      <c r="N29" s="42" t="n">
        <v>0</v>
      </c>
      <c r="P29" s="42" t="n">
        <v>0</v>
      </c>
      <c r="R29" s="42" t="n">
        <v>0</v>
      </c>
      <c r="T29" s="42" t="n">
        <v>0</v>
      </c>
      <c r="V29" s="31" t="e">
        <f aca="false"/>
        <v>#REF!</v>
      </c>
    </row>
    <row r="30" customFormat="false" ht="7.5" hidden="true" customHeight="true" outlineLevel="0" collapsed="false"/>
    <row r="31" customFormat="false" ht="12.75" hidden="false" customHeight="false" outlineLevel="0" collapsed="false">
      <c r="A31" s="45" t="s">
        <v>25</v>
      </c>
    </row>
    <row r="33" customFormat="false" ht="13.5" hidden="false" customHeight="false" outlineLevel="0" collapsed="false">
      <c r="A33" s="46" t="s">
        <v>26</v>
      </c>
      <c r="C33" s="40"/>
      <c r="E33" s="40"/>
      <c r="F33" s="40"/>
      <c r="G33" s="41"/>
      <c r="I33" s="40"/>
      <c r="L33" s="40"/>
      <c r="N33" s="40"/>
      <c r="P33" s="40"/>
      <c r="R33" s="40"/>
      <c r="T33" s="40"/>
      <c r="V33" s="40"/>
    </row>
    <row r="34" customFormat="false" ht="12.75" hidden="false" customHeight="false" outlineLevel="0" collapsed="false">
      <c r="A34" s="30" t="s">
        <v>27</v>
      </c>
      <c r="C34" s="47" t="n">
        <v>-2064617.2693</v>
      </c>
      <c r="E34" s="47" t="n">
        <v>474178.9622</v>
      </c>
      <c r="F34" s="48"/>
      <c r="G34" s="49" t="n">
        <v>171536.4374</v>
      </c>
      <c r="I34" s="47" t="n">
        <v>-1418901.8697</v>
      </c>
      <c r="L34" s="50" t="n">
        <v>171536.4374</v>
      </c>
      <c r="N34" s="50" t="n">
        <v>0</v>
      </c>
      <c r="P34" s="50" t="n">
        <v>0</v>
      </c>
      <c r="R34" s="50" t="n">
        <v>0</v>
      </c>
      <c r="T34" s="50" t="n">
        <v>0</v>
      </c>
      <c r="V34" s="50" t="e">
        <f aca="false"/>
        <v>#REF!</v>
      </c>
      <c r="W34" s="51"/>
    </row>
    <row r="35" customFormat="false" ht="12.75" hidden="false" customHeight="false" outlineLevel="0" collapsed="false">
      <c r="A35" s="30" t="s">
        <v>28</v>
      </c>
      <c r="C35" s="47" t="n">
        <v>0</v>
      </c>
      <c r="E35" s="47" t="n">
        <v>0</v>
      </c>
      <c r="F35" s="48"/>
      <c r="G35" s="49" t="n">
        <v>0</v>
      </c>
      <c r="I35" s="47" t="n">
        <v>0</v>
      </c>
      <c r="L35" s="50" t="n">
        <v>0</v>
      </c>
      <c r="N35" s="50" t="n">
        <v>0</v>
      </c>
      <c r="P35" s="50" t="n">
        <v>0</v>
      </c>
      <c r="R35" s="50" t="n">
        <v>0</v>
      </c>
      <c r="T35" s="50" t="n">
        <v>0</v>
      </c>
      <c r="V35" s="50" t="e">
        <f aca="false"/>
        <v>#REF!</v>
      </c>
      <c r="W35" s="51"/>
    </row>
    <row r="36" customFormat="false" ht="12.75" hidden="false" customHeight="false" outlineLevel="0" collapsed="false">
      <c r="A36" s="30" t="s">
        <v>29</v>
      </c>
      <c r="C36" s="47" t="n">
        <v>2033395.4326</v>
      </c>
      <c r="E36" s="47" t="n">
        <v>129288.6089</v>
      </c>
      <c r="F36" s="48"/>
      <c r="G36" s="49" t="n">
        <v>2570410.6483</v>
      </c>
      <c r="I36" s="47" t="n">
        <v>4733094.6898</v>
      </c>
      <c r="L36" s="50" t="n">
        <v>2570410.6483</v>
      </c>
      <c r="N36" s="50" t="n">
        <v>0</v>
      </c>
      <c r="P36" s="50" t="n">
        <v>0</v>
      </c>
      <c r="R36" s="50" t="n">
        <v>0</v>
      </c>
      <c r="T36" s="50" t="n">
        <v>0</v>
      </c>
      <c r="V36" s="50" t="e">
        <f aca="false"/>
        <v>#REF!</v>
      </c>
      <c r="W36" s="51"/>
    </row>
    <row r="37" customFormat="false" ht="12.75" hidden="false" customHeight="false" outlineLevel="0" collapsed="false">
      <c r="A37" s="30" t="s">
        <v>30</v>
      </c>
      <c r="C37" s="47" t="n">
        <v>-31221.8366999996</v>
      </c>
      <c r="E37" s="47" t="n">
        <v>603467.5711</v>
      </c>
      <c r="F37" s="48"/>
      <c r="G37" s="49" t="n">
        <v>2741947.0857</v>
      </c>
      <c r="I37" s="47" t="n">
        <v>3314192.8201</v>
      </c>
      <c r="L37" s="50" t="n">
        <v>2741947.0857</v>
      </c>
      <c r="N37" s="50" t="n">
        <v>0</v>
      </c>
      <c r="P37" s="50" t="n">
        <v>0</v>
      </c>
      <c r="R37" s="50" t="n">
        <v>0</v>
      </c>
      <c r="T37" s="50" t="n">
        <v>0</v>
      </c>
      <c r="V37" s="50" t="e">
        <f aca="false"/>
        <v>#REF!</v>
      </c>
      <c r="W37" s="51"/>
    </row>
    <row r="38" customFormat="false" ht="9.75" hidden="false" customHeight="true" outlineLevel="0" collapsed="false">
      <c r="C38" s="52"/>
      <c r="E38" s="52"/>
      <c r="F38" s="52"/>
      <c r="G38" s="53"/>
      <c r="I38" s="54"/>
      <c r="L38" s="52"/>
      <c r="N38" s="52"/>
      <c r="P38" s="52"/>
      <c r="R38" s="52"/>
      <c r="T38" s="52"/>
      <c r="V38" s="52"/>
      <c r="W38" s="51"/>
    </row>
    <row r="39" customFormat="false" ht="13.5" hidden="false" customHeight="false" outlineLevel="0" collapsed="false">
      <c r="A39" s="55" t="n">
        <v>36677</v>
      </c>
      <c r="G39" s="56"/>
      <c r="I39" s="33"/>
      <c r="W39" s="51"/>
    </row>
    <row r="40" customFormat="false" ht="12.75" hidden="false" customHeight="false" outlineLevel="0" collapsed="false">
      <c r="A40" s="30" t="s">
        <v>31</v>
      </c>
      <c r="B40" s="57" t="n">
        <v>0</v>
      </c>
      <c r="C40" s="47" t="n">
        <v>5410</v>
      </c>
      <c r="D40" s="57"/>
      <c r="E40" s="47" t="n">
        <v>0</v>
      </c>
      <c r="F40" s="48"/>
      <c r="G40" s="49" t="n">
        <v>0</v>
      </c>
      <c r="H40" s="58"/>
      <c r="I40" s="47" t="n">
        <v>5410</v>
      </c>
      <c r="J40" s="58"/>
      <c r="K40" s="58"/>
      <c r="L40" s="50" t="n">
        <v>0</v>
      </c>
      <c r="M40" s="58"/>
      <c r="N40" s="50" t="n">
        <v>0</v>
      </c>
      <c r="O40" s="58"/>
      <c r="P40" s="50" t="n">
        <v>0</v>
      </c>
      <c r="Q40" s="58"/>
      <c r="R40" s="50" t="n">
        <v>0</v>
      </c>
      <c r="S40" s="58"/>
      <c r="T40" s="50" t="n">
        <v>0</v>
      </c>
      <c r="U40" s="58" t="e">
        <f aca="false"/>
        <v>#REF!</v>
      </c>
      <c r="V40" s="50" t="e">
        <f aca="false"/>
        <v>#REF!</v>
      </c>
      <c r="W40" s="51"/>
      <c r="Y40" s="58" t="s">
        <v>32</v>
      </c>
    </row>
    <row r="41" customFormat="false" ht="12.75" hidden="false" customHeight="false" outlineLevel="0" collapsed="false">
      <c r="A41" s="30" t="s">
        <v>33</v>
      </c>
      <c r="G41" s="56"/>
      <c r="I41" s="33"/>
      <c r="L41" s="52"/>
      <c r="N41" s="52"/>
      <c r="P41" s="52"/>
      <c r="R41" s="52"/>
      <c r="T41" s="52"/>
      <c r="V41" s="52"/>
      <c r="W41" s="51"/>
      <c r="Y41" s="2" t="s">
        <v>34</v>
      </c>
      <c r="Z41" s="59"/>
    </row>
    <row r="42" customFormat="false" ht="12.75" hidden="false" customHeight="false" outlineLevel="0" collapsed="false">
      <c r="A42" s="27" t="s">
        <v>35</v>
      </c>
      <c r="C42" s="60" t="n">
        <v>-166856.6467</v>
      </c>
      <c r="E42" s="60" t="n">
        <v>10309.3152</v>
      </c>
      <c r="F42" s="61"/>
      <c r="G42" s="60" t="n">
        <v>80703.6479</v>
      </c>
      <c r="I42" s="60" t="n">
        <v>-75843.6836</v>
      </c>
      <c r="L42" s="62"/>
      <c r="N42" s="62"/>
      <c r="P42" s="62"/>
      <c r="R42" s="62"/>
      <c r="T42" s="62"/>
      <c r="V42" s="62"/>
      <c r="W42" s="51"/>
      <c r="X42" s="3"/>
      <c r="Y42" s="2" t="s">
        <v>36</v>
      </c>
      <c r="Z42" s="6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row>
    <row r="43" customFormat="false" ht="12.75" hidden="false" customHeight="false" outlineLevel="0" collapsed="false">
      <c r="A43" s="30" t="s">
        <v>37</v>
      </c>
      <c r="C43" s="64" t="n">
        <v>537227.982</v>
      </c>
      <c r="E43" s="64" t="n">
        <v>0</v>
      </c>
      <c r="F43" s="48"/>
      <c r="G43" s="60" t="n">
        <v>850275.6215</v>
      </c>
      <c r="I43" s="60" t="n">
        <v>1387503.6035</v>
      </c>
      <c r="L43" s="65" t="n">
        <v>0</v>
      </c>
      <c r="N43" s="65" t="n">
        <v>0</v>
      </c>
      <c r="P43" s="65" t="n">
        <v>0</v>
      </c>
      <c r="R43" s="65" t="n">
        <v>0</v>
      </c>
      <c r="T43" s="65" t="n">
        <v>0</v>
      </c>
      <c r="V43" s="65" t="e">
        <f aca="false"/>
        <v>#REF!</v>
      </c>
      <c r="W43" s="51"/>
      <c r="Y43" s="59"/>
      <c r="Z43" s="59" t="n">
        <v>0</v>
      </c>
    </row>
    <row r="44" customFormat="false" ht="12.75" hidden="false" customHeight="false" outlineLevel="0" collapsed="false">
      <c r="A44" s="30" t="s">
        <v>38</v>
      </c>
      <c r="C44" s="64" t="n">
        <v>321315.937799999</v>
      </c>
      <c r="E44" s="64" t="n">
        <v>0</v>
      </c>
      <c r="F44" s="48"/>
      <c r="G44" s="60" t="n">
        <v>0</v>
      </c>
      <c r="I44" s="60" t="n">
        <v>321315.937799999</v>
      </c>
      <c r="L44" s="65" t="n">
        <v>656321.5746</v>
      </c>
      <c r="N44" s="65" t="n">
        <v>0</v>
      </c>
      <c r="P44" s="65" t="n">
        <v>0</v>
      </c>
      <c r="R44" s="65" t="n">
        <v>0</v>
      </c>
      <c r="T44" s="65" t="n">
        <v>0</v>
      </c>
      <c r="V44" s="65" t="e">
        <f aca="false"/>
        <v>#REF!</v>
      </c>
      <c r="W44" s="51"/>
    </row>
    <row r="45" customFormat="false" ht="12.75" hidden="false" customHeight="false" outlineLevel="0" collapsed="false">
      <c r="A45" s="30" t="s">
        <v>39</v>
      </c>
      <c r="C45" s="64" t="n">
        <v>0</v>
      </c>
      <c r="E45" s="64" t="n">
        <v>4138.57260000001</v>
      </c>
      <c r="F45" s="48"/>
      <c r="G45" s="60" t="n">
        <v>0</v>
      </c>
      <c r="I45" s="60" t="n">
        <v>4138.57260000001</v>
      </c>
      <c r="L45" s="65" t="n">
        <v>0</v>
      </c>
      <c r="N45" s="65" t="n">
        <v>0</v>
      </c>
      <c r="P45" s="65" t="n">
        <v>0</v>
      </c>
      <c r="R45" s="65" t="n">
        <v>0</v>
      </c>
      <c r="T45" s="65" t="n">
        <v>0</v>
      </c>
      <c r="V45" s="65" t="e">
        <f aca="false"/>
        <v>#REF!</v>
      </c>
      <c r="W45" s="51"/>
    </row>
    <row r="46" customFormat="false" ht="12.75" hidden="false" customHeight="false" outlineLevel="0" collapsed="false">
      <c r="A46" s="30" t="s">
        <v>40</v>
      </c>
      <c r="C46" s="64" t="n">
        <v>-7079</v>
      </c>
      <c r="E46" s="64" t="n">
        <v>0</v>
      </c>
      <c r="F46" s="48"/>
      <c r="G46" s="60" t="n">
        <v>0</v>
      </c>
      <c r="I46" s="60" t="n">
        <v>-7079</v>
      </c>
      <c r="L46" s="65"/>
      <c r="N46" s="65"/>
      <c r="P46" s="65"/>
      <c r="R46" s="65"/>
      <c r="T46" s="65"/>
      <c r="V46" s="65"/>
      <c r="W46" s="51"/>
    </row>
    <row r="47" customFormat="false" ht="12.75" hidden="false" customHeight="false" outlineLevel="0" collapsed="false">
      <c r="A47" s="30" t="s">
        <v>41</v>
      </c>
      <c r="C47" s="64" t="n">
        <v>256188.5574</v>
      </c>
      <c r="E47" s="64" t="n">
        <v>0</v>
      </c>
      <c r="F47" s="48"/>
      <c r="G47" s="60" t="n">
        <v>0</v>
      </c>
      <c r="I47" s="60" t="n">
        <v>256188.5574</v>
      </c>
      <c r="L47" s="65" t="n">
        <v>0</v>
      </c>
      <c r="N47" s="65" t="n">
        <v>0</v>
      </c>
      <c r="P47" s="65" t="n">
        <v>0</v>
      </c>
      <c r="R47" s="65" t="n">
        <v>0</v>
      </c>
      <c r="T47" s="65" t="n">
        <v>0</v>
      </c>
      <c r="V47" s="65" t="e">
        <f aca="false"/>
        <v>#REF!</v>
      </c>
      <c r="W47" s="51"/>
    </row>
    <row r="48" customFormat="false" ht="12.75" hidden="false" customHeight="false" outlineLevel="0" collapsed="false">
      <c r="A48" s="30" t="s">
        <v>42</v>
      </c>
      <c r="C48" s="64" t="n">
        <v>102535.1231</v>
      </c>
      <c r="E48" s="64" t="n">
        <v>0</v>
      </c>
      <c r="F48" s="48"/>
      <c r="G48" s="60" t="n">
        <v>0</v>
      </c>
      <c r="I48" s="60" t="n">
        <v>102535.1231</v>
      </c>
      <c r="L48" s="65" t="n">
        <v>0</v>
      </c>
      <c r="N48" s="65" t="n">
        <v>0</v>
      </c>
      <c r="P48" s="65" t="n">
        <v>0</v>
      </c>
      <c r="R48" s="65" t="n">
        <v>0</v>
      </c>
      <c r="T48" s="65" t="n">
        <v>0</v>
      </c>
      <c r="V48" s="65" t="e">
        <f aca="false"/>
        <v>#REF!</v>
      </c>
      <c r="W48" s="51"/>
    </row>
    <row r="49" customFormat="false" ht="12.75" hidden="false" customHeight="false" outlineLevel="0" collapsed="false">
      <c r="A49" s="30" t="s">
        <v>43</v>
      </c>
      <c r="C49" s="64" t="n">
        <v>-209524.0913</v>
      </c>
      <c r="E49" s="64" t="n">
        <v>0</v>
      </c>
      <c r="F49" s="48"/>
      <c r="G49" s="60" t="n">
        <v>0</v>
      </c>
      <c r="I49" s="60" t="n">
        <v>-209524.0913</v>
      </c>
      <c r="L49" s="65" t="n">
        <v>0</v>
      </c>
      <c r="N49" s="65" t="n">
        <v>0</v>
      </c>
      <c r="P49" s="65" t="n">
        <v>0</v>
      </c>
      <c r="R49" s="65" t="n">
        <v>0</v>
      </c>
      <c r="T49" s="65" t="n">
        <v>0</v>
      </c>
      <c r="V49" s="65" t="e">
        <f aca="false"/>
        <v>#REF!</v>
      </c>
      <c r="W49" s="51"/>
    </row>
    <row r="50" customFormat="false" ht="12.75" hidden="false" customHeight="false" outlineLevel="0" collapsed="false">
      <c r="A50" s="30" t="s">
        <v>44</v>
      </c>
      <c r="C50" s="64" t="n">
        <v>0</v>
      </c>
      <c r="E50" s="64" t="n">
        <v>0</v>
      </c>
      <c r="F50" s="48"/>
      <c r="G50" s="60" t="n">
        <v>0</v>
      </c>
      <c r="I50" s="60" t="n">
        <v>0</v>
      </c>
      <c r="L50" s="65" t="n">
        <v>0</v>
      </c>
      <c r="N50" s="65" t="n">
        <v>0</v>
      </c>
      <c r="P50" s="65" t="n">
        <v>0</v>
      </c>
      <c r="R50" s="65" t="n">
        <v>0</v>
      </c>
      <c r="T50" s="65" t="n">
        <v>0</v>
      </c>
      <c r="V50" s="65" t="e">
        <f aca="false"/>
        <v>#REF!</v>
      </c>
      <c r="W50" s="51"/>
    </row>
    <row r="51" customFormat="false" ht="12.75" hidden="false" customHeight="false" outlineLevel="0" collapsed="false">
      <c r="A51" s="30" t="s">
        <v>45</v>
      </c>
      <c r="B51" s="66"/>
      <c r="C51" s="64" t="n">
        <v>-10778</v>
      </c>
      <c r="D51" s="66"/>
      <c r="E51" s="64" t="n">
        <v>0</v>
      </c>
      <c r="F51" s="48"/>
      <c r="G51" s="60" t="n">
        <v>0</v>
      </c>
      <c r="I51" s="60" t="n">
        <v>-10778</v>
      </c>
      <c r="L51" s="65" t="n">
        <v>0</v>
      </c>
      <c r="N51" s="65" t="n">
        <v>0</v>
      </c>
      <c r="P51" s="65" t="n">
        <v>0</v>
      </c>
      <c r="R51" s="65" t="n">
        <v>0</v>
      </c>
      <c r="T51" s="65" t="n">
        <v>0</v>
      </c>
      <c r="V51" s="65" t="e">
        <f aca="false"/>
        <v>#REF!</v>
      </c>
      <c r="W51" s="51"/>
    </row>
    <row r="52" customFormat="false" ht="12.75" hidden="false" customHeight="false" outlineLevel="0" collapsed="false">
      <c r="A52" s="34" t="s">
        <v>46</v>
      </c>
      <c r="B52" s="35"/>
      <c r="C52" s="47" t="n">
        <v>823029.862299998</v>
      </c>
      <c r="D52" s="35"/>
      <c r="E52" s="47" t="n">
        <v>14447.8878</v>
      </c>
      <c r="F52" s="48"/>
      <c r="G52" s="49" t="n">
        <v>930979.2694</v>
      </c>
      <c r="H52" s="35"/>
      <c r="I52" s="47" t="n">
        <v>1768457.0195</v>
      </c>
      <c r="J52" s="35"/>
      <c r="K52" s="35"/>
      <c r="L52" s="67" t="n">
        <v>656321.5746</v>
      </c>
      <c r="M52" s="35"/>
      <c r="N52" s="67" t="n">
        <v>0</v>
      </c>
      <c r="O52" s="35"/>
      <c r="P52" s="67" t="n">
        <v>0</v>
      </c>
      <c r="Q52" s="35"/>
      <c r="R52" s="67" t="n">
        <v>0</v>
      </c>
      <c r="S52" s="35"/>
      <c r="T52" s="67" t="n">
        <v>0</v>
      </c>
      <c r="U52" s="35"/>
      <c r="V52" s="68" t="e">
        <f aca="false"/>
        <v>#REF!</v>
      </c>
      <c r="W52" s="51"/>
    </row>
    <row r="53" customFormat="false" ht="12.75" hidden="false" customHeight="false" outlineLevel="0" collapsed="false">
      <c r="A53" s="30" t="s">
        <v>47</v>
      </c>
      <c r="C53" s="47" t="n">
        <v>0</v>
      </c>
      <c r="E53" s="47" t="n">
        <v>0</v>
      </c>
      <c r="F53" s="48"/>
      <c r="G53" s="49" t="n">
        <v>0</v>
      </c>
      <c r="I53" s="47" t="n">
        <v>0</v>
      </c>
      <c r="L53" s="50" t="n">
        <v>0</v>
      </c>
      <c r="N53" s="50" t="n">
        <v>0</v>
      </c>
      <c r="P53" s="50" t="n">
        <v>0</v>
      </c>
      <c r="R53" s="50" t="n">
        <v>0</v>
      </c>
      <c r="T53" s="50" t="n">
        <v>0</v>
      </c>
      <c r="V53" s="50" t="e">
        <f aca="false"/>
        <v>#REF!</v>
      </c>
      <c r="W53" s="51"/>
      <c r="Y53" s="69"/>
    </row>
    <row r="54" customFormat="false" ht="12.75" hidden="false" customHeight="false" outlineLevel="0" collapsed="false">
      <c r="A54" s="30" t="s">
        <v>48</v>
      </c>
      <c r="C54" s="47" t="n">
        <v>-16708.7197</v>
      </c>
      <c r="E54" s="47" t="n">
        <v>6.8279</v>
      </c>
      <c r="F54" s="48"/>
      <c r="G54" s="49" t="n">
        <v>150.3094</v>
      </c>
      <c r="I54" s="47" t="n">
        <v>-16551.5824</v>
      </c>
      <c r="L54" s="50" t="n">
        <v>150.3094</v>
      </c>
      <c r="N54" s="50" t="n">
        <v>0</v>
      </c>
      <c r="P54" s="50" t="n">
        <v>0</v>
      </c>
      <c r="R54" s="50" t="n">
        <v>0</v>
      </c>
      <c r="T54" s="50" t="n">
        <v>0</v>
      </c>
      <c r="V54" s="50" t="e">
        <f aca="false"/>
        <v>#REF!</v>
      </c>
      <c r="W54" s="51"/>
    </row>
    <row r="55" customFormat="false" ht="12.75" hidden="false" customHeight="false" outlineLevel="0" collapsed="false">
      <c r="A55" s="34" t="s">
        <v>49</v>
      </c>
      <c r="B55" s="35"/>
      <c r="C55" s="47" t="n">
        <v>811731.142599998</v>
      </c>
      <c r="D55" s="35"/>
      <c r="E55" s="47" t="n">
        <v>14454.7157</v>
      </c>
      <c r="F55" s="48"/>
      <c r="G55" s="49" t="n">
        <v>931129.5788</v>
      </c>
      <c r="H55" s="35"/>
      <c r="I55" s="49" t="n">
        <v>1757315.4371</v>
      </c>
      <c r="J55" s="35"/>
      <c r="K55" s="70"/>
      <c r="L55" s="67" t="n">
        <v>656471.884</v>
      </c>
      <c r="M55" s="35"/>
      <c r="N55" s="67" t="n">
        <v>0</v>
      </c>
      <c r="O55" s="35"/>
      <c r="P55" s="67" t="n">
        <v>0</v>
      </c>
      <c r="Q55" s="35"/>
      <c r="R55" s="67" t="n">
        <v>0</v>
      </c>
      <c r="S55" s="35"/>
      <c r="T55" s="67" t="n">
        <v>0</v>
      </c>
      <c r="U55" s="35"/>
      <c r="V55" s="68" t="e">
        <f aca="false"/>
        <v>#REF!</v>
      </c>
      <c r="W55" s="51"/>
    </row>
    <row r="56" customFormat="false" ht="12.75" hidden="false" customHeight="false" outlineLevel="0" collapsed="false">
      <c r="A56" s="34"/>
      <c r="B56" s="35"/>
      <c r="C56" s="65"/>
      <c r="D56" s="35"/>
      <c r="E56" s="65"/>
      <c r="F56" s="65"/>
      <c r="G56" s="60"/>
      <c r="H56" s="35"/>
      <c r="I56" s="71"/>
      <c r="J56" s="35"/>
      <c r="K56" s="35"/>
      <c r="L56" s="72"/>
      <c r="M56" s="35"/>
      <c r="N56" s="72"/>
      <c r="O56" s="35"/>
      <c r="P56" s="72"/>
      <c r="Q56" s="35"/>
      <c r="R56" s="72"/>
      <c r="S56" s="35"/>
      <c r="T56" s="72"/>
      <c r="U56" s="35"/>
      <c r="V56" s="73"/>
      <c r="W56" s="51"/>
    </row>
    <row r="57" customFormat="false" ht="12.75" hidden="false" customHeight="false" outlineLevel="0" collapsed="false">
      <c r="A57" s="34"/>
      <c r="B57" s="35"/>
      <c r="C57" s="65"/>
      <c r="D57" s="35"/>
      <c r="E57" s="65"/>
      <c r="F57" s="65"/>
      <c r="G57" s="60"/>
      <c r="H57" s="35"/>
      <c r="I57" s="71"/>
      <c r="J57" s="35"/>
      <c r="K57" s="35"/>
      <c r="L57" s="72"/>
      <c r="M57" s="35"/>
      <c r="N57" s="72"/>
      <c r="O57" s="35"/>
      <c r="P57" s="72"/>
      <c r="Q57" s="35"/>
      <c r="R57" s="72"/>
      <c r="S57" s="35"/>
      <c r="T57" s="72"/>
      <c r="U57" s="35"/>
      <c r="V57" s="73"/>
      <c r="W57" s="51"/>
    </row>
    <row r="58" customFormat="false" ht="12.75" hidden="false" customHeight="false" outlineLevel="0" collapsed="false">
      <c r="A58" s="34"/>
      <c r="B58" s="35"/>
      <c r="C58" s="65"/>
      <c r="D58" s="35"/>
      <c r="E58" s="65"/>
      <c r="F58" s="65"/>
      <c r="G58" s="60"/>
      <c r="H58" s="35"/>
      <c r="I58" s="71"/>
      <c r="J58" s="35"/>
      <c r="K58" s="35"/>
      <c r="L58" s="72"/>
      <c r="M58" s="35"/>
      <c r="N58" s="72"/>
      <c r="O58" s="35"/>
      <c r="P58" s="72"/>
      <c r="Q58" s="35"/>
      <c r="R58" s="72"/>
      <c r="S58" s="35"/>
      <c r="T58" s="72"/>
      <c r="U58" s="35"/>
      <c r="V58" s="73"/>
      <c r="W58" s="51"/>
    </row>
    <row r="59" customFormat="false" ht="9" hidden="false" customHeight="true" outlineLevel="0" collapsed="false">
      <c r="C59" s="74"/>
      <c r="E59" s="74"/>
      <c r="F59" s="74"/>
      <c r="G59" s="60"/>
      <c r="I59" s="71"/>
      <c r="L59" s="52"/>
      <c r="N59" s="52"/>
      <c r="P59" s="52"/>
      <c r="R59" s="52"/>
      <c r="T59" s="52"/>
      <c r="V59" s="52"/>
      <c r="W59" s="51"/>
      <c r="X59" s="0"/>
      <c r="Z59" s="75"/>
      <c r="AA59" s="75"/>
    </row>
    <row r="60" customFormat="false" ht="13.5" hidden="false" customHeight="false" outlineLevel="0" collapsed="false">
      <c r="A60" s="46" t="n">
        <v>36677</v>
      </c>
      <c r="C60" s="74"/>
      <c r="E60" s="74"/>
      <c r="F60" s="74"/>
      <c r="G60" s="60"/>
      <c r="I60" s="64"/>
      <c r="W60" s="51"/>
    </row>
    <row r="61" customFormat="false" ht="12.75" hidden="false" customHeight="false" outlineLevel="0" collapsed="false">
      <c r="A61" s="30" t="s">
        <v>50</v>
      </c>
      <c r="C61" s="47" t="n">
        <v>-5595505.4249</v>
      </c>
      <c r="E61" s="47" t="n">
        <v>483406</v>
      </c>
      <c r="F61" s="48"/>
      <c r="G61" s="49" t="n">
        <v>20657.2612</v>
      </c>
      <c r="I61" s="47" t="n">
        <v>-5091442.1637</v>
      </c>
      <c r="L61" s="50" t="n">
        <v>20657.2612</v>
      </c>
      <c r="N61" s="50" t="n">
        <v>0</v>
      </c>
      <c r="P61" s="50" t="n">
        <v>0</v>
      </c>
      <c r="R61" s="50" t="n">
        <v>0</v>
      </c>
      <c r="T61" s="50" t="n">
        <v>0</v>
      </c>
      <c r="V61" s="50" t="e">
        <f aca="false"/>
        <v>#REF!</v>
      </c>
      <c r="W61" s="51"/>
    </row>
    <row r="62" customFormat="false" ht="12.75" hidden="false" customHeight="false" outlineLevel="0" collapsed="false">
      <c r="A62" s="30" t="s">
        <v>51</v>
      </c>
      <c r="C62" s="47" t="n">
        <v>9496.254</v>
      </c>
      <c r="E62" s="47" t="n">
        <v>-3381.7679</v>
      </c>
      <c r="F62" s="48"/>
      <c r="G62" s="49" t="n">
        <v>-0.1264</v>
      </c>
      <c r="I62" s="47" t="n">
        <v>6114.3597</v>
      </c>
      <c r="L62" s="50" t="n">
        <v>-0.1264</v>
      </c>
      <c r="N62" s="50" t="n">
        <v>0</v>
      </c>
      <c r="P62" s="50" t="n">
        <v>0</v>
      </c>
      <c r="R62" s="50" t="n">
        <v>0</v>
      </c>
      <c r="T62" s="50" t="n">
        <v>0</v>
      </c>
      <c r="V62" s="50" t="e">
        <f aca="false"/>
        <v>#REF!</v>
      </c>
      <c r="W62" s="51"/>
    </row>
    <row r="63" customFormat="false" ht="12.75" hidden="false" customHeight="false" outlineLevel="0" collapsed="false">
      <c r="A63" s="30" t="s">
        <v>52</v>
      </c>
      <c r="C63" s="47" t="n">
        <v>-41983.1415</v>
      </c>
      <c r="E63" s="47" t="n">
        <v>3151.3523</v>
      </c>
      <c r="F63" s="48"/>
      <c r="G63" s="49" t="n">
        <v>40.9529</v>
      </c>
      <c r="I63" s="47" t="n">
        <v>-38790.8363</v>
      </c>
      <c r="L63" s="50" t="n">
        <v>40.9529</v>
      </c>
      <c r="N63" s="50" t="n">
        <v>0</v>
      </c>
      <c r="P63" s="50" t="n">
        <v>0</v>
      </c>
      <c r="R63" s="50" t="n">
        <v>0</v>
      </c>
      <c r="T63" s="50" t="n">
        <v>0</v>
      </c>
      <c r="V63" s="50" t="e">
        <f aca="false"/>
        <v>#REF!</v>
      </c>
      <c r="W63" s="51"/>
    </row>
    <row r="64" customFormat="false" ht="9.75" hidden="false" customHeight="true" outlineLevel="0" collapsed="false">
      <c r="A64" s="30"/>
      <c r="C64" s="74"/>
      <c r="E64" s="74"/>
      <c r="F64" s="74"/>
      <c r="G64" s="60"/>
      <c r="I64" s="64"/>
      <c r="L64" s="65"/>
      <c r="N64" s="65"/>
      <c r="P64" s="65"/>
      <c r="R64" s="65"/>
      <c r="T64" s="65"/>
      <c r="V64" s="65"/>
      <c r="W64" s="51"/>
    </row>
    <row r="65" customFormat="false" ht="12.75" hidden="false" customHeight="false" outlineLevel="0" collapsed="false">
      <c r="A65" s="30" t="s">
        <v>53</v>
      </c>
      <c r="C65" s="47" t="n">
        <v>-5595505.4249</v>
      </c>
      <c r="E65" s="47" t="n">
        <v>483406</v>
      </c>
      <c r="F65" s="48"/>
      <c r="G65" s="49" t="n">
        <v>20657.2612</v>
      </c>
      <c r="I65" s="47" t="n">
        <v>-5091442.1637</v>
      </c>
      <c r="L65" s="50" t="n">
        <v>20616.4347</v>
      </c>
      <c r="N65" s="50" t="n">
        <v>0</v>
      </c>
      <c r="P65" s="50" t="n">
        <v>0</v>
      </c>
      <c r="R65" s="50" t="n">
        <v>0</v>
      </c>
      <c r="T65" s="50" t="n">
        <v>0</v>
      </c>
      <c r="V65" s="50" t="e">
        <f aca="false"/>
        <v>#REF!</v>
      </c>
      <c r="W65" s="51"/>
    </row>
    <row r="66" customFormat="false" ht="12.75" hidden="false" customHeight="false" outlineLevel="0" collapsed="false">
      <c r="A66" s="30" t="s">
        <v>54</v>
      </c>
      <c r="B66" s="66" t="n">
        <v>0</v>
      </c>
      <c r="C66" s="47" t="n">
        <v>0</v>
      </c>
      <c r="D66" s="66" t="n">
        <v>0</v>
      </c>
      <c r="E66" s="47" t="n">
        <v>0</v>
      </c>
      <c r="F66" s="66" t="n">
        <v>0</v>
      </c>
      <c r="G66" s="49" t="n">
        <v>0</v>
      </c>
      <c r="H66" s="2" t="n">
        <v>0</v>
      </c>
      <c r="I66" s="47" t="n">
        <v>0</v>
      </c>
      <c r="K66" s="2" t="n">
        <v>0</v>
      </c>
      <c r="L66" s="50" t="n">
        <v>0</v>
      </c>
      <c r="M66" s="2" t="n">
        <v>0</v>
      </c>
      <c r="N66" s="50" t="n">
        <v>0</v>
      </c>
      <c r="O66" s="2" t="n">
        <v>0</v>
      </c>
      <c r="P66" s="50" t="n">
        <v>0</v>
      </c>
      <c r="Q66" s="2" t="n">
        <v>0</v>
      </c>
      <c r="R66" s="50" t="n">
        <v>0</v>
      </c>
      <c r="S66" s="2" t="n">
        <v>0</v>
      </c>
      <c r="T66" s="50" t="n">
        <v>0</v>
      </c>
      <c r="U66" s="2" t="e">
        <f aca="false"/>
        <v>#REF!</v>
      </c>
      <c r="V66" s="50" t="e">
        <f aca="false"/>
        <v>#REF!</v>
      </c>
      <c r="W66" s="51"/>
      <c r="Y66" s="76"/>
    </row>
    <row r="67" customFormat="false" ht="12.75" hidden="false" customHeight="false" outlineLevel="0" collapsed="false">
      <c r="A67" s="30" t="s">
        <v>55</v>
      </c>
      <c r="C67" s="47" t="n">
        <v>6376015.1859</v>
      </c>
      <c r="E67" s="47" t="n">
        <v>134516.0245</v>
      </c>
      <c r="F67" s="48"/>
      <c r="G67" s="49" t="n">
        <v>3652419.4033</v>
      </c>
      <c r="I67" s="47" t="n">
        <v>10162950.6137</v>
      </c>
      <c r="L67" s="50" t="n">
        <v>3652419.4033</v>
      </c>
      <c r="N67" s="50" t="n">
        <v>0</v>
      </c>
      <c r="P67" s="50" t="n">
        <v>0</v>
      </c>
      <c r="R67" s="50" t="n">
        <v>0</v>
      </c>
      <c r="T67" s="50" t="n">
        <v>0</v>
      </c>
      <c r="V67" s="50" t="e">
        <f aca="false"/>
        <v>#REF!</v>
      </c>
      <c r="W67" s="51"/>
    </row>
    <row r="68" customFormat="false" ht="12.75" hidden="false" customHeight="false" outlineLevel="0" collapsed="false">
      <c r="A68" s="30" t="s">
        <v>56</v>
      </c>
      <c r="B68" s="2" t="n">
        <v>-0.455100002116524</v>
      </c>
      <c r="C68" s="47" t="n">
        <v>780509.305899999</v>
      </c>
      <c r="D68" s="2" t="n">
        <v>0.26230000006035</v>
      </c>
      <c r="E68" s="47" t="n">
        <v>617922.2868</v>
      </c>
      <c r="F68" s="2" t="n">
        <v>4.65661287307739E-010</v>
      </c>
      <c r="G68" s="49" t="n">
        <v>3673076.6645</v>
      </c>
      <c r="H68" s="2" t="n">
        <v>-0.192800001241267</v>
      </c>
      <c r="I68" s="47" t="n">
        <v>5071508.2572</v>
      </c>
      <c r="K68" s="2" t="n">
        <v>-274616.8683</v>
      </c>
      <c r="L68" s="50" t="n">
        <v>3398418.9697</v>
      </c>
      <c r="M68" s="2" t="n">
        <v>0</v>
      </c>
      <c r="N68" s="50" t="n">
        <v>0</v>
      </c>
      <c r="O68" s="2" t="n">
        <v>0</v>
      </c>
      <c r="P68" s="50" t="n">
        <v>0</v>
      </c>
      <c r="Q68" s="2" t="n">
        <v>0</v>
      </c>
      <c r="R68" s="50" t="n">
        <v>0</v>
      </c>
      <c r="S68" s="2" t="n">
        <v>0</v>
      </c>
      <c r="T68" s="50" t="n">
        <v>0</v>
      </c>
      <c r="U68" s="2" t="e">
        <f aca="false"/>
        <v>#REF!</v>
      </c>
      <c r="V68" s="50" t="e">
        <f aca="false"/>
        <v>#REF!</v>
      </c>
      <c r="W68" s="51"/>
    </row>
    <row r="69" customFormat="false" ht="9" hidden="false" customHeight="true" outlineLevel="0" collapsed="false">
      <c r="C69" s="74"/>
      <c r="E69" s="74"/>
      <c r="F69" s="74"/>
      <c r="G69" s="60"/>
      <c r="I69" s="64"/>
      <c r="W69" s="51"/>
    </row>
    <row r="70" customFormat="false" ht="13.5" hidden="false" customHeight="false" outlineLevel="0" collapsed="false">
      <c r="A70" s="77" t="s">
        <v>57</v>
      </c>
      <c r="C70" s="74"/>
      <c r="E70" s="74"/>
      <c r="F70" s="74"/>
      <c r="G70" s="60"/>
      <c r="I70" s="64"/>
      <c r="W70" s="51"/>
      <c r="AB70" s="78"/>
    </row>
    <row r="71" customFormat="false" ht="12.75" hidden="false" customHeight="false" outlineLevel="0" collapsed="false">
      <c r="A71" s="27" t="s">
        <v>58</v>
      </c>
      <c r="C71" s="47" t="n">
        <v>-1104751</v>
      </c>
      <c r="E71" s="47" t="n">
        <v>599316</v>
      </c>
      <c r="F71" s="48"/>
      <c r="G71" s="49" t="n">
        <v>3028491</v>
      </c>
      <c r="I71" s="47" t="n">
        <v>2523056</v>
      </c>
      <c r="L71" s="50" t="n">
        <v>0</v>
      </c>
      <c r="N71" s="50" t="n">
        <v>0</v>
      </c>
      <c r="P71" s="50" t="n">
        <v>0</v>
      </c>
      <c r="R71" s="50" t="n">
        <v>0</v>
      </c>
      <c r="T71" s="50" t="n">
        <v>0</v>
      </c>
      <c r="V71" s="50" t="e">
        <f aca="false"/>
        <v>#REF!</v>
      </c>
      <c r="W71" s="51"/>
    </row>
    <row r="72" customFormat="false" ht="12" hidden="false" customHeight="true" outlineLevel="0" collapsed="false">
      <c r="B72" s="66" t="n">
        <v>0.455100002232939</v>
      </c>
      <c r="C72" s="74"/>
      <c r="D72" s="2" t="n">
        <v>-0.26230000006035</v>
      </c>
      <c r="E72" s="74"/>
      <c r="F72" s="2" t="n">
        <v>0</v>
      </c>
      <c r="G72" s="60"/>
      <c r="H72" s="2" t="n">
        <v>0.192800001241267</v>
      </c>
      <c r="I72" s="64"/>
      <c r="K72" s="2" t="n">
        <v>274616.8683</v>
      </c>
      <c r="L72" s="79"/>
      <c r="M72" s="2" t="n">
        <v>0</v>
      </c>
      <c r="N72" s="79"/>
      <c r="O72" s="2" t="n">
        <v>0</v>
      </c>
      <c r="P72" s="79"/>
      <c r="Q72" s="2" t="n">
        <v>0</v>
      </c>
      <c r="R72" s="79"/>
      <c r="S72" s="2" t="n">
        <v>0</v>
      </c>
      <c r="T72" s="79"/>
      <c r="U72" s="2" t="e">
        <f aca="false"/>
        <v>#REF!</v>
      </c>
      <c r="V72" s="79"/>
      <c r="W72" s="51"/>
    </row>
    <row r="73" customFormat="false" ht="13.5" hidden="false" customHeight="false" outlineLevel="0" collapsed="false">
      <c r="A73" s="80" t="n">
        <v>36677</v>
      </c>
      <c r="C73" s="74"/>
      <c r="E73" s="74"/>
      <c r="F73" s="74"/>
      <c r="G73" s="60"/>
      <c r="I73" s="64"/>
      <c r="W73" s="51"/>
    </row>
    <row r="74" customFormat="false" ht="12.75" hidden="false" customHeight="false" outlineLevel="0" collapsed="false">
      <c r="A74" s="30" t="s">
        <v>27</v>
      </c>
      <c r="C74" s="47" t="n">
        <v>7414656.5751</v>
      </c>
      <c r="E74" s="47" t="n">
        <v>-38628</v>
      </c>
      <c r="F74" s="48"/>
      <c r="G74" s="49" t="n">
        <v>-574832.7388</v>
      </c>
      <c r="I74" s="47" t="n">
        <v>6801195.8363</v>
      </c>
      <c r="L74" s="50" t="n">
        <v>20616.4347</v>
      </c>
      <c r="N74" s="50" t="n">
        <v>0</v>
      </c>
      <c r="P74" s="50" t="n">
        <v>0</v>
      </c>
      <c r="R74" s="50" t="n">
        <v>0</v>
      </c>
      <c r="T74" s="50" t="n">
        <v>0</v>
      </c>
      <c r="V74" s="50" t="e">
        <f aca="false"/>
        <v>#REF!</v>
      </c>
      <c r="W74" s="51"/>
    </row>
    <row r="75" customFormat="false" ht="12.75" hidden="false" customHeight="false" outlineLevel="0" collapsed="false">
      <c r="A75" s="30" t="s">
        <v>59</v>
      </c>
      <c r="C75" s="47" t="n">
        <v>0</v>
      </c>
      <c r="E75" s="47" t="n">
        <v>0</v>
      </c>
      <c r="F75" s="48"/>
      <c r="G75" s="49" t="n">
        <v>0</v>
      </c>
      <c r="I75" s="47" t="n">
        <v>0</v>
      </c>
      <c r="L75" s="50" t="n">
        <v>0</v>
      </c>
      <c r="N75" s="50" t="n">
        <v>0</v>
      </c>
      <c r="P75" s="50" t="n">
        <v>0</v>
      </c>
      <c r="R75" s="50" t="n">
        <v>0</v>
      </c>
      <c r="T75" s="50" t="n">
        <v>0</v>
      </c>
      <c r="V75" s="50" t="e">
        <f aca="false"/>
        <v>#REF!</v>
      </c>
      <c r="W75" s="51"/>
    </row>
    <row r="76" customFormat="false" ht="12.75" hidden="false" customHeight="false" outlineLevel="0" collapsed="false">
      <c r="A76" s="30" t="s">
        <v>55</v>
      </c>
      <c r="C76" s="47" t="n">
        <v>-5529395.8141</v>
      </c>
      <c r="E76" s="47" t="n">
        <v>57234.0245</v>
      </c>
      <c r="F76" s="48"/>
      <c r="G76" s="49" t="n">
        <v>1219418.4033</v>
      </c>
      <c r="I76" s="47" t="n">
        <v>-4252743.3863</v>
      </c>
      <c r="L76" s="50" t="n">
        <v>3652419.4033</v>
      </c>
      <c r="N76" s="50" t="n">
        <v>0</v>
      </c>
      <c r="P76" s="50" t="n">
        <v>0</v>
      </c>
      <c r="R76" s="50" t="n">
        <v>0</v>
      </c>
      <c r="T76" s="50" t="n">
        <v>0</v>
      </c>
      <c r="V76" s="50" t="e">
        <f aca="false"/>
        <v>#REF!</v>
      </c>
      <c r="W76" s="51"/>
    </row>
    <row r="77" customFormat="false" ht="12.75" hidden="false" customHeight="false" outlineLevel="0" collapsed="false">
      <c r="A77" s="34" t="s">
        <v>60</v>
      </c>
      <c r="B77" s="35"/>
      <c r="C77" s="47" t="n">
        <v>1885260.761</v>
      </c>
      <c r="D77" s="35"/>
      <c r="E77" s="47" t="n">
        <v>18606.0245</v>
      </c>
      <c r="F77" s="48"/>
      <c r="G77" s="49" t="n">
        <v>644585.6645</v>
      </c>
      <c r="H77" s="35"/>
      <c r="I77" s="47" t="n">
        <v>2548452.45</v>
      </c>
      <c r="J77" s="35"/>
      <c r="K77" s="35"/>
      <c r="L77" s="67" t="n">
        <v>3673035.838</v>
      </c>
      <c r="M77" s="35"/>
      <c r="N77" s="67" t="n">
        <v>0</v>
      </c>
      <c r="O77" s="35"/>
      <c r="P77" s="67" t="n">
        <v>0</v>
      </c>
      <c r="Q77" s="35"/>
      <c r="R77" s="67" t="n">
        <v>0</v>
      </c>
      <c r="S77" s="35"/>
      <c r="T77" s="67" t="n">
        <v>0</v>
      </c>
      <c r="U77" s="35"/>
      <c r="V77" s="68" t="e">
        <f aca="false"/>
        <v>#REF!</v>
      </c>
      <c r="W77" s="51"/>
      <c r="X77" s="75"/>
      <c r="Z77" s="75"/>
      <c r="AA77" s="75"/>
    </row>
    <row r="78" customFormat="false" ht="12.75" hidden="true" customHeight="false" outlineLevel="0" collapsed="false">
      <c r="A78" s="34" t="s">
        <v>61</v>
      </c>
      <c r="B78" s="35"/>
      <c r="C78" s="65"/>
      <c r="D78" s="35"/>
      <c r="E78" s="65"/>
      <c r="F78" s="65"/>
      <c r="G78" s="60"/>
      <c r="H78" s="35"/>
      <c r="I78" s="47" t="n">
        <v>0</v>
      </c>
      <c r="J78" s="35"/>
      <c r="K78" s="35"/>
      <c r="L78" s="72"/>
      <c r="M78" s="35"/>
      <c r="N78" s="72"/>
      <c r="O78" s="35"/>
      <c r="P78" s="72"/>
      <c r="Q78" s="35"/>
      <c r="R78" s="72"/>
      <c r="S78" s="35"/>
      <c r="T78" s="72"/>
      <c r="U78" s="35"/>
      <c r="V78" s="73"/>
      <c r="W78" s="51"/>
      <c r="X78" s="75"/>
      <c r="Z78" s="75"/>
      <c r="AA78" s="75"/>
    </row>
    <row r="79" customFormat="false" ht="12.75" hidden="true" customHeight="false" outlineLevel="0" collapsed="false">
      <c r="A79" s="34" t="s">
        <v>62</v>
      </c>
      <c r="B79" s="35"/>
      <c r="C79" s="65"/>
      <c r="D79" s="35"/>
      <c r="E79" s="65"/>
      <c r="F79" s="65"/>
      <c r="G79" s="60"/>
      <c r="H79" s="35"/>
      <c r="I79" s="81" t="n">
        <v>0</v>
      </c>
      <c r="J79" s="35"/>
      <c r="K79" s="35"/>
      <c r="L79" s="72"/>
      <c r="M79" s="35"/>
      <c r="N79" s="72"/>
      <c r="O79" s="35"/>
      <c r="P79" s="72"/>
      <c r="Q79" s="35"/>
      <c r="R79" s="72"/>
      <c r="S79" s="35"/>
      <c r="T79" s="72"/>
      <c r="U79" s="35"/>
      <c r="V79" s="73"/>
      <c r="W79" s="51"/>
      <c r="X79" s="75"/>
      <c r="Z79" s="75"/>
      <c r="AA79" s="75"/>
    </row>
    <row r="80" customFormat="false" ht="12.75" hidden="false" customHeight="false" outlineLevel="0" collapsed="false">
      <c r="A80" s="34"/>
      <c r="B80" s="35"/>
      <c r="C80" s="65"/>
      <c r="D80" s="35"/>
      <c r="E80" s="65"/>
      <c r="F80" s="65"/>
      <c r="G80" s="60"/>
      <c r="H80" s="35"/>
      <c r="I80" s="64"/>
      <c r="J80" s="35"/>
      <c r="K80" s="35"/>
      <c r="L80" s="72"/>
      <c r="M80" s="35"/>
      <c r="N80" s="72"/>
      <c r="O80" s="35"/>
      <c r="P80" s="72"/>
      <c r="Q80" s="35"/>
      <c r="R80" s="72"/>
      <c r="S80" s="35"/>
      <c r="T80" s="72"/>
      <c r="U80" s="35"/>
      <c r="V80" s="73"/>
      <c r="W80" s="51"/>
      <c r="X80" s="75"/>
      <c r="Z80" s="75"/>
      <c r="AA80" s="75"/>
    </row>
    <row r="81" customFormat="false" ht="12.75" hidden="false" customHeight="true" outlineLevel="0" collapsed="false">
      <c r="A81" s="27"/>
      <c r="C81" s="74"/>
      <c r="E81" s="74"/>
      <c r="F81" s="74"/>
      <c r="G81" s="60"/>
      <c r="I81" s="64"/>
      <c r="W81" s="51"/>
      <c r="X81" s="75"/>
      <c r="Z81" s="75"/>
      <c r="AA81" s="82"/>
    </row>
    <row r="82" customFormat="false" ht="13.5" hidden="false" customHeight="false" outlineLevel="0" collapsed="false">
      <c r="A82" s="83" t="s">
        <v>63</v>
      </c>
      <c r="C82" s="74"/>
      <c r="E82" s="74"/>
      <c r="F82" s="74"/>
      <c r="G82" s="60"/>
      <c r="I82" s="64"/>
      <c r="W82" s="51"/>
      <c r="X82" s="75"/>
      <c r="Z82" s="75"/>
      <c r="AA82" s="75"/>
    </row>
    <row r="83" customFormat="false" ht="12.75" hidden="false" customHeight="false" outlineLevel="0" collapsed="false">
      <c r="A83" s="30" t="s">
        <v>64</v>
      </c>
      <c r="C83" s="47" t="n">
        <v>0</v>
      </c>
      <c r="E83" s="47" t="n">
        <v>0</v>
      </c>
      <c r="F83" s="48"/>
      <c r="G83" s="49" t="n">
        <v>0</v>
      </c>
      <c r="I83" s="47" t="n">
        <v>0</v>
      </c>
      <c r="L83" s="84" t="n">
        <v>0</v>
      </c>
      <c r="N83" s="84" t="n">
        <v>0</v>
      </c>
      <c r="P83" s="84" t="n">
        <v>0</v>
      </c>
      <c r="R83" s="84" t="n">
        <v>0</v>
      </c>
      <c r="T83" s="84" t="n">
        <v>0</v>
      </c>
      <c r="V83" s="50" t="e">
        <f aca="false"/>
        <v>#REF!</v>
      </c>
      <c r="W83" s="51"/>
      <c r="X83" s="75"/>
      <c r="Z83" s="75"/>
      <c r="AA83" s="85"/>
    </row>
    <row r="84" customFormat="false" ht="12.75" hidden="false" customHeight="false" outlineLevel="0" collapsed="false">
      <c r="A84" s="30" t="s">
        <v>33</v>
      </c>
      <c r="C84" s="74"/>
      <c r="E84" s="74"/>
      <c r="F84" s="74"/>
      <c r="G84" s="60"/>
      <c r="I84" s="64"/>
      <c r="V84" s="52"/>
      <c r="W84" s="51"/>
      <c r="X84" s="75"/>
      <c r="Z84" s="75"/>
      <c r="AA84" s="86"/>
    </row>
    <row r="85" customFormat="false" ht="12.75" hidden="false" customHeight="false" outlineLevel="0" collapsed="false">
      <c r="A85" s="27" t="s">
        <v>35</v>
      </c>
      <c r="C85" s="60" t="n">
        <v>18230.5379</v>
      </c>
      <c r="E85" s="60" t="n">
        <v>2325.6632</v>
      </c>
      <c r="F85" s="61"/>
      <c r="G85" s="60" t="n">
        <v>6088.93090000001</v>
      </c>
      <c r="I85" s="60" t="n">
        <v>26645.132</v>
      </c>
      <c r="L85" s="3"/>
      <c r="N85" s="3"/>
      <c r="P85" s="3"/>
      <c r="R85" s="3"/>
      <c r="T85" s="3"/>
      <c r="V85" s="62"/>
      <c r="W85" s="51"/>
      <c r="X85" s="87"/>
      <c r="Y85" s="12"/>
      <c r="Z85" s="87"/>
      <c r="AA85" s="86"/>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c r="IW85" s="3"/>
    </row>
    <row r="86" customFormat="false" ht="12.75" hidden="false" customHeight="false" outlineLevel="0" collapsed="false">
      <c r="A86" s="30" t="s">
        <v>37</v>
      </c>
      <c r="C86" s="64" t="n">
        <v>-9958</v>
      </c>
      <c r="E86" s="64" t="n">
        <v>0</v>
      </c>
      <c r="F86" s="48"/>
      <c r="G86" s="60" t="n">
        <v>-22276.4537</v>
      </c>
      <c r="I86" s="60" t="n">
        <v>-32234.4537</v>
      </c>
      <c r="L86" s="88" t="n">
        <v>0</v>
      </c>
      <c r="N86" s="88" t="n">
        <v>0</v>
      </c>
      <c r="P86" s="88" t="n">
        <v>0</v>
      </c>
      <c r="R86" s="88" t="n">
        <v>0</v>
      </c>
      <c r="T86" s="88" t="n">
        <v>0</v>
      </c>
      <c r="V86" s="65" t="e">
        <f aca="false"/>
        <v>#REF!</v>
      </c>
      <c r="W86" s="51"/>
      <c r="X86" s="75"/>
      <c r="Z86" s="75"/>
      <c r="AA86" s="86"/>
    </row>
    <row r="87" customFormat="false" ht="12.75" hidden="false" customHeight="false" outlineLevel="0" collapsed="false">
      <c r="A87" s="30" t="s">
        <v>38</v>
      </c>
      <c r="C87" s="64" t="n">
        <v>185533.761</v>
      </c>
      <c r="E87" s="64" t="n">
        <v>0</v>
      </c>
      <c r="F87" s="48"/>
      <c r="G87" s="60" t="n">
        <v>0</v>
      </c>
      <c r="I87" s="60" t="n">
        <v>185533.761</v>
      </c>
      <c r="L87" s="88" t="n">
        <v>-22276.4537</v>
      </c>
      <c r="N87" s="88" t="n">
        <v>0</v>
      </c>
      <c r="P87" s="88" t="n">
        <v>0</v>
      </c>
      <c r="R87" s="88" t="n">
        <v>0</v>
      </c>
      <c r="T87" s="88" t="n">
        <v>0</v>
      </c>
      <c r="V87" s="65" t="e">
        <f aca="false"/>
        <v>#REF!</v>
      </c>
      <c r="W87" s="51"/>
      <c r="X87" s="75"/>
      <c r="Z87" s="75"/>
      <c r="AA87" s="86"/>
    </row>
    <row r="88" customFormat="false" ht="12.75" hidden="false" customHeight="false" outlineLevel="0" collapsed="false">
      <c r="A88" s="30" t="s">
        <v>39</v>
      </c>
      <c r="C88" s="64" t="n">
        <v>0</v>
      </c>
      <c r="E88" s="64" t="n">
        <v>0</v>
      </c>
      <c r="F88" s="48"/>
      <c r="G88" s="60" t="n">
        <v>0</v>
      </c>
      <c r="I88" s="60" t="n">
        <v>0</v>
      </c>
      <c r="L88" s="88" t="n">
        <v>0</v>
      </c>
      <c r="N88" s="88" t="n">
        <v>0</v>
      </c>
      <c r="P88" s="88" t="n">
        <v>0</v>
      </c>
      <c r="R88" s="88" t="n">
        <v>0</v>
      </c>
      <c r="T88" s="88" t="n">
        <v>0</v>
      </c>
      <c r="V88" s="65" t="e">
        <f aca="false"/>
        <v>#REF!</v>
      </c>
      <c r="W88" s="51"/>
      <c r="X88" s="75"/>
      <c r="Z88" s="75"/>
      <c r="AA88" s="86"/>
    </row>
    <row r="89" customFormat="false" ht="12.75" hidden="false" customHeight="false" outlineLevel="0" collapsed="false">
      <c r="A89" s="30" t="s">
        <v>40</v>
      </c>
      <c r="C89" s="64" t="n">
        <v>-18203</v>
      </c>
      <c r="E89" s="64" t="n">
        <v>0</v>
      </c>
      <c r="F89" s="48"/>
      <c r="G89" s="60" t="n">
        <v>0</v>
      </c>
      <c r="I89" s="60" t="n">
        <v>-18203</v>
      </c>
      <c r="L89" s="88"/>
      <c r="N89" s="88"/>
      <c r="P89" s="88"/>
      <c r="R89" s="88"/>
      <c r="T89" s="88"/>
      <c r="V89" s="65"/>
      <c r="W89" s="51"/>
      <c r="X89" s="75"/>
      <c r="Z89" s="75"/>
      <c r="AA89" s="86"/>
    </row>
    <row r="90" customFormat="false" ht="12.75" hidden="false" customHeight="false" outlineLevel="0" collapsed="false">
      <c r="A90" s="30" t="s">
        <v>41</v>
      </c>
      <c r="C90" s="64" t="n">
        <v>0</v>
      </c>
      <c r="E90" s="64" t="n">
        <v>0</v>
      </c>
      <c r="F90" s="48"/>
      <c r="G90" s="60" t="n">
        <v>0</v>
      </c>
      <c r="I90" s="60" t="n">
        <v>0</v>
      </c>
      <c r="L90" s="88" t="n">
        <v>0</v>
      </c>
      <c r="N90" s="88" t="n">
        <v>0</v>
      </c>
      <c r="P90" s="88" t="n">
        <v>0</v>
      </c>
      <c r="R90" s="88" t="n">
        <v>0</v>
      </c>
      <c r="T90" s="88" t="n">
        <v>0</v>
      </c>
      <c r="V90" s="65" t="e">
        <f aca="false"/>
        <v>#REF!</v>
      </c>
      <c r="W90" s="51"/>
      <c r="X90" s="75"/>
      <c r="Z90" s="75"/>
      <c r="AA90" s="86"/>
    </row>
    <row r="91" customFormat="false" ht="12.75" hidden="false" customHeight="false" outlineLevel="0" collapsed="false">
      <c r="A91" s="30" t="s">
        <v>42</v>
      </c>
      <c r="C91" s="64" t="n">
        <v>0</v>
      </c>
      <c r="E91" s="64" t="n">
        <v>0</v>
      </c>
      <c r="F91" s="48"/>
      <c r="G91" s="60" t="n">
        <v>0</v>
      </c>
      <c r="I91" s="60" t="n">
        <v>0</v>
      </c>
      <c r="L91" s="88"/>
      <c r="N91" s="88"/>
      <c r="P91" s="88"/>
      <c r="R91" s="88"/>
      <c r="T91" s="88"/>
      <c r="V91" s="65"/>
      <c r="W91" s="51"/>
      <c r="X91" s="75"/>
      <c r="Z91" s="75"/>
      <c r="AA91" s="86"/>
    </row>
    <row r="92" customFormat="false" ht="12.75" hidden="false" customHeight="false" outlineLevel="0" collapsed="false">
      <c r="A92" s="30" t="s">
        <v>43</v>
      </c>
      <c r="C92" s="64" t="n">
        <v>0</v>
      </c>
      <c r="E92" s="64" t="n">
        <v>0</v>
      </c>
      <c r="F92" s="48"/>
      <c r="G92" s="60" t="n">
        <v>0</v>
      </c>
      <c r="I92" s="60" t="n">
        <v>0</v>
      </c>
      <c r="L92" s="88" t="n">
        <v>0</v>
      </c>
      <c r="N92" s="88" t="n">
        <v>0</v>
      </c>
      <c r="P92" s="88" t="n">
        <v>0</v>
      </c>
      <c r="R92" s="88" t="n">
        <v>0</v>
      </c>
      <c r="T92" s="88" t="n">
        <v>0</v>
      </c>
      <c r="V92" s="65" t="e">
        <f aca="false"/>
        <v>#REF!</v>
      </c>
      <c r="W92" s="51"/>
      <c r="X92" s="75"/>
      <c r="Z92" s="75"/>
      <c r="AA92" s="86"/>
    </row>
    <row r="93" customFormat="false" ht="12.75" hidden="false" customHeight="false" outlineLevel="0" collapsed="false">
      <c r="A93" s="30" t="s">
        <v>44</v>
      </c>
      <c r="C93" s="64" t="n">
        <v>0</v>
      </c>
      <c r="E93" s="64" t="n">
        <v>0</v>
      </c>
      <c r="F93" s="48"/>
      <c r="G93" s="60" t="n">
        <v>0</v>
      </c>
      <c r="I93" s="60" t="n">
        <v>0</v>
      </c>
      <c r="L93" s="88" t="n">
        <v>0</v>
      </c>
      <c r="N93" s="88" t="n">
        <v>0</v>
      </c>
      <c r="P93" s="88" t="n">
        <v>0</v>
      </c>
      <c r="R93" s="88" t="n">
        <v>0</v>
      </c>
      <c r="T93" s="88" t="n">
        <v>0</v>
      </c>
      <c r="V93" s="65" t="e">
        <f aca="false"/>
        <v>#REF!</v>
      </c>
      <c r="W93" s="51"/>
      <c r="X93" s="75"/>
      <c r="Z93" s="75"/>
      <c r="AA93" s="86"/>
    </row>
    <row r="94" customFormat="false" ht="12.75" hidden="false" customHeight="false" outlineLevel="0" collapsed="false">
      <c r="A94" s="30" t="s">
        <v>45</v>
      </c>
      <c r="C94" s="64" t="n">
        <v>-3886</v>
      </c>
      <c r="E94" s="64" t="n">
        <v>0</v>
      </c>
      <c r="F94" s="48"/>
      <c r="G94" s="60" t="n">
        <v>0</v>
      </c>
      <c r="I94" s="60" t="n">
        <v>-3886</v>
      </c>
      <c r="L94" s="88" t="n">
        <v>0</v>
      </c>
      <c r="N94" s="88" t="n">
        <v>0</v>
      </c>
      <c r="P94" s="88" t="n">
        <v>0</v>
      </c>
      <c r="R94" s="88" t="n">
        <v>0</v>
      </c>
      <c r="T94" s="88" t="n">
        <v>0</v>
      </c>
      <c r="V94" s="65" t="e">
        <f aca="false"/>
        <v>#REF!</v>
      </c>
      <c r="W94" s="51"/>
      <c r="X94" s="75"/>
      <c r="Z94" s="75"/>
      <c r="AA94" s="86"/>
    </row>
    <row r="95" customFormat="false" ht="12.75" hidden="false" customHeight="false" outlineLevel="0" collapsed="false">
      <c r="A95" s="34" t="s">
        <v>46</v>
      </c>
      <c r="B95" s="35"/>
      <c r="C95" s="47" t="n">
        <v>171717.2989</v>
      </c>
      <c r="D95" s="35"/>
      <c r="E95" s="47" t="n">
        <v>2325.6632</v>
      </c>
      <c r="F95" s="48"/>
      <c r="G95" s="49" t="n">
        <v>-16187.5227999999</v>
      </c>
      <c r="H95" s="35"/>
      <c r="I95" s="47" t="n">
        <v>157855.4393</v>
      </c>
      <c r="J95" s="35"/>
      <c r="K95" s="35"/>
      <c r="L95" s="67" t="n">
        <v>-22276.4537</v>
      </c>
      <c r="M95" s="35"/>
      <c r="N95" s="67" t="n">
        <v>0</v>
      </c>
      <c r="O95" s="35"/>
      <c r="P95" s="67" t="n">
        <v>0</v>
      </c>
      <c r="Q95" s="35"/>
      <c r="R95" s="67" t="n">
        <v>0</v>
      </c>
      <c r="S95" s="35"/>
      <c r="T95" s="67" t="n">
        <v>0</v>
      </c>
      <c r="U95" s="35"/>
      <c r="V95" s="68" t="e">
        <f aca="false"/>
        <v>#REF!</v>
      </c>
      <c r="W95" s="51"/>
      <c r="X95" s="75"/>
      <c r="Z95" s="75"/>
      <c r="AA95" s="86"/>
    </row>
    <row r="96" customFormat="false" ht="12.75" hidden="false" customHeight="false" outlineLevel="0" collapsed="false">
      <c r="A96" s="34" t="s">
        <v>47</v>
      </c>
      <c r="B96" s="35"/>
      <c r="C96" s="47" t="n">
        <v>0</v>
      </c>
      <c r="D96" s="35"/>
      <c r="E96" s="47" t="n">
        <v>0</v>
      </c>
      <c r="F96" s="48"/>
      <c r="G96" s="49" t="n">
        <v>0</v>
      </c>
      <c r="H96" s="35"/>
      <c r="I96" s="47" t="n">
        <v>0</v>
      </c>
      <c r="J96" s="35"/>
      <c r="K96" s="35"/>
      <c r="L96" s="67" t="n">
        <v>-678598.0283</v>
      </c>
      <c r="M96" s="35"/>
      <c r="N96" s="67" t="n">
        <v>0</v>
      </c>
      <c r="O96" s="35"/>
      <c r="P96" s="67" t="n">
        <v>0</v>
      </c>
      <c r="Q96" s="35"/>
      <c r="R96" s="67" t="n">
        <v>0</v>
      </c>
      <c r="S96" s="35"/>
      <c r="T96" s="67" t="n">
        <v>0</v>
      </c>
      <c r="U96" s="35"/>
      <c r="V96" s="50" t="e">
        <f aca="false"/>
        <v>#REF!</v>
      </c>
      <c r="W96" s="51"/>
    </row>
    <row r="97" customFormat="false" ht="12.75" hidden="false" customHeight="false" outlineLevel="0" collapsed="false">
      <c r="A97" s="34" t="s">
        <v>48</v>
      </c>
      <c r="B97" s="35"/>
      <c r="C97" s="47" t="n">
        <v>844.6777</v>
      </c>
      <c r="D97" s="35"/>
      <c r="E97" s="47" t="n">
        <v>-1.8379</v>
      </c>
      <c r="F97" s="48"/>
      <c r="G97" s="49" t="n">
        <v>-4.1035</v>
      </c>
      <c r="H97" s="35"/>
      <c r="I97" s="47" t="n">
        <v>838.7363</v>
      </c>
      <c r="J97" s="35"/>
      <c r="K97" s="35"/>
      <c r="L97" s="67" t="n">
        <v>150.3094</v>
      </c>
      <c r="M97" s="35"/>
      <c r="N97" s="67" t="n">
        <v>0</v>
      </c>
      <c r="O97" s="35"/>
      <c r="P97" s="67" t="n">
        <v>0</v>
      </c>
      <c r="Q97" s="35"/>
      <c r="R97" s="67" t="n">
        <v>0</v>
      </c>
      <c r="S97" s="35"/>
      <c r="T97" s="67" t="n">
        <v>0</v>
      </c>
      <c r="U97" s="35"/>
      <c r="V97" s="50" t="e">
        <f aca="false"/>
        <v>#REF!</v>
      </c>
      <c r="W97" s="51"/>
    </row>
    <row r="98" customFormat="false" ht="12.75" hidden="false" customHeight="false" outlineLevel="0" collapsed="false">
      <c r="A98" s="34" t="s">
        <v>65</v>
      </c>
      <c r="B98" s="89" t="n">
        <v>0</v>
      </c>
      <c r="C98" s="47" t="n">
        <v>172561.9766</v>
      </c>
      <c r="D98" s="89"/>
      <c r="E98" s="47" t="n">
        <v>2323.8253</v>
      </c>
      <c r="F98" s="48"/>
      <c r="G98" s="47" t="n">
        <v>-16191.6262999999</v>
      </c>
      <c r="H98" s="35" t="n">
        <v>0</v>
      </c>
      <c r="I98" s="47" t="n">
        <v>158694.1756</v>
      </c>
      <c r="J98" s="35"/>
      <c r="K98" s="35" t="n">
        <v>-678443.6154</v>
      </c>
      <c r="L98" s="67" t="n">
        <v>-22280.5571999997</v>
      </c>
      <c r="M98" s="35" t="n">
        <v>0</v>
      </c>
      <c r="N98" s="67" t="n">
        <v>0</v>
      </c>
      <c r="O98" s="35" t="n">
        <v>0</v>
      </c>
      <c r="P98" s="67" t="n">
        <v>0</v>
      </c>
      <c r="Q98" s="35" t="n">
        <v>0</v>
      </c>
      <c r="R98" s="67" t="n">
        <v>0</v>
      </c>
      <c r="S98" s="35" t="n">
        <v>0</v>
      </c>
      <c r="T98" s="67" t="n">
        <v>0</v>
      </c>
      <c r="U98" s="35" t="e">
        <f aca="false"/>
        <v>#REF!</v>
      </c>
      <c r="V98" s="68" t="e">
        <f aca="false"/>
        <v>#REF!</v>
      </c>
      <c r="W98" s="51"/>
      <c r="X98" s="78"/>
      <c r="Y98" s="35"/>
    </row>
    <row r="99" customFormat="false" ht="12.75" hidden="true" customHeight="false" outlineLevel="0" collapsed="false">
      <c r="A99" s="34" t="s">
        <v>66</v>
      </c>
      <c r="B99" s="35"/>
      <c r="C99" s="65"/>
      <c r="D99" s="35"/>
      <c r="E99" s="65"/>
      <c r="F99" s="65"/>
      <c r="G99" s="60"/>
      <c r="H99" s="35"/>
      <c r="I99" s="47" t="e">
        <f aca="false"/>
        <v>#DIV/0!</v>
      </c>
      <c r="J99" s="35"/>
      <c r="K99" s="35"/>
      <c r="L99" s="72"/>
      <c r="M99" s="35"/>
      <c r="N99" s="72"/>
      <c r="O99" s="35"/>
      <c r="P99" s="72"/>
      <c r="Q99" s="35"/>
      <c r="R99" s="72"/>
      <c r="S99" s="35"/>
      <c r="T99" s="72"/>
      <c r="U99" s="35"/>
      <c r="V99" s="73"/>
      <c r="W99" s="51"/>
      <c r="X99" s="78"/>
    </row>
    <row r="100" customFormat="false" ht="12.75" hidden="true" customHeight="false" outlineLevel="0" collapsed="false">
      <c r="A100" s="34" t="s">
        <v>62</v>
      </c>
      <c r="B100" s="35"/>
      <c r="C100" s="65"/>
      <c r="D100" s="35"/>
      <c r="E100" s="65"/>
      <c r="F100" s="65"/>
      <c r="G100" s="60"/>
      <c r="H100" s="35"/>
      <c r="I100" s="47" t="e">
        <f aca="false"/>
        <v>#REF!</v>
      </c>
      <c r="J100" s="35"/>
      <c r="K100" s="35"/>
      <c r="L100" s="72"/>
      <c r="M100" s="35"/>
      <c r="N100" s="72"/>
      <c r="O100" s="35"/>
      <c r="P100" s="72"/>
      <c r="Q100" s="35"/>
      <c r="R100" s="72"/>
      <c r="S100" s="35"/>
      <c r="T100" s="72"/>
      <c r="U100" s="35"/>
      <c r="V100" s="73"/>
      <c r="W100" s="51"/>
      <c r="X100" s="78"/>
    </row>
    <row r="101" customFormat="false" ht="12.75" hidden="true" customHeight="false" outlineLevel="0" collapsed="false">
      <c r="A101" s="34" t="s">
        <v>67</v>
      </c>
      <c r="B101" s="35"/>
      <c r="C101" s="65"/>
      <c r="D101" s="35"/>
      <c r="E101" s="65"/>
      <c r="F101" s="65"/>
      <c r="G101" s="60"/>
      <c r="H101" s="35"/>
      <c r="I101" s="47" t="e">
        <f aca="false"/>
        <v>#REF!</v>
      </c>
      <c r="J101" s="35"/>
      <c r="K101" s="35"/>
      <c r="L101" s="72"/>
      <c r="M101" s="35"/>
      <c r="N101" s="72"/>
      <c r="O101" s="35"/>
      <c r="P101" s="72"/>
      <c r="Q101" s="35"/>
      <c r="R101" s="72"/>
      <c r="S101" s="35"/>
      <c r="T101" s="72"/>
      <c r="U101" s="35"/>
      <c r="V101" s="73"/>
      <c r="W101" s="51"/>
      <c r="X101" s="78"/>
    </row>
    <row r="102" customFormat="false" ht="12.75" hidden="false" customHeight="false" outlineLevel="0" collapsed="false">
      <c r="A102" s="34"/>
      <c r="C102" s="74"/>
      <c r="E102" s="74"/>
      <c r="F102" s="74"/>
      <c r="G102" s="60"/>
      <c r="H102" s="2" t="s">
        <v>68</v>
      </c>
      <c r="I102" s="64"/>
    </row>
    <row r="103" customFormat="false" ht="12.75" hidden="false" customHeight="false" outlineLevel="0" collapsed="false">
      <c r="A103" s="30" t="s">
        <v>69</v>
      </c>
      <c r="C103" s="90" t="n">
        <v>607947.329299999</v>
      </c>
      <c r="D103" s="2" t="n">
        <v>1.65200000011828</v>
      </c>
      <c r="E103" s="90" t="n">
        <v>615598.4615</v>
      </c>
      <c r="F103" s="53" t="n">
        <v>0</v>
      </c>
      <c r="G103" s="90" t="n">
        <v>3689268.2908</v>
      </c>
      <c r="H103" s="2" t="n">
        <v>1.65899999812245</v>
      </c>
      <c r="I103" s="90" t="n">
        <v>4912814.0816</v>
      </c>
      <c r="K103" s="2" t="n">
        <v>-268534.6758</v>
      </c>
      <c r="L103" s="91" t="n">
        <v>3420699.5269</v>
      </c>
      <c r="M103" s="2" t="n">
        <v>0</v>
      </c>
      <c r="N103" s="91" t="n">
        <v>0</v>
      </c>
      <c r="O103" s="2" t="n">
        <v>0</v>
      </c>
      <c r="P103" s="91" t="n">
        <v>0</v>
      </c>
      <c r="Q103" s="2" t="n">
        <v>0</v>
      </c>
      <c r="R103" s="91" t="n">
        <v>0</v>
      </c>
      <c r="S103" s="2" t="n">
        <v>0</v>
      </c>
      <c r="T103" s="91" t="n">
        <v>0</v>
      </c>
      <c r="U103" s="2" t="e">
        <f aca="false"/>
        <v>#REF!</v>
      </c>
      <c r="V103" s="91" t="e">
        <f aca="false"/>
        <v>#REF!</v>
      </c>
      <c r="W103" s="78"/>
    </row>
    <row r="104" customFormat="false" ht="12.75" hidden="false" customHeight="false" outlineLevel="0" collapsed="false">
      <c r="A104" s="30"/>
      <c r="C104" s="92"/>
      <c r="E104" s="92"/>
      <c r="F104" s="93"/>
      <c r="G104" s="94"/>
      <c r="I104" s="94"/>
      <c r="L104" s="95"/>
      <c r="N104" s="95"/>
      <c r="P104" s="95"/>
      <c r="R104" s="95"/>
      <c r="T104" s="95"/>
      <c r="V104" s="95"/>
    </row>
    <row r="105" customFormat="false" ht="12.75" hidden="false" customHeight="false" outlineLevel="0" collapsed="false">
      <c r="A105" s="30" t="s">
        <v>70</v>
      </c>
      <c r="C105" s="96" t="n">
        <v>5410</v>
      </c>
      <c r="E105" s="96" t="n">
        <v>0</v>
      </c>
      <c r="F105" s="97"/>
      <c r="G105" s="96" t="n">
        <v>0</v>
      </c>
      <c r="I105" s="96" t="n">
        <v>5410</v>
      </c>
      <c r="L105" s="98" t="n">
        <v>0</v>
      </c>
      <c r="N105" s="98" t="n">
        <v>0</v>
      </c>
      <c r="P105" s="98" t="n">
        <v>0</v>
      </c>
      <c r="R105" s="98" t="n">
        <v>0</v>
      </c>
      <c r="T105" s="98" t="n">
        <v>0</v>
      </c>
      <c r="U105" s="2" t="e">
        <f aca="false"/>
        <v>#REF!</v>
      </c>
      <c r="V105" s="98" t="e">
        <f aca="false"/>
        <v>#REF!</v>
      </c>
      <c r="Y105" s="0" t="s">
        <v>32</v>
      </c>
    </row>
    <row r="106" customFormat="false" ht="12.75" hidden="false" customHeight="false" outlineLevel="0" collapsed="false">
      <c r="A106" s="30" t="s">
        <v>71</v>
      </c>
      <c r="C106" s="99"/>
      <c r="E106" s="99"/>
      <c r="F106" s="100"/>
      <c r="G106" s="90"/>
      <c r="I106" s="90"/>
      <c r="L106" s="91"/>
      <c r="N106" s="91"/>
      <c r="P106" s="91"/>
      <c r="R106" s="91"/>
      <c r="T106" s="91"/>
      <c r="V106" s="91"/>
      <c r="Y106" s="0" t="s">
        <v>34</v>
      </c>
    </row>
    <row r="107" customFormat="false" ht="12.75" hidden="false" customHeight="false" outlineLevel="0" collapsed="false">
      <c r="A107" s="30" t="s">
        <v>72</v>
      </c>
      <c r="C107" s="99" t="n">
        <v>-185087.1846</v>
      </c>
      <c r="E107" s="99" t="n">
        <v>7983.652</v>
      </c>
      <c r="F107" s="97"/>
      <c r="G107" s="99" t="n">
        <v>74614.717</v>
      </c>
      <c r="I107" s="99" t="n">
        <v>-102488.8156</v>
      </c>
      <c r="L107" s="101"/>
      <c r="N107" s="102"/>
      <c r="O107" s="103"/>
      <c r="P107" s="102"/>
      <c r="Q107" s="103"/>
      <c r="R107" s="102"/>
      <c r="S107" s="103"/>
      <c r="T107" s="102"/>
      <c r="U107" s="103"/>
      <c r="V107" s="102"/>
      <c r="W107" s="104"/>
      <c r="X107" s="104"/>
      <c r="Y107" s="105" t="s">
        <v>36</v>
      </c>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4"/>
      <c r="BT107" s="104"/>
      <c r="BU107" s="104"/>
      <c r="BV107" s="104"/>
      <c r="BW107" s="104"/>
      <c r="BX107" s="104"/>
      <c r="BY107" s="104"/>
      <c r="BZ107" s="104"/>
      <c r="CA107" s="104"/>
      <c r="CB107" s="104"/>
      <c r="CC107" s="104"/>
      <c r="CD107" s="104"/>
      <c r="CE107" s="104"/>
      <c r="CF107" s="104"/>
      <c r="CG107" s="104"/>
      <c r="CH107" s="104"/>
      <c r="CI107" s="104"/>
      <c r="CJ107" s="104"/>
      <c r="CK107" s="104"/>
      <c r="CL107" s="104"/>
      <c r="CM107" s="104"/>
      <c r="CN107" s="104"/>
      <c r="CO107" s="104"/>
      <c r="CP107" s="104"/>
      <c r="CQ107" s="104"/>
      <c r="CR107" s="104"/>
      <c r="CS107" s="104"/>
      <c r="CT107" s="104"/>
      <c r="CU107" s="104"/>
      <c r="CV107" s="104"/>
      <c r="CW107" s="104"/>
      <c r="CX107" s="104"/>
      <c r="CY107" s="104"/>
      <c r="CZ107" s="104"/>
      <c r="DA107" s="104"/>
      <c r="DB107" s="104"/>
      <c r="DC107" s="104"/>
      <c r="DD107" s="104"/>
      <c r="DE107" s="104"/>
      <c r="DF107" s="104"/>
      <c r="DG107" s="104"/>
      <c r="DH107" s="104"/>
      <c r="DI107" s="104"/>
      <c r="DJ107" s="104"/>
      <c r="DK107" s="104"/>
      <c r="DL107" s="104"/>
      <c r="DM107" s="104"/>
      <c r="DN107" s="104"/>
      <c r="DO107" s="104"/>
      <c r="DP107" s="104"/>
      <c r="DQ107" s="104"/>
      <c r="DR107" s="104"/>
      <c r="DS107" s="104"/>
      <c r="DT107" s="104"/>
      <c r="DU107" s="104"/>
      <c r="DV107" s="104"/>
      <c r="DW107" s="104"/>
      <c r="DX107" s="104"/>
      <c r="DY107" s="104"/>
      <c r="DZ107" s="104"/>
      <c r="EA107" s="104"/>
      <c r="EB107" s="104"/>
      <c r="EC107" s="104"/>
      <c r="ED107" s="104"/>
      <c r="EE107" s="104"/>
      <c r="EF107" s="104"/>
      <c r="EG107" s="104"/>
      <c r="EH107" s="104"/>
      <c r="EI107" s="104"/>
      <c r="EJ107" s="104"/>
      <c r="EK107" s="104"/>
      <c r="EL107" s="104"/>
      <c r="EM107" s="104"/>
      <c r="EN107" s="104"/>
      <c r="EO107" s="104"/>
      <c r="EP107" s="104"/>
      <c r="EQ107" s="104"/>
      <c r="ER107" s="104"/>
      <c r="ES107" s="104"/>
      <c r="ET107" s="104"/>
      <c r="EU107" s="104"/>
      <c r="EV107" s="104"/>
      <c r="EW107" s="104"/>
      <c r="EX107" s="104"/>
      <c r="EY107" s="104"/>
      <c r="EZ107" s="104"/>
      <c r="FA107" s="104"/>
      <c r="FB107" s="104"/>
      <c r="FC107" s="104"/>
      <c r="FD107" s="104"/>
      <c r="FE107" s="104"/>
      <c r="FF107" s="104"/>
      <c r="FG107" s="104"/>
      <c r="FH107" s="104"/>
      <c r="FI107" s="104"/>
      <c r="FJ107" s="104"/>
      <c r="FK107" s="104"/>
      <c r="FL107" s="104"/>
      <c r="FM107" s="104"/>
      <c r="FN107" s="104"/>
      <c r="FO107" s="104"/>
      <c r="FP107" s="104"/>
      <c r="FQ107" s="104"/>
      <c r="FR107" s="104"/>
      <c r="FS107" s="104"/>
      <c r="FT107" s="104"/>
      <c r="FU107" s="104"/>
      <c r="FV107" s="104"/>
      <c r="FW107" s="104"/>
      <c r="FX107" s="104"/>
      <c r="FY107" s="104"/>
      <c r="FZ107" s="104"/>
      <c r="GA107" s="104"/>
      <c r="GB107" s="104"/>
      <c r="GC107" s="104"/>
      <c r="GD107" s="104"/>
      <c r="GE107" s="104"/>
      <c r="GF107" s="104"/>
      <c r="GG107" s="104"/>
      <c r="GH107" s="104"/>
      <c r="GI107" s="104"/>
      <c r="GJ107" s="104"/>
      <c r="GK107" s="104"/>
      <c r="GL107" s="104"/>
      <c r="GM107" s="104"/>
      <c r="GN107" s="104"/>
      <c r="GO107" s="104"/>
      <c r="GP107" s="104"/>
      <c r="GQ107" s="104"/>
      <c r="GR107" s="104"/>
      <c r="GS107" s="104"/>
      <c r="GT107" s="104"/>
      <c r="GU107" s="104"/>
      <c r="GV107" s="104"/>
      <c r="GW107" s="104"/>
      <c r="GX107" s="104"/>
      <c r="GY107" s="104"/>
      <c r="GZ107" s="104"/>
      <c r="HA107" s="104"/>
      <c r="HB107" s="104"/>
      <c r="HC107" s="104"/>
      <c r="HD107" s="104"/>
      <c r="HE107" s="104"/>
      <c r="HF107" s="104"/>
      <c r="HG107" s="104"/>
      <c r="HH107" s="104"/>
      <c r="HI107" s="104"/>
      <c r="HJ107" s="104"/>
      <c r="HK107" s="104"/>
      <c r="HL107" s="104"/>
      <c r="HM107" s="104"/>
      <c r="HN107" s="104"/>
      <c r="HO107" s="104"/>
      <c r="HP107" s="104"/>
      <c r="HQ107" s="104"/>
      <c r="HR107" s="104"/>
      <c r="HS107" s="104"/>
      <c r="HT107" s="104"/>
      <c r="HU107" s="104"/>
      <c r="HV107" s="104"/>
      <c r="HW107" s="104"/>
      <c r="HX107" s="104"/>
      <c r="HY107" s="104"/>
      <c r="HZ107" s="104"/>
      <c r="IA107" s="104"/>
      <c r="IB107" s="104"/>
      <c r="IC107" s="104"/>
      <c r="ID107" s="104"/>
      <c r="IE107" s="104"/>
      <c r="IF107" s="104"/>
      <c r="IG107" s="104"/>
      <c r="IH107" s="104"/>
      <c r="II107" s="104"/>
      <c r="IJ107" s="104"/>
      <c r="IK107" s="104"/>
      <c r="IL107" s="104"/>
      <c r="IM107" s="104"/>
      <c r="IN107" s="104"/>
      <c r="IO107" s="104"/>
      <c r="IP107" s="104"/>
      <c r="IQ107" s="104"/>
      <c r="IR107" s="104"/>
      <c r="IS107" s="104"/>
      <c r="IT107" s="104"/>
      <c r="IU107" s="104"/>
      <c r="IV107" s="104"/>
      <c r="IW107" s="104"/>
    </row>
    <row r="108" customFormat="false" ht="12.75" hidden="false" customHeight="false" outlineLevel="0" collapsed="false">
      <c r="A108" s="30" t="s">
        <v>73</v>
      </c>
      <c r="C108" s="99" t="n">
        <v>547185.982</v>
      </c>
      <c r="E108" s="99" t="n">
        <v>0</v>
      </c>
      <c r="F108" s="97"/>
      <c r="G108" s="99" t="n">
        <v>872552.0752</v>
      </c>
      <c r="I108" s="99" t="n">
        <v>1419738.0572</v>
      </c>
      <c r="L108" s="101" t="n">
        <v>0</v>
      </c>
      <c r="N108" s="101" t="n">
        <v>0</v>
      </c>
      <c r="P108" s="101" t="n">
        <v>0</v>
      </c>
      <c r="R108" s="101" t="n">
        <v>0</v>
      </c>
      <c r="T108" s="101" t="n">
        <v>0</v>
      </c>
      <c r="V108" s="101" t="e">
        <f aca="false"/>
        <v>#REF!</v>
      </c>
      <c r="Z108" s="1" t="n">
        <v>0</v>
      </c>
    </row>
    <row r="109" customFormat="false" ht="12.75" hidden="false" customHeight="false" outlineLevel="0" collapsed="false">
      <c r="A109" s="30" t="s">
        <v>74</v>
      </c>
      <c r="C109" s="99" t="n">
        <v>135782.176799999</v>
      </c>
      <c r="E109" s="99" t="n">
        <v>0</v>
      </c>
      <c r="F109" s="97"/>
      <c r="G109" s="99" t="n">
        <v>0</v>
      </c>
      <c r="I109" s="99" t="n">
        <v>135782.176799999</v>
      </c>
      <c r="L109" s="101" t="n">
        <v>678598.0283</v>
      </c>
      <c r="N109" s="101" t="n">
        <v>0</v>
      </c>
      <c r="P109" s="101" t="n">
        <v>0</v>
      </c>
      <c r="R109" s="101" t="n">
        <v>0</v>
      </c>
      <c r="T109" s="101" t="n">
        <v>0</v>
      </c>
      <c r="V109" s="101" t="e">
        <f aca="false"/>
        <v>#REF!</v>
      </c>
    </row>
    <row r="110" customFormat="false" ht="12.75" hidden="false" customHeight="false" outlineLevel="0" collapsed="false">
      <c r="A110" s="30" t="s">
        <v>75</v>
      </c>
      <c r="C110" s="99" t="n">
        <v>0</v>
      </c>
      <c r="E110" s="99" t="n">
        <v>4138.57260000001</v>
      </c>
      <c r="F110" s="97"/>
      <c r="G110" s="99" t="n">
        <v>0</v>
      </c>
      <c r="I110" s="99" t="n">
        <v>4138.57260000001</v>
      </c>
      <c r="L110" s="101" t="n">
        <v>0</v>
      </c>
      <c r="N110" s="101" t="n">
        <v>0</v>
      </c>
      <c r="P110" s="101" t="n">
        <v>0</v>
      </c>
      <c r="R110" s="101" t="n">
        <v>0</v>
      </c>
      <c r="T110" s="101" t="n">
        <v>0</v>
      </c>
      <c r="V110" s="101" t="e">
        <f aca="false"/>
        <v>#REF!</v>
      </c>
    </row>
    <row r="111" customFormat="false" ht="12.75" hidden="false" customHeight="false" outlineLevel="0" collapsed="false">
      <c r="A111" s="30" t="s">
        <v>76</v>
      </c>
      <c r="C111" s="99" t="n">
        <v>11124</v>
      </c>
      <c r="E111" s="99" t="n">
        <v>0</v>
      </c>
      <c r="F111" s="97"/>
      <c r="G111" s="99" t="n">
        <v>0</v>
      </c>
      <c r="I111" s="99" t="n">
        <v>11124</v>
      </c>
      <c r="L111" s="101"/>
      <c r="N111" s="101"/>
      <c r="P111" s="101"/>
      <c r="R111" s="101"/>
      <c r="T111" s="101"/>
      <c r="V111" s="101"/>
    </row>
    <row r="112" customFormat="false" ht="12.75" hidden="false" customHeight="false" outlineLevel="0" collapsed="false">
      <c r="A112" s="30" t="s">
        <v>77</v>
      </c>
      <c r="C112" s="99" t="n">
        <v>256188.5574</v>
      </c>
      <c r="E112" s="99" t="n">
        <v>0</v>
      </c>
      <c r="F112" s="97"/>
      <c r="G112" s="99" t="n">
        <v>0</v>
      </c>
      <c r="I112" s="99" t="n">
        <v>256188.5574</v>
      </c>
      <c r="L112" s="101" t="n">
        <v>0</v>
      </c>
      <c r="N112" s="101" t="n">
        <v>0</v>
      </c>
      <c r="P112" s="101" t="n">
        <v>0</v>
      </c>
      <c r="R112" s="101" t="n">
        <v>0</v>
      </c>
      <c r="T112" s="101" t="n">
        <v>0</v>
      </c>
      <c r="V112" s="101" t="e">
        <f aca="false"/>
        <v>#REF!</v>
      </c>
    </row>
    <row r="113" customFormat="false" ht="12.75" hidden="false" customHeight="false" outlineLevel="0" collapsed="false">
      <c r="A113" s="30" t="s">
        <v>78</v>
      </c>
      <c r="C113" s="99" t="n">
        <v>102535.1231</v>
      </c>
      <c r="E113" s="99" t="n">
        <v>0</v>
      </c>
      <c r="F113" s="97"/>
      <c r="G113" s="99" t="n">
        <v>0</v>
      </c>
      <c r="I113" s="99" t="n">
        <v>102535.1231</v>
      </c>
      <c r="L113" s="101" t="n">
        <v>0</v>
      </c>
      <c r="N113" s="101" t="n">
        <v>0</v>
      </c>
      <c r="P113" s="101" t="n">
        <v>0</v>
      </c>
      <c r="R113" s="101" t="n">
        <v>0</v>
      </c>
      <c r="T113" s="101" t="n">
        <v>0</v>
      </c>
      <c r="V113" s="101" t="e">
        <f aca="false"/>
        <v>#REF!</v>
      </c>
    </row>
    <row r="114" customFormat="false" ht="12.75" hidden="false" customHeight="false" outlineLevel="0" collapsed="false">
      <c r="A114" s="30" t="s">
        <v>79</v>
      </c>
      <c r="C114" s="99" t="n">
        <v>-209524.0913</v>
      </c>
      <c r="E114" s="99" t="n">
        <v>0</v>
      </c>
      <c r="F114" s="97"/>
      <c r="G114" s="99" t="n">
        <v>0</v>
      </c>
      <c r="I114" s="99" t="n">
        <v>-209524.0913</v>
      </c>
      <c r="L114" s="101" t="n">
        <v>0</v>
      </c>
      <c r="N114" s="101" t="n">
        <v>0</v>
      </c>
      <c r="P114" s="101" t="n">
        <v>0</v>
      </c>
      <c r="R114" s="101" t="n">
        <v>0</v>
      </c>
      <c r="T114" s="101" t="n">
        <v>0</v>
      </c>
      <c r="V114" s="101" t="e">
        <f aca="false"/>
        <v>#REF!</v>
      </c>
    </row>
    <row r="115" customFormat="false" ht="12.75" hidden="false" customHeight="false" outlineLevel="0" collapsed="false">
      <c r="A115" s="30" t="s">
        <v>80</v>
      </c>
      <c r="C115" s="99" t="n">
        <v>0</v>
      </c>
      <c r="E115" s="99" t="n">
        <v>0</v>
      </c>
      <c r="F115" s="97"/>
      <c r="G115" s="99" t="n">
        <v>0</v>
      </c>
      <c r="I115" s="99" t="n">
        <v>0</v>
      </c>
      <c r="L115" s="101" t="n">
        <v>0</v>
      </c>
      <c r="N115" s="101" t="n">
        <v>0</v>
      </c>
      <c r="P115" s="101" t="n">
        <v>0</v>
      </c>
      <c r="R115" s="101" t="n">
        <v>0</v>
      </c>
      <c r="T115" s="101" t="n">
        <v>0</v>
      </c>
      <c r="V115" s="101" t="e">
        <f aca="false"/>
        <v>#REF!</v>
      </c>
    </row>
    <row r="116" customFormat="false" ht="12.75" hidden="false" customHeight="false" outlineLevel="0" collapsed="false">
      <c r="A116" s="30" t="s">
        <v>81</v>
      </c>
      <c r="C116" s="99" t="n">
        <v>-6892</v>
      </c>
      <c r="E116" s="99" t="n">
        <v>0</v>
      </c>
      <c r="F116" s="97"/>
      <c r="G116" s="99" t="n">
        <v>0</v>
      </c>
      <c r="I116" s="99" t="n">
        <v>-6892</v>
      </c>
      <c r="L116" s="106" t="n">
        <v>0</v>
      </c>
      <c r="N116" s="106" t="n">
        <v>0</v>
      </c>
      <c r="P116" s="106" t="n">
        <v>0</v>
      </c>
      <c r="R116" s="106" t="n">
        <v>0</v>
      </c>
      <c r="T116" s="106" t="n">
        <v>0</v>
      </c>
      <c r="V116" s="106" t="e">
        <f aca="false"/>
        <v>#REF!</v>
      </c>
    </row>
    <row r="117" customFormat="false" ht="12.75" hidden="false" customHeight="false" outlineLevel="0" collapsed="false">
      <c r="A117" s="30" t="s">
        <v>82</v>
      </c>
      <c r="C117" s="96" t="n">
        <v>651312.563399999</v>
      </c>
      <c r="E117" s="96" t="n">
        <v>12122.2246</v>
      </c>
      <c r="F117" s="97"/>
      <c r="G117" s="96" t="n">
        <v>947166.7922</v>
      </c>
      <c r="I117" s="96" t="n">
        <v>1610601.5802</v>
      </c>
      <c r="L117" s="98" t="n">
        <v>678598.0283</v>
      </c>
      <c r="N117" s="98" t="n">
        <v>0</v>
      </c>
      <c r="P117" s="98" t="n">
        <v>0</v>
      </c>
      <c r="R117" s="98" t="n">
        <v>0</v>
      </c>
      <c r="T117" s="98" t="n">
        <v>0</v>
      </c>
      <c r="V117" s="98" t="e">
        <f aca="false"/>
        <v>#REF!</v>
      </c>
    </row>
    <row r="118" customFormat="false" ht="12.75" hidden="false" customHeight="false" outlineLevel="0" collapsed="false">
      <c r="A118" s="30" t="s">
        <v>83</v>
      </c>
      <c r="C118" s="96" t="n">
        <v>0</v>
      </c>
      <c r="E118" s="96" t="n">
        <v>0</v>
      </c>
      <c r="F118" s="97"/>
      <c r="G118" s="96" t="n">
        <v>0</v>
      </c>
      <c r="I118" s="96" t="n">
        <v>0</v>
      </c>
      <c r="L118" s="98" t="n">
        <v>0</v>
      </c>
      <c r="N118" s="98" t="n">
        <v>0</v>
      </c>
      <c r="P118" s="98" t="n">
        <v>0</v>
      </c>
      <c r="R118" s="98" t="n">
        <v>0</v>
      </c>
      <c r="T118" s="98" t="n">
        <v>0</v>
      </c>
      <c r="V118" s="98" t="e">
        <f aca="false"/>
        <v>#REF!</v>
      </c>
    </row>
    <row r="119" customFormat="false" ht="12.75" hidden="false" customHeight="false" outlineLevel="0" collapsed="false">
      <c r="A119" s="30" t="s">
        <v>84</v>
      </c>
      <c r="C119" s="107" t="n">
        <v>-17553.3974</v>
      </c>
      <c r="E119" s="107" t="n">
        <v>8.6658</v>
      </c>
      <c r="F119" s="97"/>
      <c r="G119" s="107" t="n">
        <v>154.4129</v>
      </c>
      <c r="I119" s="107" t="n">
        <v>-17390.3187</v>
      </c>
      <c r="L119" s="1" t="n">
        <v>154.4129</v>
      </c>
      <c r="N119" s="1" t="n">
        <v>0</v>
      </c>
      <c r="P119" s="1" t="n">
        <v>0</v>
      </c>
      <c r="R119" s="1" t="n">
        <v>0</v>
      </c>
      <c r="T119" s="1" t="n">
        <v>0</v>
      </c>
      <c r="V119" s="1" t="e">
        <f aca="false"/>
        <v>#REF!</v>
      </c>
    </row>
    <row r="120" customFormat="false" ht="12.75" hidden="false" customHeight="false" outlineLevel="0" collapsed="false">
      <c r="A120" s="30"/>
      <c r="C120" s="108" t="n">
        <v>0</v>
      </c>
      <c r="E120" s="108" t="n">
        <v>0</v>
      </c>
      <c r="F120" s="2"/>
      <c r="G120" s="108" t="n">
        <v>0</v>
      </c>
      <c r="I120" s="108" t="n">
        <v>0</v>
      </c>
      <c r="L120" s="73" t="n">
        <v>0</v>
      </c>
      <c r="N120" s="73" t="n">
        <v>0</v>
      </c>
      <c r="P120" s="73" t="n">
        <v>0</v>
      </c>
      <c r="R120" s="73" t="n">
        <v>0</v>
      </c>
      <c r="T120" s="73" t="n">
        <v>0</v>
      </c>
      <c r="V120" s="73" t="n">
        <v>0</v>
      </c>
    </row>
    <row r="121" customFormat="false" ht="12.75" hidden="false" customHeight="false" outlineLevel="0" collapsed="false">
      <c r="A121" s="109"/>
    </row>
    <row r="123" customFormat="false" ht="12.75" hidden="false" customHeight="false" outlineLevel="0" collapsed="false">
      <c r="A123" s="30" t="s">
        <v>85</v>
      </c>
      <c r="C123" s="91" t="n">
        <v>0</v>
      </c>
      <c r="D123" s="2" t="n">
        <v>0</v>
      </c>
      <c r="E123" s="91" t="n">
        <v>0</v>
      </c>
      <c r="F123" s="2" t="n">
        <v>0</v>
      </c>
      <c r="G123" s="91" t="n">
        <v>0</v>
      </c>
      <c r="H123" s="2" t="n">
        <v>0</v>
      </c>
      <c r="I123" s="91" t="n">
        <v>0</v>
      </c>
    </row>
    <row r="124" customFormat="false" ht="12.75" hidden="false" customHeight="false" outlineLevel="0" collapsed="false">
      <c r="A124" s="30"/>
      <c r="C124" s="95"/>
      <c r="E124" s="95"/>
      <c r="F124" s="2"/>
      <c r="G124" s="95"/>
      <c r="I124" s="95"/>
    </row>
    <row r="125" customFormat="false" ht="12.75" hidden="false" customHeight="false" outlineLevel="0" collapsed="false">
      <c r="A125" s="30" t="s">
        <v>86</v>
      </c>
      <c r="C125" s="98" t="n">
        <v>0</v>
      </c>
      <c r="E125" s="98" t="n">
        <v>0</v>
      </c>
      <c r="F125" s="2"/>
      <c r="G125" s="98" t="n">
        <v>0</v>
      </c>
      <c r="I125" s="98" t="n">
        <v>0</v>
      </c>
    </row>
    <row r="126" customFormat="false" ht="12.75" hidden="false" customHeight="false" outlineLevel="0" collapsed="false">
      <c r="A126" s="30" t="s">
        <v>87</v>
      </c>
      <c r="C126" s="91"/>
      <c r="E126" s="91"/>
      <c r="F126" s="2"/>
      <c r="G126" s="91"/>
      <c r="I126" s="91"/>
    </row>
    <row r="127" customFormat="false" ht="12.75" hidden="false" customHeight="false" outlineLevel="0" collapsed="false">
      <c r="A127" s="30" t="s">
        <v>88</v>
      </c>
      <c r="C127" s="91" t="n">
        <v>0</v>
      </c>
      <c r="E127" s="91" t="n">
        <v>0</v>
      </c>
      <c r="F127" s="2"/>
      <c r="G127" s="101" t="n">
        <v>0</v>
      </c>
      <c r="I127" s="91" t="n">
        <v>0</v>
      </c>
    </row>
    <row r="128" customFormat="false" ht="12.75" hidden="false" customHeight="false" outlineLevel="0" collapsed="false">
      <c r="A128" s="30" t="s">
        <v>89</v>
      </c>
      <c r="C128" s="101" t="n">
        <v>0</v>
      </c>
      <c r="E128" s="101" t="n">
        <v>0</v>
      </c>
      <c r="F128" s="2"/>
      <c r="G128" s="101" t="n">
        <v>0</v>
      </c>
      <c r="I128" s="101" t="n">
        <v>0</v>
      </c>
    </row>
    <row r="129" customFormat="false" ht="12.75" hidden="false" customHeight="false" outlineLevel="0" collapsed="false">
      <c r="A129" s="30" t="s">
        <v>90</v>
      </c>
      <c r="C129" s="101" t="n">
        <v>0</v>
      </c>
      <c r="E129" s="101" t="n">
        <v>0</v>
      </c>
      <c r="F129" s="2"/>
      <c r="G129" s="101" t="n">
        <v>0</v>
      </c>
      <c r="I129" s="101" t="n">
        <v>0</v>
      </c>
    </row>
    <row r="130" customFormat="false" ht="12.75" hidden="false" customHeight="false" outlineLevel="0" collapsed="false">
      <c r="A130" s="30" t="s">
        <v>91</v>
      </c>
      <c r="C130" s="101" t="n">
        <v>0</v>
      </c>
      <c r="E130" s="101" t="n">
        <v>0</v>
      </c>
      <c r="F130" s="2"/>
      <c r="G130" s="101" t="n">
        <v>0</v>
      </c>
      <c r="I130" s="101" t="n">
        <v>0</v>
      </c>
    </row>
    <row r="131" customFormat="false" ht="12.75" hidden="false" customHeight="false" outlineLevel="0" collapsed="false">
      <c r="A131" s="30" t="s">
        <v>92</v>
      </c>
      <c r="C131" s="101" t="n">
        <v>0</v>
      </c>
      <c r="E131" s="101" t="n">
        <v>0</v>
      </c>
      <c r="F131" s="2"/>
      <c r="G131" s="101" t="n">
        <v>0</v>
      </c>
      <c r="I131" s="101" t="n">
        <v>0</v>
      </c>
    </row>
    <row r="132" customFormat="false" ht="12.75" hidden="false" customHeight="false" outlineLevel="0" collapsed="false">
      <c r="A132" s="30" t="s">
        <v>93</v>
      </c>
      <c r="C132" s="101" t="n">
        <v>0</v>
      </c>
      <c r="E132" s="101" t="n">
        <v>0</v>
      </c>
      <c r="F132" s="2"/>
      <c r="G132" s="101" t="n">
        <v>0</v>
      </c>
      <c r="I132" s="101" t="n">
        <v>0</v>
      </c>
    </row>
    <row r="133" customFormat="false" ht="12.75" hidden="false" customHeight="false" outlineLevel="0" collapsed="false">
      <c r="A133" s="30" t="s">
        <v>94</v>
      </c>
      <c r="C133" s="101" t="n">
        <v>0</v>
      </c>
      <c r="E133" s="101" t="n">
        <v>0</v>
      </c>
      <c r="F133" s="2"/>
      <c r="G133" s="101" t="n">
        <v>0</v>
      </c>
      <c r="I133" s="101" t="n">
        <v>0</v>
      </c>
    </row>
    <row r="134" customFormat="false" ht="12.75" hidden="false" customHeight="false" outlineLevel="0" collapsed="false">
      <c r="A134" s="30" t="s">
        <v>95</v>
      </c>
      <c r="C134" s="101" t="n">
        <v>0</v>
      </c>
      <c r="E134" s="101" t="n">
        <v>0</v>
      </c>
      <c r="F134" s="2"/>
      <c r="G134" s="101" t="n">
        <v>0</v>
      </c>
      <c r="I134" s="101" t="n">
        <v>0</v>
      </c>
    </row>
    <row r="135" customFormat="false" ht="12.75" hidden="false" customHeight="false" outlineLevel="0" collapsed="false">
      <c r="A135" s="30" t="s">
        <v>96</v>
      </c>
      <c r="C135" s="101" t="n">
        <v>0</v>
      </c>
      <c r="E135" s="101" t="n">
        <v>0</v>
      </c>
      <c r="F135" s="2"/>
      <c r="G135" s="101" t="n">
        <v>0</v>
      </c>
      <c r="I135" s="101" t="n">
        <v>0</v>
      </c>
    </row>
    <row r="136" customFormat="false" ht="12.75" hidden="false" customHeight="false" outlineLevel="0" collapsed="false">
      <c r="A136" s="30" t="s">
        <v>97</v>
      </c>
      <c r="C136" s="101" t="n">
        <v>0</v>
      </c>
      <c r="E136" s="101" t="n">
        <v>0</v>
      </c>
      <c r="F136" s="2"/>
      <c r="G136" s="101" t="n">
        <v>0</v>
      </c>
      <c r="I136" s="101" t="n">
        <v>0</v>
      </c>
      <c r="L136" s="98" t="n">
        <v>0</v>
      </c>
      <c r="N136" s="98" t="n">
        <v>0</v>
      </c>
      <c r="P136" s="98" t="n">
        <v>0</v>
      </c>
      <c r="R136" s="98" t="n">
        <v>0</v>
      </c>
      <c r="T136" s="98" t="n">
        <v>0</v>
      </c>
      <c r="U136" s="2" t="n">
        <v>0</v>
      </c>
      <c r="V136" s="98" t="n">
        <v>0</v>
      </c>
    </row>
    <row r="137" customFormat="false" ht="12.75" hidden="false" customHeight="false" outlineLevel="0" collapsed="false">
      <c r="A137" s="30" t="s">
        <v>98</v>
      </c>
      <c r="C137" s="106" t="n">
        <v>0</v>
      </c>
      <c r="E137" s="106" t="n">
        <v>0</v>
      </c>
      <c r="F137" s="2"/>
      <c r="G137" s="106" t="n">
        <v>0</v>
      </c>
      <c r="I137" s="106" t="n">
        <v>0</v>
      </c>
      <c r="L137" s="91"/>
      <c r="N137" s="91"/>
      <c r="P137" s="91"/>
      <c r="R137" s="91"/>
      <c r="T137" s="91"/>
      <c r="V137" s="91" t="n">
        <v>0</v>
      </c>
    </row>
    <row r="138" customFormat="false" ht="12.75" hidden="false" customHeight="false" outlineLevel="0" collapsed="false">
      <c r="A138" s="30" t="s">
        <v>99</v>
      </c>
      <c r="C138" s="98" t="n">
        <v>0</v>
      </c>
      <c r="E138" s="98" t="n">
        <v>0</v>
      </c>
      <c r="F138" s="2"/>
      <c r="G138" s="98" t="n">
        <v>0</v>
      </c>
      <c r="I138" s="98" t="n">
        <v>0</v>
      </c>
      <c r="L138" s="101" t="n">
        <v>0</v>
      </c>
      <c r="N138" s="101" t="n">
        <v>0</v>
      </c>
      <c r="P138" s="101" t="n">
        <v>0</v>
      </c>
      <c r="R138" s="101" t="n">
        <v>0</v>
      </c>
      <c r="T138" s="101" t="n">
        <v>0</v>
      </c>
      <c r="V138" s="101" t="n">
        <v>0</v>
      </c>
    </row>
    <row r="139" customFormat="false" ht="12.75" hidden="false" customHeight="false" outlineLevel="0" collapsed="false">
      <c r="A139" s="30" t="s">
        <v>100</v>
      </c>
      <c r="C139" s="98" t="n">
        <v>0</v>
      </c>
      <c r="E139" s="98" t="n">
        <v>0</v>
      </c>
      <c r="F139" s="2"/>
      <c r="G139" s="98" t="n">
        <v>0</v>
      </c>
      <c r="I139" s="98" t="n">
        <v>0</v>
      </c>
      <c r="L139" s="101" t="n">
        <v>0</v>
      </c>
      <c r="N139" s="101" t="n">
        <v>0</v>
      </c>
      <c r="P139" s="101" t="n">
        <v>0</v>
      </c>
      <c r="R139" s="101" t="n">
        <v>0</v>
      </c>
      <c r="T139" s="101" t="n">
        <v>0</v>
      </c>
      <c r="V139" s="101" t="n">
        <v>0</v>
      </c>
    </row>
    <row r="140" customFormat="false" ht="12.75" hidden="false" customHeight="false" outlineLevel="0" collapsed="false">
      <c r="C140" s="98" t="n">
        <v>0</v>
      </c>
      <c r="E140" s="98" t="n">
        <v>0</v>
      </c>
      <c r="F140" s="2"/>
      <c r="G140" s="98" t="n">
        <v>0</v>
      </c>
      <c r="I140" s="98" t="n">
        <v>0</v>
      </c>
      <c r="L140" s="101" t="n">
        <v>0</v>
      </c>
      <c r="N140" s="101" t="n">
        <v>0</v>
      </c>
      <c r="P140" s="101" t="n">
        <v>0</v>
      </c>
      <c r="R140" s="101" t="n">
        <v>0</v>
      </c>
      <c r="T140" s="101" t="n">
        <v>0</v>
      </c>
      <c r="V140" s="101" t="n">
        <v>0</v>
      </c>
    </row>
    <row r="141" customFormat="false" ht="12.75" hidden="false" customHeight="false" outlineLevel="0" collapsed="false">
      <c r="C141" s="60"/>
      <c r="E141" s="60"/>
      <c r="F141" s="97"/>
      <c r="G141" s="60"/>
      <c r="I141" s="60"/>
      <c r="L141" s="101" t="n">
        <v>0</v>
      </c>
      <c r="N141" s="101" t="n">
        <v>0</v>
      </c>
      <c r="P141" s="101" t="n">
        <v>0</v>
      </c>
      <c r="R141" s="101" t="n">
        <v>0</v>
      </c>
      <c r="T141" s="101" t="n">
        <v>0</v>
      </c>
      <c r="V141" s="101" t="n">
        <v>0</v>
      </c>
    </row>
    <row r="142" customFormat="false" ht="12.75" hidden="false" customHeight="false" outlineLevel="0" collapsed="false">
      <c r="C142" s="60"/>
      <c r="E142" s="60"/>
      <c r="F142" s="97"/>
      <c r="G142" s="60"/>
      <c r="I142" s="60"/>
      <c r="L142" s="101" t="n">
        <v>0</v>
      </c>
      <c r="N142" s="101" t="n">
        <v>0</v>
      </c>
      <c r="P142" s="101" t="n">
        <v>0</v>
      </c>
      <c r="R142" s="101" t="n">
        <v>0</v>
      </c>
      <c r="T142" s="101" t="n">
        <v>0</v>
      </c>
      <c r="V142" s="101" t="n">
        <v>0</v>
      </c>
    </row>
    <row r="143" customFormat="false" ht="12.75" hidden="false" customHeight="false" outlineLevel="0" collapsed="false">
      <c r="C143" s="60"/>
      <c r="E143" s="60"/>
      <c r="F143" s="97"/>
      <c r="G143" s="60"/>
      <c r="I143" s="60"/>
      <c r="L143" s="101" t="n">
        <v>0</v>
      </c>
      <c r="N143" s="101" t="n">
        <v>0</v>
      </c>
      <c r="P143" s="101" t="n">
        <v>0</v>
      </c>
      <c r="R143" s="101" t="n">
        <v>0</v>
      </c>
      <c r="T143" s="101" t="n">
        <v>0</v>
      </c>
      <c r="V143" s="101" t="n">
        <v>0</v>
      </c>
    </row>
    <row r="144" customFormat="false" ht="12.75" hidden="false" customHeight="false" outlineLevel="0" collapsed="false">
      <c r="C144" s="60"/>
      <c r="E144" s="60"/>
      <c r="F144" s="97"/>
      <c r="G144" s="60"/>
      <c r="I144" s="60"/>
      <c r="L144" s="101" t="n">
        <v>0</v>
      </c>
      <c r="N144" s="101" t="n">
        <v>0</v>
      </c>
      <c r="P144" s="101" t="n">
        <v>0</v>
      </c>
      <c r="R144" s="101" t="n">
        <v>0</v>
      </c>
      <c r="T144" s="101" t="n">
        <v>0</v>
      </c>
      <c r="V144" s="101" t="n">
        <v>0</v>
      </c>
    </row>
    <row r="145" customFormat="false" ht="12.75" hidden="false" customHeight="false" outlineLevel="0" collapsed="false">
      <c r="C145" s="60"/>
      <c r="E145" s="60"/>
      <c r="F145" s="97"/>
      <c r="G145" s="60"/>
      <c r="I145" s="60"/>
      <c r="L145" s="101" t="n">
        <v>0</v>
      </c>
      <c r="N145" s="101" t="n">
        <v>0</v>
      </c>
      <c r="P145" s="101" t="n">
        <v>0</v>
      </c>
      <c r="R145" s="101" t="n">
        <v>0</v>
      </c>
      <c r="T145" s="101" t="n">
        <v>0</v>
      </c>
      <c r="V145" s="101" t="n">
        <v>0</v>
      </c>
    </row>
    <row r="146" customFormat="false" ht="12.75" hidden="false" customHeight="false" outlineLevel="0" collapsed="false">
      <c r="C146" s="60"/>
      <c r="E146" s="60"/>
      <c r="F146" s="97"/>
      <c r="G146" s="60"/>
      <c r="I146" s="60"/>
      <c r="L146" s="106" t="n">
        <v>0</v>
      </c>
      <c r="N146" s="106" t="n">
        <v>0</v>
      </c>
      <c r="P146" s="106" t="n">
        <v>0</v>
      </c>
      <c r="R146" s="106" t="n">
        <v>0</v>
      </c>
      <c r="T146" s="106" t="n">
        <v>0</v>
      </c>
      <c r="V146" s="106" t="n">
        <v>0</v>
      </c>
    </row>
    <row r="147" customFormat="false" ht="12.75" hidden="false" customHeight="false" outlineLevel="0" collapsed="false">
      <c r="C147" s="60"/>
      <c r="E147" s="60"/>
      <c r="F147" s="97"/>
      <c r="G147" s="60"/>
      <c r="I147" s="60"/>
      <c r="L147" s="98" t="n">
        <v>0</v>
      </c>
      <c r="N147" s="98" t="n">
        <v>0</v>
      </c>
      <c r="P147" s="98" t="n">
        <v>0</v>
      </c>
      <c r="R147" s="98" t="n">
        <v>0</v>
      </c>
      <c r="T147" s="98" t="n">
        <v>0</v>
      </c>
      <c r="V147" s="98" t="n">
        <v>0</v>
      </c>
    </row>
    <row r="148" customFormat="false" ht="12.75" hidden="false" customHeight="false" outlineLevel="0" collapsed="false">
      <c r="C148" s="60"/>
      <c r="E148" s="60"/>
      <c r="F148" s="97"/>
      <c r="G148" s="60"/>
      <c r="I148" s="60"/>
      <c r="L148" s="98" t="n">
        <v>0</v>
      </c>
      <c r="N148" s="98" t="n">
        <v>0</v>
      </c>
      <c r="P148" s="98" t="n">
        <v>0</v>
      </c>
      <c r="R148" s="98" t="n">
        <v>0</v>
      </c>
      <c r="T148" s="98" t="n">
        <v>0</v>
      </c>
      <c r="V148" s="98" t="n">
        <v>0</v>
      </c>
    </row>
    <row r="149" customFormat="false" ht="12.75" hidden="false" customHeight="false" outlineLevel="0" collapsed="false">
      <c r="C149" s="60"/>
      <c r="E149" s="60"/>
      <c r="F149" s="97"/>
      <c r="G149" s="60"/>
      <c r="I149" s="60"/>
    </row>
    <row r="150" customFormat="false" ht="12.75" hidden="false" customHeight="false" outlineLevel="0" collapsed="false">
      <c r="C150" s="60"/>
      <c r="E150" s="60"/>
      <c r="F150" s="97"/>
      <c r="G150" s="60"/>
      <c r="I150" s="60"/>
    </row>
    <row r="151" customFormat="false" ht="12.75" hidden="false" customHeight="false" outlineLevel="0" collapsed="false">
      <c r="C151" s="110"/>
      <c r="E151" s="110"/>
      <c r="F151" s="2"/>
      <c r="G151" s="110"/>
      <c r="I151" s="110"/>
    </row>
  </sheetData>
  <printOptions headings="false" gridLines="false" gridLinesSet="true" horizontalCentered="false" verticalCentered="true"/>
  <pageMargins left="0.5" right="0.25" top="0.25" bottom="0.4" header="0.511811023622047" footer="0.25"/>
  <pageSetup paperSize="1" scale="100" fitToWidth="1" fitToHeight="1" pageOrder="downThenOver" orientation="portrait" blackAndWhite="false" draft="false" cellComments="none" horizontalDpi="300" verticalDpi="300" copies="1"/>
  <headerFooter differentFirst="false" differentOddEven="false">
    <oddHeader/>
    <oddFooter>&amp;L&amp;"Times New Roman,Italic"&amp;F/&amp;A Prepared By: K. Etter (853-9185)&amp;R&amp;"Times New Roman,Italic"&amp;D &amp;T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30" colorId="64" zoomScale="75" zoomScaleNormal="75" zoomScalePageLayoutView="100" workbookViewId="0">
      <pane xSplit="2" ySplit="0" topLeftCell="E1" activePane="topRight" state="frozen"/>
      <selection pane="topLeft" activeCell="A30" activeCellId="0" sqref="A30"/>
      <selection pane="topRight" activeCell="B50" activeCellId="0" sqref="B50:B55"/>
    </sheetView>
  </sheetViews>
  <sheetFormatPr defaultColWidth="9.13671875" defaultRowHeight="12.75" customHeight="true" zeroHeight="false" outlineLevelRow="0" outlineLevelCol="0"/>
  <cols>
    <col collapsed="false" customWidth="true" hidden="false" outlineLevel="0" max="1" min="1" style="134" width="23.85"/>
    <col collapsed="false" customWidth="true" hidden="false" outlineLevel="0" max="4" min="2" style="134" width="14.85"/>
    <col collapsed="false" customWidth="true" hidden="false" outlineLevel="0" max="5" min="5" style="134" width="17.28"/>
    <col collapsed="false" customWidth="true" hidden="false" outlineLevel="0" max="11" min="6" style="134" width="14.85"/>
    <col collapsed="false" customWidth="true" hidden="false" outlineLevel="0" max="12" min="12" style="134" width="15.28"/>
    <col collapsed="false" customWidth="true" hidden="false" outlineLevel="0" max="17" min="13" style="134" width="14.85"/>
    <col collapsed="false" customWidth="true" hidden="false" outlineLevel="0" max="18" min="18" style="134" width="15.56"/>
    <col collapsed="false" customWidth="true" hidden="false" outlineLevel="0" max="23" min="19" style="134" width="14.85"/>
    <col collapsed="false" customWidth="true" hidden="false" outlineLevel="0" max="24" min="24" style="134" width="15.41"/>
    <col collapsed="false" customWidth="true" hidden="false" outlineLevel="0" max="33" min="25" style="134" width="14.85"/>
    <col collapsed="false" customWidth="true" hidden="false" outlineLevel="0" max="34" min="34" style="134" width="2.7"/>
    <col collapsed="false" customWidth="true" hidden="false" outlineLevel="0" max="35" min="35" style="134" width="15.13"/>
    <col collapsed="false" customWidth="true" hidden="false" outlineLevel="0" max="36" min="36" style="134" width="16.13"/>
    <col collapsed="false" customWidth="true" hidden="false" outlineLevel="0" max="37" min="37" style="134" width="14.56"/>
    <col collapsed="false" customWidth="false" hidden="false" outlineLevel="0" max="38" min="38" style="134" width="9.14"/>
    <col collapsed="false" customWidth="true" hidden="false" outlineLevel="0" max="39" min="39" style="134" width="13.28"/>
    <col collapsed="false" customWidth="true" hidden="false" outlineLevel="0" max="40" min="40" style="134" width="11.56"/>
    <col collapsed="false" customWidth="true" hidden="false" outlineLevel="0" max="41" min="41" style="134" width="14.56"/>
    <col collapsed="false" customWidth="false" hidden="false" outlineLevel="0" max="257" min="42" style="134" width="9.14"/>
  </cols>
  <sheetData>
    <row r="1" customFormat="false" ht="12.75" hidden="false" customHeight="true" outlineLevel="0" collapsed="false">
      <c r="D1" s="1"/>
      <c r="E1" s="1"/>
      <c r="F1" s="1"/>
      <c r="G1" s="1"/>
      <c r="H1" s="1"/>
      <c r="I1" s="1"/>
      <c r="J1" s="1"/>
      <c r="K1" s="1"/>
      <c r="L1" s="1"/>
      <c r="M1" s="1"/>
      <c r="N1" s="1"/>
      <c r="O1" s="1"/>
    </row>
    <row r="2" customFormat="false" ht="12.75" hidden="false" customHeight="true" outlineLevel="0" collapsed="false">
      <c r="A2" s="196" t="s">
        <v>170</v>
      </c>
      <c r="D2" s="1"/>
      <c r="E2" s="1"/>
      <c r="F2" s="1"/>
      <c r="G2" s="1"/>
      <c r="H2" s="1"/>
      <c r="I2" s="1"/>
      <c r="J2" s="1"/>
      <c r="K2" s="1"/>
      <c r="L2" s="1"/>
      <c r="M2" s="1"/>
      <c r="N2" s="1"/>
      <c r="O2" s="1"/>
    </row>
    <row r="3" customFormat="false" ht="12.75" hidden="false" customHeight="true" outlineLevel="0" collapsed="false">
      <c r="A3" s="198" t="s">
        <v>171</v>
      </c>
      <c r="B3" s="408" t="s">
        <v>6</v>
      </c>
      <c r="C3" s="408" t="s">
        <v>11</v>
      </c>
      <c r="D3" s="1"/>
      <c r="E3" s="1"/>
      <c r="F3" s="1"/>
      <c r="G3" s="1"/>
      <c r="H3" s="1"/>
      <c r="I3" s="1"/>
      <c r="J3" s="1"/>
      <c r="K3" s="1"/>
      <c r="L3" s="1"/>
      <c r="M3" s="1"/>
      <c r="N3" s="1"/>
      <c r="O3" s="1"/>
    </row>
    <row r="4" customFormat="false" ht="12.75" hidden="false" customHeight="true" outlineLevel="0" collapsed="false">
      <c r="A4" s="198" t="s">
        <v>172</v>
      </c>
      <c r="B4" s="398" t="n">
        <f aca="false">Price!B4</f>
        <v>36647</v>
      </c>
      <c r="D4" s="1"/>
      <c r="E4" s="1"/>
      <c r="F4" s="1"/>
      <c r="G4" s="1"/>
      <c r="H4" s="1"/>
      <c r="I4" s="1"/>
      <c r="J4" s="1"/>
      <c r="K4" s="1"/>
      <c r="L4" s="1"/>
      <c r="M4" s="1"/>
      <c r="N4" s="1"/>
      <c r="O4" s="1"/>
    </row>
    <row r="5" customFormat="false" ht="12.75" hidden="false" customHeight="true" outlineLevel="0" collapsed="false">
      <c r="A5" s="198" t="s">
        <v>173</v>
      </c>
      <c r="B5" s="483" t="n">
        <f aca="false">Price!B5</f>
        <v>36677</v>
      </c>
      <c r="C5" s="204"/>
      <c r="V5" s="85"/>
      <c r="W5" s="85"/>
      <c r="X5" s="85"/>
      <c r="Y5" s="85"/>
      <c r="Z5" s="85"/>
      <c r="AA5" s="85"/>
    </row>
    <row r="6" customFormat="false" ht="12.75" hidden="false" customHeight="true" outlineLevel="0" collapsed="false">
      <c r="A6" s="198" t="s">
        <v>174</v>
      </c>
      <c r="B6" s="207" t="n">
        <v>0</v>
      </c>
      <c r="C6" s="204"/>
      <c r="K6" s="208" t="s">
        <v>175</v>
      </c>
      <c r="L6" s="209"/>
      <c r="M6" s="209"/>
      <c r="N6" s="209"/>
      <c r="O6" s="209"/>
      <c r="P6" s="209"/>
      <c r="Q6" s="209"/>
      <c r="R6" s="210"/>
      <c r="S6" s="17" t="s">
        <v>176</v>
      </c>
      <c r="T6" s="17"/>
      <c r="V6" s="208" t="s">
        <v>177</v>
      </c>
      <c r="W6" s="209"/>
      <c r="X6" s="209"/>
      <c r="Y6" s="209"/>
      <c r="Z6" s="209"/>
      <c r="AA6" s="210"/>
    </row>
    <row r="7" customFormat="false" ht="12.75" hidden="false" customHeight="true" outlineLevel="0" collapsed="false">
      <c r="K7" s="211"/>
      <c r="L7" s="212" t="s">
        <v>181</v>
      </c>
      <c r="M7" s="212" t="s">
        <v>181</v>
      </c>
      <c r="N7" s="212" t="s">
        <v>181</v>
      </c>
      <c r="O7" s="212" t="s">
        <v>181</v>
      </c>
      <c r="P7" s="212" t="s">
        <v>181</v>
      </c>
      <c r="Q7" s="212" t="s">
        <v>181</v>
      </c>
      <c r="R7" s="214" t="s">
        <v>7</v>
      </c>
      <c r="S7" s="215" t="s">
        <v>182</v>
      </c>
      <c r="T7" s="215" t="s">
        <v>183</v>
      </c>
      <c r="V7" s="216" t="s">
        <v>184</v>
      </c>
      <c r="W7" s="85"/>
      <c r="X7" s="85"/>
      <c r="Y7" s="85"/>
      <c r="Z7" s="85"/>
      <c r="AA7" s="217"/>
    </row>
    <row r="8" customFormat="false" ht="12.75" hidden="false" customHeight="true" outlineLevel="0" collapsed="false">
      <c r="A8" s="218" t="s">
        <v>185</v>
      </c>
      <c r="G8" s="137" t="s">
        <v>187</v>
      </c>
      <c r="H8" s="137"/>
      <c r="K8" s="220" t="s">
        <v>188</v>
      </c>
      <c r="L8" s="85"/>
      <c r="M8" s="85"/>
      <c r="N8" s="85"/>
      <c r="O8" s="85"/>
      <c r="P8" s="85"/>
      <c r="Q8" s="75"/>
      <c r="R8" s="217"/>
      <c r="V8" s="216" t="s">
        <v>189</v>
      </c>
      <c r="W8" s="85"/>
      <c r="X8" s="85"/>
      <c r="Y8" s="85"/>
      <c r="Z8" s="85"/>
      <c r="AA8" s="217"/>
    </row>
    <row r="9" customFormat="false" ht="12.75" hidden="false" customHeight="true" outlineLevel="0" collapsed="false">
      <c r="A9" s="134" t="s">
        <v>190</v>
      </c>
      <c r="E9" s="253" t="n">
        <v>0</v>
      </c>
      <c r="F9" s="1" t="s">
        <v>191</v>
      </c>
      <c r="G9" s="134" t="s">
        <v>192</v>
      </c>
      <c r="K9" s="216" t="s">
        <v>193</v>
      </c>
      <c r="L9" s="153" t="n">
        <v>0</v>
      </c>
      <c r="M9" s="153" t="n">
        <v>0</v>
      </c>
      <c r="N9" s="153" t="n">
        <v>0</v>
      </c>
      <c r="O9" s="153" t="n">
        <v>0</v>
      </c>
      <c r="P9" s="153" t="n">
        <v>0</v>
      </c>
      <c r="Q9" s="153" t="n">
        <v>0</v>
      </c>
      <c r="R9" s="222" t="n">
        <f aca="false">SUM(L9:Q9)</f>
        <v>0</v>
      </c>
      <c r="S9" s="223" t="n">
        <f aca="false">IF(R9&gt;=0,R9/1000000,0)</f>
        <v>0</v>
      </c>
      <c r="T9" s="223" t="n">
        <f aca="false">IF(R9&gt;=0,0,R9/1000000)</f>
        <v>0</v>
      </c>
      <c r="V9" s="216"/>
      <c r="W9" s="85"/>
      <c r="X9" s="85"/>
      <c r="Y9" s="85"/>
      <c r="Z9" s="85"/>
      <c r="AA9" s="217"/>
      <c r="AI9" s="153"/>
    </row>
    <row r="10" customFormat="false" ht="12.75" hidden="false" customHeight="true" outlineLevel="0" collapsed="false">
      <c r="A10" s="134" t="s">
        <v>194</v>
      </c>
      <c r="E10" s="221" t="n">
        <v>0</v>
      </c>
      <c r="F10" s="1" t="s">
        <v>191</v>
      </c>
      <c r="G10" s="134" t="s">
        <v>192</v>
      </c>
      <c r="K10" s="216" t="s">
        <v>195</v>
      </c>
      <c r="L10" s="153" t="n">
        <v>0</v>
      </c>
      <c r="M10" s="153" t="n">
        <v>0</v>
      </c>
      <c r="N10" s="153" t="n">
        <v>0</v>
      </c>
      <c r="O10" s="153" t="n">
        <v>0</v>
      </c>
      <c r="P10" s="153" t="n">
        <v>0</v>
      </c>
      <c r="Q10" s="153" t="n">
        <v>0</v>
      </c>
      <c r="R10" s="222" t="n">
        <f aca="false">SUM(L10:Q10)</f>
        <v>0</v>
      </c>
      <c r="S10" s="223" t="n">
        <f aca="false">IF(R10&gt;=0,R10/1000000,0)</f>
        <v>0</v>
      </c>
      <c r="T10" s="223" t="n">
        <f aca="false">IF(R10&gt;=0,0,R10/1000000)</f>
        <v>0</v>
      </c>
      <c r="V10" s="216" t="s">
        <v>196</v>
      </c>
      <c r="W10" s="85"/>
      <c r="X10" s="85"/>
      <c r="Y10" s="85"/>
      <c r="Z10" s="85"/>
      <c r="AA10" s="217"/>
    </row>
    <row r="11" customFormat="false" ht="12.75" hidden="false" customHeight="true" outlineLevel="0" collapsed="false">
      <c r="A11" s="134" t="s">
        <v>197</v>
      </c>
      <c r="E11" s="221" t="n">
        <v>0</v>
      </c>
      <c r="F11" s="1" t="s">
        <v>191</v>
      </c>
      <c r="G11" s="134" t="s">
        <v>198</v>
      </c>
      <c r="K11" s="216" t="s">
        <v>199</v>
      </c>
      <c r="L11" s="153" t="n">
        <v>0</v>
      </c>
      <c r="M11" s="153" t="n">
        <v>0</v>
      </c>
      <c r="N11" s="153" t="n">
        <v>0</v>
      </c>
      <c r="O11" s="153" t="n">
        <v>0</v>
      </c>
      <c r="P11" s="153" t="n">
        <v>0</v>
      </c>
      <c r="Q11" s="153" t="n">
        <v>0</v>
      </c>
      <c r="R11" s="222" t="n">
        <f aca="false">SUM(L11:Q11)</f>
        <v>0</v>
      </c>
      <c r="S11" s="223" t="n">
        <f aca="false">IF(R11&gt;=0,R11/1000000,0)</f>
        <v>0</v>
      </c>
      <c r="T11" s="223" t="n">
        <f aca="false">IF(R11&gt;=0,0,R11/1000000)</f>
        <v>0</v>
      </c>
      <c r="V11" s="216" t="s">
        <v>200</v>
      </c>
      <c r="W11" s="85"/>
      <c r="X11" s="85"/>
      <c r="Y11" s="85"/>
      <c r="Z11" s="85"/>
      <c r="AA11" s="217"/>
    </row>
    <row r="12" customFormat="false" ht="12.75" hidden="false" customHeight="true" outlineLevel="0" collapsed="false">
      <c r="A12" s="134" t="s">
        <v>201</v>
      </c>
      <c r="E12" s="221" t="n">
        <v>0</v>
      </c>
      <c r="F12" s="1" t="s">
        <v>191</v>
      </c>
      <c r="G12" s="134" t="s">
        <v>202</v>
      </c>
      <c r="K12" s="216" t="s">
        <v>203</v>
      </c>
      <c r="L12" s="153" t="n">
        <v>0</v>
      </c>
      <c r="M12" s="153" t="n">
        <v>0</v>
      </c>
      <c r="N12" s="153" t="n">
        <v>0</v>
      </c>
      <c r="O12" s="153" t="n">
        <v>0</v>
      </c>
      <c r="P12" s="153" t="n">
        <v>0</v>
      </c>
      <c r="Q12" s="153" t="n">
        <v>0</v>
      </c>
      <c r="R12" s="222" t="n">
        <f aca="false">SUM(L12:Q12)</f>
        <v>0</v>
      </c>
      <c r="S12" s="223" t="n">
        <f aca="false">IF(R12&gt;=0,R12/1000000,0)</f>
        <v>0</v>
      </c>
      <c r="T12" s="223" t="n">
        <f aca="false">IF(R12&gt;=0,0,R12/1000000)</f>
        <v>0</v>
      </c>
      <c r="V12" s="216"/>
      <c r="W12" s="85"/>
      <c r="X12" s="85"/>
      <c r="Y12" s="85"/>
      <c r="Z12" s="85"/>
      <c r="AA12" s="217"/>
      <c r="AK12" s="153"/>
    </row>
    <row r="13" customFormat="false" ht="12.75" hidden="false" customHeight="true" outlineLevel="0" collapsed="false">
      <c r="A13" s="134" t="s">
        <v>204</v>
      </c>
      <c r="E13" s="221" t="n">
        <v>0</v>
      </c>
      <c r="F13" s="1" t="s">
        <v>191</v>
      </c>
      <c r="K13" s="216"/>
      <c r="L13" s="85"/>
      <c r="M13" s="85"/>
      <c r="N13" s="85"/>
      <c r="O13" s="85"/>
      <c r="P13" s="85"/>
      <c r="Q13" s="85"/>
      <c r="R13" s="217"/>
      <c r="S13" s="225"/>
      <c r="T13" s="225"/>
      <c r="V13" s="216" t="s">
        <v>205</v>
      </c>
      <c r="W13" s="85"/>
      <c r="X13" s="85"/>
      <c r="Y13" s="17" t="s">
        <v>206</v>
      </c>
      <c r="Z13" s="85"/>
      <c r="AA13" s="217"/>
      <c r="AK13" s="153"/>
    </row>
    <row r="14" customFormat="false" ht="12.75" hidden="false" customHeight="true" outlineLevel="0" collapsed="false">
      <c r="A14" s="134" t="s">
        <v>207</v>
      </c>
      <c r="E14" s="226" t="n">
        <f aca="false">+E159</f>
        <v>0</v>
      </c>
      <c r="F14" s="134" t="s">
        <v>208</v>
      </c>
      <c r="K14" s="216" t="s">
        <v>209</v>
      </c>
      <c r="L14" s="227" t="n">
        <f aca="false">SUM(L9:L13)/1000000</f>
        <v>0</v>
      </c>
      <c r="M14" s="227" t="n">
        <f aca="false">SUM(M9:M13)/1000000</f>
        <v>0</v>
      </c>
      <c r="N14" s="227" t="n">
        <f aca="false">SUM(N9:N13)/1000000</f>
        <v>0</v>
      </c>
      <c r="O14" s="227" t="n">
        <f aca="false">SUM(O9:O13)/1000000</f>
        <v>0</v>
      </c>
      <c r="P14" s="227" t="n">
        <f aca="false">SUM(P9:P13)/1000000</f>
        <v>0</v>
      </c>
      <c r="Q14" s="227" t="n">
        <f aca="false">SUM(Q9:Q13)/1000000</f>
        <v>0</v>
      </c>
      <c r="R14" s="228" t="n">
        <f aca="false">SUM(R9:R12)/1000000</f>
        <v>0</v>
      </c>
      <c r="S14" s="227" t="n">
        <f aca="false">SUM(S9:S13)</f>
        <v>0</v>
      </c>
      <c r="T14" s="227" t="n">
        <f aca="false">SUM(T9:T13)</f>
        <v>0</v>
      </c>
      <c r="V14" s="216"/>
      <c r="W14" s="85"/>
      <c r="X14" s="85"/>
      <c r="Y14" s="17" t="s">
        <v>210</v>
      </c>
      <c r="Z14" s="85"/>
      <c r="AA14" s="217"/>
    </row>
    <row r="15" customFormat="false" ht="12.75" hidden="false" customHeight="true" outlineLevel="0" collapsed="false">
      <c r="A15" s="134" t="s">
        <v>211</v>
      </c>
      <c r="E15" s="226" t="n">
        <f aca="false">+L159</f>
        <v>0</v>
      </c>
      <c r="F15" s="134" t="s">
        <v>208</v>
      </c>
      <c r="K15" s="216" t="s">
        <v>212</v>
      </c>
      <c r="L15" s="29" t="n">
        <v>0</v>
      </c>
      <c r="M15" s="29" t="n">
        <v>0</v>
      </c>
      <c r="N15" s="29" t="n">
        <v>0</v>
      </c>
      <c r="O15" s="29" t="n">
        <v>0</v>
      </c>
      <c r="P15" s="29" t="n">
        <v>0</v>
      </c>
      <c r="Q15" s="29" t="n">
        <v>0</v>
      </c>
      <c r="R15" s="229" t="n">
        <f aca="false">IF(R16=0,0,R17/R16)</f>
        <v>0</v>
      </c>
      <c r="S15" s="230" t="str">
        <f aca="false">IF(SUM(S14:T14)-R14=0,"-",SUM(S14:T14)-R14)</f>
        <v>-</v>
      </c>
      <c r="T15" s="225"/>
      <c r="V15" s="216"/>
      <c r="W15" s="17" t="s">
        <v>213</v>
      </c>
      <c r="X15" s="17" t="s">
        <v>214</v>
      </c>
      <c r="Y15" s="21" t="s">
        <v>215</v>
      </c>
      <c r="Z15" s="85"/>
      <c r="AA15" s="217"/>
    </row>
    <row r="16" customFormat="false" ht="12.75" hidden="false" customHeight="true" outlineLevel="0" collapsed="false">
      <c r="A16" s="134" t="s">
        <v>216</v>
      </c>
      <c r="E16" s="226" t="n">
        <f aca="false">+E185</f>
        <v>0</v>
      </c>
      <c r="F16" s="134" t="s">
        <v>208</v>
      </c>
      <c r="I16" s="231"/>
      <c r="J16" s="231"/>
      <c r="K16" s="216" t="s">
        <v>217</v>
      </c>
      <c r="L16" s="234" t="n">
        <v>0</v>
      </c>
      <c r="M16" s="234" t="n">
        <v>0</v>
      </c>
      <c r="N16" s="234" t="n">
        <v>0</v>
      </c>
      <c r="O16" s="234" t="n">
        <v>0</v>
      </c>
      <c r="P16" s="234" t="n">
        <v>0</v>
      </c>
      <c r="Q16" s="234" t="n">
        <v>0</v>
      </c>
      <c r="R16" s="400" t="n">
        <f aca="false">SUM(L16:Q16)</f>
        <v>0</v>
      </c>
      <c r="S16" s="236"/>
      <c r="T16" s="225"/>
      <c r="U16" s="85"/>
      <c r="V16" s="216" t="s">
        <v>218</v>
      </c>
      <c r="W16" s="85" t="n">
        <v>0</v>
      </c>
      <c r="X16" s="85" t="n">
        <v>0</v>
      </c>
      <c r="Y16" s="85" t="n">
        <f aca="false">(X16-W16)/1000000</f>
        <v>0</v>
      </c>
      <c r="Z16" s="85"/>
      <c r="AA16" s="217"/>
      <c r="AB16" s="85"/>
      <c r="AC16" s="85"/>
      <c r="AD16" s="85"/>
      <c r="AE16" s="85"/>
      <c r="AF16" s="85"/>
      <c r="AG16" s="85"/>
      <c r="AH16" s="85"/>
      <c r="AI16" s="85"/>
      <c r="AJ16" s="85"/>
      <c r="AK16" s="85"/>
    </row>
    <row r="17" customFormat="false" ht="12.75" hidden="false" customHeight="true" outlineLevel="0" collapsed="false">
      <c r="E17" s="226"/>
      <c r="I17" s="231"/>
      <c r="J17" s="231"/>
      <c r="K17" s="237"/>
      <c r="L17" s="238" t="n">
        <f aca="false">SUM(L15*L16)</f>
        <v>0</v>
      </c>
      <c r="M17" s="238" t="n">
        <f aca="false">SUM(M15*M16)</f>
        <v>0</v>
      </c>
      <c r="N17" s="238" t="n">
        <f aca="false">SUM(N15*N16)</f>
        <v>0</v>
      </c>
      <c r="O17" s="238" t="n">
        <f aca="false">SUM(O15*O16)</f>
        <v>0</v>
      </c>
      <c r="P17" s="238" t="n">
        <f aca="false">SUM(P15*P16)</f>
        <v>0</v>
      </c>
      <c r="Q17" s="238" t="n">
        <f aca="false">SUM(Q15*Q16)</f>
        <v>0</v>
      </c>
      <c r="R17" s="239" t="n">
        <f aca="false">SUM(L17:Q17)</f>
        <v>0</v>
      </c>
      <c r="S17" s="0"/>
      <c r="T17" s="0"/>
      <c r="U17" s="85"/>
      <c r="V17" s="216" t="s">
        <v>219</v>
      </c>
      <c r="W17" s="85" t="n">
        <v>0</v>
      </c>
      <c r="X17" s="85" t="n">
        <v>0</v>
      </c>
      <c r="Y17" s="85" t="n">
        <f aca="false">(X17-W17)/1000000</f>
        <v>0</v>
      </c>
      <c r="Z17" s="85"/>
      <c r="AA17" s="217"/>
      <c r="AB17" s="85"/>
      <c r="AC17" s="85"/>
      <c r="AD17" s="85"/>
      <c r="AE17" s="85"/>
      <c r="AF17" s="85"/>
      <c r="AG17" s="85"/>
      <c r="AH17" s="85"/>
      <c r="AI17" s="85"/>
      <c r="AJ17" s="85"/>
      <c r="AK17" s="85"/>
    </row>
    <row r="18" customFormat="false" ht="12.75" hidden="false" customHeight="true" outlineLevel="0" collapsed="false">
      <c r="E18" s="226"/>
      <c r="I18" s="231"/>
      <c r="J18" s="231"/>
      <c r="K18" s="220" t="s">
        <v>220</v>
      </c>
      <c r="L18" s="85"/>
      <c r="M18" s="85"/>
      <c r="N18" s="85"/>
      <c r="O18" s="85"/>
      <c r="P18" s="85"/>
      <c r="Q18" s="75"/>
      <c r="R18" s="217"/>
      <c r="S18" s="223"/>
      <c r="T18" s="223"/>
      <c r="U18" s="85"/>
      <c r="V18" s="216" t="s">
        <v>221</v>
      </c>
      <c r="W18" s="85" t="n">
        <f aca="false">W16+W17</f>
        <v>0</v>
      </c>
      <c r="X18" s="85" t="n">
        <f aca="false">X16+X17</f>
        <v>0</v>
      </c>
      <c r="Y18" s="85" t="n">
        <f aca="false">Y16+Y17</f>
        <v>0</v>
      </c>
      <c r="Z18" s="85"/>
      <c r="AA18" s="217"/>
      <c r="AB18" s="85"/>
      <c r="AC18" s="85"/>
      <c r="AD18" s="85"/>
      <c r="AE18" s="85"/>
      <c r="AF18" s="85"/>
      <c r="AG18" s="85"/>
      <c r="AH18" s="85"/>
      <c r="AI18" s="85"/>
      <c r="AJ18" s="85"/>
      <c r="AK18" s="85"/>
    </row>
    <row r="19" customFormat="false" ht="12.75" hidden="false" customHeight="true" outlineLevel="0" collapsed="false">
      <c r="A19" s="137" t="s">
        <v>27</v>
      </c>
      <c r="E19" s="240" t="n">
        <f aca="false">SUM(E9:E16)</f>
        <v>0</v>
      </c>
      <c r="I19" s="85"/>
      <c r="J19" s="85"/>
      <c r="K19" s="216" t="s">
        <v>193</v>
      </c>
      <c r="L19" s="153" t="n">
        <v>0</v>
      </c>
      <c r="M19" s="153" t="n">
        <v>0</v>
      </c>
      <c r="N19" s="153" t="n">
        <v>0</v>
      </c>
      <c r="O19" s="153" t="n">
        <v>0</v>
      </c>
      <c r="P19" s="153" t="n">
        <v>0</v>
      </c>
      <c r="Q19" s="153" t="n">
        <v>0</v>
      </c>
      <c r="R19" s="222" t="n">
        <f aca="false">SUM(L19:Q19)</f>
        <v>0</v>
      </c>
      <c r="S19" s="223" t="n">
        <f aca="false">IF(R19&gt;=0,R19/1000000,0)</f>
        <v>0</v>
      </c>
      <c r="T19" s="223" t="n">
        <f aca="false">IF(R19&gt;=0,0,R19/1000000)</f>
        <v>0</v>
      </c>
      <c r="U19" s="85"/>
      <c r="V19" s="216"/>
      <c r="W19" s="85"/>
      <c r="X19" s="85"/>
      <c r="Y19" s="85"/>
      <c r="Z19" s="85"/>
      <c r="AA19" s="217"/>
      <c r="AB19" s="85"/>
      <c r="AC19" s="85"/>
      <c r="AD19" s="85"/>
      <c r="AE19" s="85"/>
      <c r="AF19" s="85"/>
      <c r="AG19" s="85"/>
      <c r="AH19" s="85"/>
      <c r="AI19" s="153"/>
      <c r="AJ19" s="85"/>
      <c r="AK19" s="85"/>
    </row>
    <row r="20" customFormat="false" ht="12.75" hidden="false" customHeight="true" outlineLevel="0" collapsed="false">
      <c r="I20" s="85"/>
      <c r="J20" s="85"/>
      <c r="K20" s="216" t="s">
        <v>195</v>
      </c>
      <c r="L20" s="153" t="n">
        <v>0</v>
      </c>
      <c r="M20" s="153" t="n">
        <v>0</v>
      </c>
      <c r="N20" s="153" t="n">
        <v>0</v>
      </c>
      <c r="O20" s="153" t="n">
        <v>0</v>
      </c>
      <c r="P20" s="153" t="n">
        <v>0</v>
      </c>
      <c r="Q20" s="153" t="n">
        <v>0</v>
      </c>
      <c r="R20" s="222" t="n">
        <f aca="false">SUM(L20:Q20)</f>
        <v>0</v>
      </c>
      <c r="S20" s="223" t="n">
        <f aca="false">IF(R20&gt;=0,R20/1000000,0)</f>
        <v>0</v>
      </c>
      <c r="T20" s="223" t="n">
        <f aca="false">IF(R20&gt;=0,0,R20/1000000)</f>
        <v>0</v>
      </c>
      <c r="U20" s="85"/>
      <c r="V20" s="216" t="s">
        <v>222</v>
      </c>
      <c r="W20" s="85"/>
      <c r="X20" s="85"/>
      <c r="Y20" s="85"/>
      <c r="Z20" s="85" t="n">
        <f aca="false">SUM(E19)-SUM(B58+B59)</f>
        <v>0</v>
      </c>
      <c r="AA20" s="217"/>
      <c r="AB20" s="85"/>
      <c r="AC20" s="85"/>
      <c r="AD20" s="85"/>
      <c r="AE20" s="85"/>
      <c r="AF20" s="85"/>
      <c r="AG20" s="85"/>
      <c r="AH20" s="85"/>
      <c r="AI20" s="153"/>
      <c r="AJ20" s="85"/>
      <c r="AK20" s="85"/>
    </row>
    <row r="21" customFormat="false" ht="12.75" hidden="false" customHeight="true" outlineLevel="0" collapsed="false">
      <c r="A21" s="218" t="s">
        <v>223</v>
      </c>
      <c r="I21" s="85"/>
      <c r="J21" s="85"/>
      <c r="K21" s="216" t="s">
        <v>199</v>
      </c>
      <c r="L21" s="153" t="n">
        <v>0</v>
      </c>
      <c r="M21" s="153" t="n">
        <v>0</v>
      </c>
      <c r="N21" s="153" t="n">
        <v>0</v>
      </c>
      <c r="O21" s="153" t="n">
        <v>0</v>
      </c>
      <c r="P21" s="153" t="n">
        <v>0</v>
      </c>
      <c r="Q21" s="153" t="n">
        <v>0</v>
      </c>
      <c r="R21" s="222" t="n">
        <f aca="false">SUM(L21:Q21)</f>
        <v>0</v>
      </c>
      <c r="S21" s="223" t="n">
        <f aca="false">IF(R21&gt;=0,R21/1000000,0)</f>
        <v>0</v>
      </c>
      <c r="T21" s="223" t="n">
        <f aca="false">IF(R21&gt;=0,0,R21/1000000)</f>
        <v>0</v>
      </c>
      <c r="U21" s="75"/>
      <c r="V21" s="242"/>
      <c r="W21" s="243"/>
      <c r="X21" s="243"/>
      <c r="Y21" s="243"/>
      <c r="Z21" s="243"/>
      <c r="AA21" s="244"/>
      <c r="AB21" s="75"/>
      <c r="AC21" s="75"/>
      <c r="AD21" s="75"/>
      <c r="AE21" s="75"/>
      <c r="AF21" s="75"/>
      <c r="AG21" s="75"/>
      <c r="AH21" s="75"/>
      <c r="AI21" s="2"/>
      <c r="AJ21" s="85"/>
      <c r="AK21" s="85"/>
    </row>
    <row r="22" customFormat="false" ht="12.75" hidden="false" customHeight="true" outlineLevel="0" collapsed="false">
      <c r="A22" s="134" t="s">
        <v>224</v>
      </c>
      <c r="E22" s="253" t="n">
        <v>0</v>
      </c>
      <c r="F22" s="1" t="s">
        <v>191</v>
      </c>
      <c r="G22" s="85"/>
      <c r="I22" s="85"/>
      <c r="J22" s="85"/>
      <c r="K22" s="216" t="s">
        <v>203</v>
      </c>
      <c r="L22" s="153" t="n">
        <v>0</v>
      </c>
      <c r="M22" s="153" t="n">
        <v>0</v>
      </c>
      <c r="N22" s="153" t="n">
        <v>0</v>
      </c>
      <c r="O22" s="153" t="n">
        <v>0</v>
      </c>
      <c r="P22" s="153" t="n">
        <v>0</v>
      </c>
      <c r="Q22" s="153" t="n">
        <v>0</v>
      </c>
      <c r="R22" s="222" t="n">
        <f aca="false">SUM(L22:Q22)</f>
        <v>0</v>
      </c>
      <c r="S22" s="223" t="n">
        <f aca="false">IF(R22&gt;=0,R22/1000000,0)</f>
        <v>0</v>
      </c>
      <c r="T22" s="223" t="n">
        <f aca="false">IF(R22&gt;=0,0,R22/1000000)</f>
        <v>0</v>
      </c>
      <c r="U22" s="85"/>
      <c r="V22" s="85"/>
      <c r="W22" s="85"/>
      <c r="X22" s="85"/>
      <c r="Y22" s="85"/>
      <c r="Z22" s="85"/>
      <c r="AA22" s="85"/>
      <c r="AB22" s="85"/>
      <c r="AC22" s="85"/>
      <c r="AD22" s="85"/>
      <c r="AE22" s="85"/>
      <c r="AF22" s="85"/>
      <c r="AG22" s="85"/>
      <c r="AH22" s="85"/>
      <c r="AI22" s="2"/>
      <c r="AJ22" s="85"/>
      <c r="AK22" s="85"/>
    </row>
    <row r="23" customFormat="false" ht="12.75" hidden="false" customHeight="true" outlineLevel="0" collapsed="false">
      <c r="A23" s="134" t="s">
        <v>225</v>
      </c>
      <c r="E23" s="221" t="n">
        <v>0</v>
      </c>
      <c r="F23" s="1" t="s">
        <v>191</v>
      </c>
      <c r="G23" s="85"/>
      <c r="I23" s="85"/>
      <c r="J23" s="85"/>
      <c r="K23" s="216"/>
      <c r="L23" s="85"/>
      <c r="M23" s="85"/>
      <c r="N23" s="85"/>
      <c r="O23" s="85"/>
      <c r="P23" s="85"/>
      <c r="Q23" s="85"/>
      <c r="R23" s="217"/>
      <c r="S23" s="225"/>
      <c r="T23" s="225"/>
      <c r="U23" s="85"/>
      <c r="V23" s="85"/>
      <c r="W23" s="85"/>
      <c r="X23" s="85"/>
      <c r="Y23" s="85"/>
      <c r="Z23" s="85"/>
      <c r="AA23" s="85"/>
      <c r="AB23" s="85"/>
      <c r="AC23" s="85"/>
      <c r="AD23" s="85"/>
      <c r="AE23" s="85"/>
      <c r="AF23" s="85"/>
      <c r="AG23" s="85"/>
      <c r="AH23" s="85"/>
      <c r="AI23" s="2"/>
      <c r="AJ23" s="85"/>
      <c r="AK23" s="85"/>
    </row>
    <row r="24" customFormat="false" ht="12.75" hidden="false" customHeight="true" outlineLevel="0" collapsed="false">
      <c r="A24" s="134" t="s">
        <v>226</v>
      </c>
      <c r="E24" s="246" t="n">
        <f aca="false">E22+E23</f>
        <v>0</v>
      </c>
      <c r="F24" s="134" t="s">
        <v>208</v>
      </c>
      <c r="I24" s="85"/>
      <c r="J24" s="85"/>
      <c r="K24" s="216" t="s">
        <v>209</v>
      </c>
      <c r="L24" s="227" t="n">
        <f aca="false">SUM(L19:L23)/1000000</f>
        <v>0</v>
      </c>
      <c r="M24" s="227" t="n">
        <f aca="false">SUM(M19:M23)/1000000</f>
        <v>0</v>
      </c>
      <c r="N24" s="227" t="n">
        <f aca="false">SUM(N19:N23)/1000000</f>
        <v>0</v>
      </c>
      <c r="O24" s="227" t="n">
        <f aca="false">SUM(O19:O23)/1000000</f>
        <v>0</v>
      </c>
      <c r="P24" s="227" t="n">
        <f aca="false">SUM(P19:P23)/1000000</f>
        <v>0</v>
      </c>
      <c r="Q24" s="227" t="n">
        <f aca="false">SUM(Q19:Q23)/1000000</f>
        <v>0</v>
      </c>
      <c r="R24" s="228" t="n">
        <f aca="false">SUM(R19:R22)/1000000</f>
        <v>0</v>
      </c>
      <c r="S24" s="227" t="n">
        <f aca="false">SUM(S19:S23)</f>
        <v>0</v>
      </c>
      <c r="T24" s="227" t="n">
        <f aca="false">SUM(T19:T23)</f>
        <v>0</v>
      </c>
      <c r="U24" s="75"/>
      <c r="V24" s="75"/>
      <c r="W24" s="75"/>
      <c r="X24" s="75"/>
      <c r="Y24" s="75"/>
      <c r="Z24" s="75"/>
      <c r="AA24" s="75"/>
      <c r="AB24" s="75"/>
      <c r="AC24" s="75"/>
      <c r="AD24" s="75"/>
      <c r="AE24" s="75"/>
      <c r="AF24" s="75"/>
      <c r="AG24" s="75"/>
      <c r="AH24" s="75"/>
      <c r="AI24" s="2"/>
      <c r="AJ24" s="85"/>
      <c r="AK24" s="85"/>
    </row>
    <row r="25" customFormat="false" ht="12.75" hidden="false" customHeight="true" outlineLevel="0" collapsed="false">
      <c r="A25" s="134" t="s">
        <v>227</v>
      </c>
      <c r="E25" s="226" t="n">
        <f aca="false">-M214</f>
        <v>-0</v>
      </c>
      <c r="I25" s="85"/>
      <c r="J25" s="85"/>
      <c r="K25" s="242"/>
      <c r="L25" s="243"/>
      <c r="M25" s="243"/>
      <c r="N25" s="243"/>
      <c r="O25" s="243"/>
      <c r="P25" s="243"/>
      <c r="Q25" s="243"/>
      <c r="R25" s="244"/>
      <c r="S25" s="75"/>
      <c r="T25" s="75"/>
      <c r="U25" s="85"/>
      <c r="V25" s="85"/>
      <c r="W25" s="85"/>
      <c r="X25" s="85"/>
      <c r="Y25" s="85"/>
      <c r="Z25" s="85"/>
      <c r="AA25" s="85"/>
      <c r="AB25" s="85"/>
      <c r="AC25" s="85"/>
      <c r="AD25" s="85"/>
      <c r="AE25" s="85"/>
      <c r="AF25" s="85"/>
      <c r="AG25" s="85"/>
      <c r="AH25" s="85"/>
      <c r="AI25" s="2"/>
      <c r="AJ25" s="85"/>
      <c r="AK25" s="85"/>
    </row>
    <row r="26" customFormat="false" ht="12.75" hidden="false" customHeight="true" outlineLevel="0" collapsed="false">
      <c r="A26" s="137" t="s">
        <v>228</v>
      </c>
      <c r="E26" s="247" t="n">
        <f aca="false">E24+E25</f>
        <v>0</v>
      </c>
      <c r="I26" s="85"/>
      <c r="J26" s="85"/>
      <c r="K26" s="1"/>
      <c r="L26" s="1"/>
      <c r="M26" s="1"/>
      <c r="N26" s="1"/>
      <c r="O26" s="1"/>
      <c r="P26" s="1"/>
      <c r="Q26" s="1"/>
      <c r="R26" s="1"/>
      <c r="S26" s="85"/>
      <c r="T26" s="85"/>
      <c r="U26" s="85"/>
      <c r="V26" s="85"/>
      <c r="W26" s="85"/>
      <c r="X26" s="85"/>
      <c r="Y26" s="85"/>
      <c r="Z26" s="85"/>
      <c r="AA26" s="85"/>
      <c r="AB26" s="85"/>
      <c r="AC26" s="85"/>
      <c r="AD26" s="85"/>
      <c r="AE26" s="85"/>
      <c r="AF26" s="85"/>
      <c r="AG26" s="85"/>
      <c r="AH26" s="85"/>
      <c r="AI26" s="2"/>
      <c r="AJ26" s="85"/>
      <c r="AK26" s="85"/>
    </row>
    <row r="27" customFormat="false" ht="12.75" hidden="false" customHeight="true" outlineLevel="0" collapsed="false">
      <c r="G27" s="85"/>
      <c r="I27" s="85"/>
      <c r="J27" s="85"/>
      <c r="K27" s="248"/>
      <c r="L27" s="209"/>
      <c r="M27" s="209"/>
      <c r="N27" s="209"/>
      <c r="O27" s="209"/>
      <c r="P27" s="209"/>
      <c r="Q27" s="249"/>
      <c r="R27" s="250"/>
      <c r="S27" s="85"/>
      <c r="T27" s="85"/>
      <c r="U27" s="85"/>
      <c r="V27" s="85"/>
      <c r="W27" s="85"/>
      <c r="X27" s="85"/>
      <c r="Y27" s="85"/>
      <c r="Z27" s="85"/>
      <c r="AA27" s="85"/>
      <c r="AB27" s="85"/>
      <c r="AC27" s="85"/>
      <c r="AD27" s="85"/>
      <c r="AE27" s="85"/>
      <c r="AF27" s="85"/>
      <c r="AG27" s="85"/>
      <c r="AH27" s="85"/>
      <c r="AI27" s="85"/>
      <c r="AJ27" s="85"/>
      <c r="AK27" s="85"/>
    </row>
    <row r="28" customFormat="false" ht="12.75" hidden="false" customHeight="true" outlineLevel="0" collapsed="false">
      <c r="A28" s="218" t="s">
        <v>229</v>
      </c>
      <c r="E28" s="85"/>
      <c r="I28" s="85"/>
      <c r="J28" s="85"/>
      <c r="K28" s="251" t="s">
        <v>230</v>
      </c>
      <c r="L28" s="251"/>
      <c r="M28" s="252" t="s">
        <v>231</v>
      </c>
      <c r="N28" s="252" t="s">
        <v>232</v>
      </c>
      <c r="O28" s="85"/>
      <c r="P28" s="85"/>
      <c r="Q28" s="85"/>
      <c r="R28" s="217"/>
      <c r="S28" s="85"/>
      <c r="T28" s="85"/>
      <c r="U28" s="85"/>
      <c r="V28" s="85"/>
      <c r="W28" s="85"/>
      <c r="X28" s="85"/>
      <c r="Y28" s="85"/>
      <c r="Z28" s="85"/>
      <c r="AA28" s="85"/>
      <c r="AB28" s="85"/>
      <c r="AC28" s="85"/>
      <c r="AD28" s="85"/>
      <c r="AE28" s="85"/>
      <c r="AF28" s="85"/>
      <c r="AG28" s="85"/>
      <c r="AH28" s="85"/>
      <c r="AI28" s="85"/>
      <c r="AJ28" s="85"/>
      <c r="AK28" s="85"/>
    </row>
    <row r="29" customFormat="false" ht="12.75" hidden="false" customHeight="true" outlineLevel="0" collapsed="false">
      <c r="A29" s="134" t="s">
        <v>233</v>
      </c>
      <c r="E29" s="253" t="n">
        <v>0</v>
      </c>
      <c r="F29" s="134" t="s">
        <v>234</v>
      </c>
      <c r="I29" s="85"/>
      <c r="J29" s="85"/>
      <c r="K29" s="216" t="s">
        <v>220</v>
      </c>
      <c r="L29" s="85"/>
      <c r="M29" s="85"/>
      <c r="N29" s="85"/>
      <c r="O29" s="85"/>
      <c r="P29" s="85"/>
      <c r="Q29" s="75"/>
      <c r="R29" s="254"/>
      <c r="S29" s="85"/>
      <c r="T29" s="85"/>
      <c r="U29" s="85"/>
      <c r="V29" s="85"/>
      <c r="W29" s="85"/>
      <c r="X29" s="85"/>
      <c r="Y29" s="85"/>
      <c r="Z29" s="85"/>
      <c r="AA29" s="85"/>
      <c r="AB29" s="85"/>
      <c r="AC29" s="85"/>
      <c r="AD29" s="85"/>
      <c r="AE29" s="85"/>
      <c r="AF29" s="85"/>
      <c r="AG29" s="85"/>
      <c r="AH29" s="85"/>
      <c r="AI29" s="85"/>
      <c r="AJ29" s="85"/>
      <c r="AK29" s="85"/>
    </row>
    <row r="30" customFormat="false" ht="12.75" hidden="false" customHeight="true" outlineLevel="0" collapsed="false">
      <c r="A30" s="134" t="s">
        <v>235</v>
      </c>
      <c r="E30" s="255" t="n">
        <f aca="false">B61</f>
        <v>0</v>
      </c>
      <c r="F30" s="134" t="s">
        <v>236</v>
      </c>
      <c r="I30" s="85"/>
      <c r="J30" s="85"/>
      <c r="K30" s="216" t="s">
        <v>237</v>
      </c>
      <c r="L30" s="85"/>
      <c r="M30" s="153" t="n">
        <v>0</v>
      </c>
      <c r="N30" s="153"/>
      <c r="O30" s="85" t="s">
        <v>234</v>
      </c>
      <c r="P30" s="85"/>
      <c r="Q30" s="85"/>
      <c r="R30" s="217"/>
      <c r="S30" s="85"/>
      <c r="T30" s="85"/>
      <c r="U30" s="85"/>
      <c r="V30" s="85"/>
      <c r="W30" s="85"/>
      <c r="X30" s="85"/>
      <c r="Y30" s="85"/>
      <c r="Z30" s="85"/>
      <c r="AA30" s="85"/>
      <c r="AB30" s="85"/>
      <c r="AC30" s="85"/>
      <c r="AD30" s="85"/>
      <c r="AE30" s="85"/>
      <c r="AF30" s="85"/>
      <c r="AG30" s="85"/>
      <c r="AH30" s="85"/>
      <c r="AI30" s="85"/>
      <c r="AJ30" s="85"/>
      <c r="AK30" s="85"/>
    </row>
    <row r="31" customFormat="false" ht="12.75" hidden="false" customHeight="true" outlineLevel="0" collapsed="false">
      <c r="A31" s="134" t="s">
        <v>238</v>
      </c>
      <c r="E31" s="226" t="n">
        <f aca="false">B102</f>
        <v>0</v>
      </c>
      <c r="F31" s="134" t="s">
        <v>236</v>
      </c>
      <c r="I31" s="85"/>
      <c r="J31" s="85"/>
      <c r="K31" s="216" t="s">
        <v>239</v>
      </c>
      <c r="L31" s="85"/>
      <c r="M31" s="153" t="n">
        <v>0</v>
      </c>
      <c r="N31" s="2" t="n">
        <f aca="false">M31</f>
        <v>0</v>
      </c>
      <c r="O31" s="85" t="s">
        <v>234</v>
      </c>
      <c r="P31" s="85"/>
      <c r="Q31" s="85"/>
      <c r="R31" s="217"/>
      <c r="S31" s="85"/>
      <c r="T31" s="85"/>
      <c r="U31" s="85"/>
      <c r="V31" s="85"/>
      <c r="W31" s="85"/>
      <c r="X31" s="85"/>
      <c r="Y31" s="85"/>
      <c r="Z31" s="85"/>
      <c r="AA31" s="85"/>
      <c r="AB31" s="85"/>
      <c r="AC31" s="85"/>
      <c r="AD31" s="85"/>
      <c r="AE31" s="85"/>
      <c r="AF31" s="85"/>
      <c r="AG31" s="85"/>
      <c r="AH31" s="85"/>
      <c r="AI31" s="75"/>
      <c r="AJ31" s="85"/>
      <c r="AK31" s="85"/>
    </row>
    <row r="32" customFormat="false" ht="12.75" hidden="false" customHeight="true" outlineLevel="0" collapsed="false">
      <c r="A32" s="134" t="s">
        <v>240</v>
      </c>
      <c r="E32" s="255" t="n">
        <f aca="false">B118</f>
        <v>0</v>
      </c>
      <c r="F32" s="134" t="s">
        <v>236</v>
      </c>
      <c r="K32" s="216" t="s">
        <v>241</v>
      </c>
      <c r="L32" s="85"/>
      <c r="M32" s="153" t="n">
        <v>0</v>
      </c>
      <c r="N32" s="2"/>
      <c r="O32" s="85" t="s">
        <v>234</v>
      </c>
      <c r="P32" s="85"/>
      <c r="Q32" s="85"/>
      <c r="R32" s="217"/>
      <c r="AI32" s="1"/>
    </row>
    <row r="33" customFormat="false" ht="12.75" hidden="false" customHeight="true" outlineLevel="0" collapsed="false">
      <c r="A33" s="134" t="s">
        <v>326</v>
      </c>
      <c r="E33" s="226" t="n">
        <f aca="false">B68</f>
        <v>0</v>
      </c>
      <c r="F33" s="134" t="s">
        <v>236</v>
      </c>
      <c r="K33" s="216"/>
      <c r="L33" s="75"/>
      <c r="M33" s="2"/>
      <c r="N33" s="2"/>
      <c r="O33" s="85"/>
      <c r="P33" s="85"/>
      <c r="Q33" s="85"/>
      <c r="R33" s="217"/>
    </row>
    <row r="34" customFormat="false" ht="12.75" hidden="false" customHeight="true" outlineLevel="0" collapsed="false">
      <c r="A34" s="134" t="s">
        <v>243</v>
      </c>
      <c r="E34" s="226" t="n">
        <f aca="false">B69</f>
        <v>0</v>
      </c>
      <c r="F34" s="134" t="s">
        <v>236</v>
      </c>
      <c r="K34" s="216" t="s">
        <v>244</v>
      </c>
      <c r="L34" s="85"/>
      <c r="M34" s="2" t="n">
        <f aca="false">B76</f>
        <v>0</v>
      </c>
      <c r="N34" s="2" t="n">
        <f aca="false">B63</f>
        <v>0</v>
      </c>
      <c r="O34" s="85" t="s">
        <v>245</v>
      </c>
      <c r="P34" s="85"/>
      <c r="Q34" s="85"/>
      <c r="R34" s="217"/>
    </row>
    <row r="35" customFormat="false" ht="12.75" hidden="false" customHeight="true" outlineLevel="0" collapsed="false">
      <c r="A35" s="134" t="s">
        <v>246</v>
      </c>
      <c r="E35" s="226" t="n">
        <f aca="false">F238</f>
        <v>0</v>
      </c>
      <c r="F35" s="134" t="s">
        <v>236</v>
      </c>
      <c r="K35" s="216"/>
      <c r="L35" s="85"/>
      <c r="M35" s="2"/>
      <c r="N35" s="2"/>
      <c r="O35" s="85"/>
      <c r="P35" s="85"/>
      <c r="Q35" s="85"/>
      <c r="R35" s="217"/>
    </row>
    <row r="36" customFormat="false" ht="12.75" hidden="false" customHeight="true" outlineLevel="0" collapsed="false">
      <c r="A36" s="137" t="s">
        <v>247</v>
      </c>
      <c r="E36" s="240" t="n">
        <f aca="false">SUM(E29:E35)</f>
        <v>0</v>
      </c>
      <c r="K36" s="216" t="s">
        <v>110</v>
      </c>
      <c r="L36" s="75"/>
      <c r="M36" s="2" t="n">
        <f aca="false">SUM(M30:M34)</f>
        <v>0</v>
      </c>
      <c r="N36" s="2" t="n">
        <f aca="false">SUM(N30:N34)</f>
        <v>0</v>
      </c>
      <c r="O36" s="85"/>
      <c r="P36" s="85"/>
      <c r="Q36" s="85"/>
      <c r="R36" s="217"/>
    </row>
    <row r="37" customFormat="false" ht="12.75" hidden="false" customHeight="true" outlineLevel="0" collapsed="false">
      <c r="K37" s="256"/>
      <c r="L37" s="75"/>
      <c r="M37" s="75"/>
      <c r="N37" s="75"/>
      <c r="O37" s="85"/>
      <c r="P37" s="85"/>
      <c r="Q37" s="85"/>
      <c r="R37" s="217"/>
    </row>
    <row r="38" customFormat="false" ht="12.75" hidden="false" customHeight="true" outlineLevel="0" collapsed="false">
      <c r="A38" s="218" t="s">
        <v>248</v>
      </c>
      <c r="C38" s="153"/>
      <c r="E38" s="240" t="n">
        <f aca="false">+E36+E26+E19</f>
        <v>0</v>
      </c>
      <c r="K38" s="216"/>
      <c r="L38" s="257" t="s">
        <v>249</v>
      </c>
      <c r="M38" s="58" t="n">
        <f aca="false">M36-E38</f>
        <v>0</v>
      </c>
      <c r="N38" s="58" t="n">
        <f aca="false">+N36-E26</f>
        <v>0</v>
      </c>
      <c r="O38" s="85"/>
      <c r="P38" s="85"/>
      <c r="Q38" s="85"/>
      <c r="R38" s="217"/>
      <c r="AN38" s="1"/>
      <c r="AO38" s="1"/>
      <c r="AP38" s="1"/>
      <c r="AQ38" s="1"/>
      <c r="AR38" s="1"/>
      <c r="AS38" s="1"/>
    </row>
    <row r="39" customFormat="false" ht="12.75" hidden="false" customHeight="true" outlineLevel="0" collapsed="false">
      <c r="K39" s="258"/>
      <c r="L39" s="259"/>
      <c r="M39" s="259"/>
      <c r="N39" s="260"/>
      <c r="O39" s="259"/>
      <c r="P39" s="259"/>
      <c r="Q39" s="259"/>
      <c r="R39" s="261"/>
      <c r="AJ39" s="1"/>
      <c r="AK39" s="1"/>
      <c r="AN39" s="1"/>
      <c r="AO39" s="1"/>
      <c r="AP39" s="1"/>
      <c r="AQ39" s="1"/>
      <c r="AR39" s="1"/>
      <c r="AS39" s="1"/>
    </row>
    <row r="40" customFormat="false" ht="12.75" hidden="false" customHeight="true" outlineLevel="0" collapsed="false">
      <c r="K40" s="85"/>
      <c r="L40" s="85"/>
      <c r="M40" s="85"/>
      <c r="N40" s="85"/>
      <c r="O40" s="85"/>
      <c r="P40" s="85"/>
      <c r="AJ40" s="1"/>
      <c r="AK40" s="1"/>
      <c r="AN40" s="1"/>
      <c r="AO40" s="1"/>
      <c r="AP40" s="1"/>
      <c r="AQ40" s="1"/>
      <c r="AR40" s="1"/>
      <c r="AS40" s="1"/>
    </row>
    <row r="41" customFormat="false" ht="12.75" hidden="false" customHeight="true" outlineLevel="0" collapsed="false">
      <c r="A41" s="262" t="s">
        <v>250</v>
      </c>
      <c r="B41" s="262"/>
      <c r="K41" s="1"/>
      <c r="L41" s="1"/>
      <c r="M41" s="33"/>
      <c r="N41" s="1"/>
      <c r="O41" s="1"/>
      <c r="P41" s="1"/>
      <c r="AJ41" s="1"/>
      <c r="AK41" s="1"/>
      <c r="AN41" s="1"/>
      <c r="AO41" s="1"/>
      <c r="AP41" s="1"/>
      <c r="AQ41" s="1"/>
      <c r="AR41" s="1"/>
      <c r="AS41" s="1"/>
    </row>
    <row r="42" customFormat="false" ht="12.75" hidden="false" customHeight="true" outlineLevel="0" collapsed="false">
      <c r="B42" s="1"/>
      <c r="AI42" s="263" t="s">
        <v>251</v>
      </c>
      <c r="AJ42" s="263"/>
      <c r="AK42" s="1"/>
      <c r="AN42" s="1"/>
      <c r="AO42" s="1"/>
      <c r="AP42" s="1"/>
      <c r="AQ42" s="1"/>
      <c r="AR42" s="1"/>
      <c r="AS42" s="1"/>
    </row>
    <row r="43" customFormat="false" ht="12.75" hidden="false" customHeight="true" outlineLevel="0" collapsed="false">
      <c r="A43" s="264"/>
      <c r="B43" s="265" t="s">
        <v>252</v>
      </c>
      <c r="C43" s="266" t="n">
        <f aca="false">SUM(C47:C76)-C61-C68-C69</f>
        <v>0</v>
      </c>
      <c r="D43" s="266" t="n">
        <f aca="false">SUM(D47:D76)-D61-D68-D69</f>
        <v>0</v>
      </c>
      <c r="E43" s="266" t="n">
        <f aca="false">SUM(E47:E76)-E61-E68-E69</f>
        <v>0</v>
      </c>
      <c r="F43" s="266" t="n">
        <f aca="false">SUM(F47:F76)-F61-F68-F69</f>
        <v>0</v>
      </c>
      <c r="G43" s="266" t="n">
        <f aca="false">SUM(G47:G76)-G61-G68-G69</f>
        <v>0</v>
      </c>
      <c r="H43" s="266" t="n">
        <f aca="false">SUM(H47:H76)-H61-H68-H69</f>
        <v>0</v>
      </c>
      <c r="I43" s="266" t="n">
        <f aca="false">SUM(I47:I76)-I61-I68-I69</f>
        <v>0</v>
      </c>
      <c r="J43" s="266" t="n">
        <f aca="false">SUM(J47:J76)-J61-J68-J69</f>
        <v>0</v>
      </c>
      <c r="K43" s="266" t="n">
        <f aca="false">SUM(K47:K76)-K61-K68-K69</f>
        <v>0</v>
      </c>
      <c r="L43" s="266" t="n">
        <f aca="false">SUM(L47:L76)-L61-L68-L69</f>
        <v>0</v>
      </c>
      <c r="M43" s="266" t="n">
        <f aca="false">SUM(M47:M76)-M61-M68-M69</f>
        <v>0</v>
      </c>
      <c r="N43" s="266" t="n">
        <f aca="false">SUM(N47:N76)-N61-N68-N69</f>
        <v>0</v>
      </c>
      <c r="O43" s="266" t="n">
        <f aca="false">SUM(O47:O76)-O61-O68-O69</f>
        <v>0</v>
      </c>
      <c r="P43" s="266" t="n">
        <f aca="false">SUM(P47:P76)-P61-P68-P69</f>
        <v>0</v>
      </c>
      <c r="Q43" s="266" t="n">
        <f aca="false">SUM(Q47:Q76)-Q61-Q68-Q69</f>
        <v>0</v>
      </c>
      <c r="R43" s="266" t="n">
        <f aca="false">SUM(R47:R76)-R61-R68-R69</f>
        <v>0</v>
      </c>
      <c r="S43" s="266" t="n">
        <f aca="false">SUM(S47:S76)-S61-S68-S69</f>
        <v>0</v>
      </c>
      <c r="T43" s="266" t="n">
        <f aca="false">SUM(T47:T76)-T61-T68-T69</f>
        <v>0</v>
      </c>
      <c r="U43" s="266" t="n">
        <f aca="false">SUM(U47:U76)-U61-U68-U69</f>
        <v>0</v>
      </c>
      <c r="V43" s="266" t="n">
        <f aca="false">SUM(V47:V76)-V61-V68-V69</f>
        <v>0</v>
      </c>
      <c r="W43" s="266" t="n">
        <f aca="false">SUM(W47:W76)-W61-W68-W69</f>
        <v>0</v>
      </c>
      <c r="X43" s="266" t="n">
        <f aca="false">SUM(X47:X76)-X61-X68-X69</f>
        <v>0</v>
      </c>
      <c r="Y43" s="266" t="n">
        <f aca="false">SUM(Y47:Y76)-Y61-Y68-Y69</f>
        <v>0</v>
      </c>
      <c r="Z43" s="266" t="n">
        <f aca="false">SUM(Z47:Z76)-Z61-Z68-Z69</f>
        <v>0</v>
      </c>
      <c r="AA43" s="266" t="n">
        <f aca="false">SUM(AA47:AA76)-AA61-AA68-AA69</f>
        <v>0</v>
      </c>
      <c r="AB43" s="266" t="n">
        <f aca="false">SUM(AB47:AB76)-AB61-AB68-AB69</f>
        <v>0</v>
      </c>
      <c r="AC43" s="266" t="n">
        <f aca="false">SUM(AC47:AC76)-AC61-AC68-AC69</f>
        <v>0</v>
      </c>
      <c r="AD43" s="266" t="n">
        <f aca="false">SUM(AD47:AD76)-AD61-AD68-AD69</f>
        <v>0</v>
      </c>
      <c r="AE43" s="266" t="n">
        <f aca="false">SUM(AE47:AE76)-AE61-AE68-AE69</f>
        <v>0</v>
      </c>
      <c r="AF43" s="266" t="n">
        <f aca="false">SUM(AF47:AF76)-AF61-AF68-AF69</f>
        <v>0</v>
      </c>
      <c r="AG43" s="266" t="n">
        <f aca="false">SUM(AG47:AG76)-AG61-AG68-AG69</f>
        <v>0</v>
      </c>
      <c r="AH43" s="1"/>
      <c r="AI43" s="267" t="s">
        <v>253</v>
      </c>
      <c r="AJ43" s="268" t="s">
        <v>254</v>
      </c>
      <c r="AK43" s="1"/>
      <c r="AL43" s="17"/>
      <c r="AN43" s="1"/>
      <c r="AO43" s="1"/>
      <c r="AP43" s="1"/>
      <c r="AQ43" s="1"/>
      <c r="AR43" s="1"/>
      <c r="AS43" s="1"/>
    </row>
    <row r="44" customFormat="false" ht="12.75" hidden="false" customHeight="true" outlineLevel="0" collapsed="false">
      <c r="A44" s="269" t="s">
        <v>255</v>
      </c>
      <c r="B44" s="270" t="n">
        <f aca="false">B4</f>
        <v>36647</v>
      </c>
      <c r="C44" s="271" t="n">
        <f aca="false">B44</f>
        <v>36647</v>
      </c>
      <c r="D44" s="271" t="n">
        <f aca="false">C44+1</f>
        <v>36648</v>
      </c>
      <c r="E44" s="271" t="n">
        <f aca="false">D44+1</f>
        <v>36649</v>
      </c>
      <c r="F44" s="271" t="n">
        <f aca="false">E44+1</f>
        <v>36650</v>
      </c>
      <c r="G44" s="271" t="n">
        <f aca="false">F44+1</f>
        <v>36651</v>
      </c>
      <c r="H44" s="271" t="n">
        <f aca="false">G44+1</f>
        <v>36652</v>
      </c>
      <c r="I44" s="271" t="n">
        <f aca="false">H44+1</f>
        <v>36653</v>
      </c>
      <c r="J44" s="271" t="n">
        <f aca="false">I44+1</f>
        <v>36654</v>
      </c>
      <c r="K44" s="271" t="n">
        <f aca="false">J44+1</f>
        <v>36655</v>
      </c>
      <c r="L44" s="271" t="n">
        <f aca="false">K44+1</f>
        <v>36656</v>
      </c>
      <c r="M44" s="271" t="n">
        <f aca="false">L44+1</f>
        <v>36657</v>
      </c>
      <c r="N44" s="271" t="n">
        <f aca="false">M44+1</f>
        <v>36658</v>
      </c>
      <c r="O44" s="271" t="n">
        <f aca="false">N44+1</f>
        <v>36659</v>
      </c>
      <c r="P44" s="271" t="n">
        <f aca="false">O44+1</f>
        <v>36660</v>
      </c>
      <c r="Q44" s="271" t="n">
        <f aca="false">P44+1</f>
        <v>36661</v>
      </c>
      <c r="R44" s="271" t="n">
        <f aca="false">Q44+1</f>
        <v>36662</v>
      </c>
      <c r="S44" s="271" t="n">
        <f aca="false">R44+1</f>
        <v>36663</v>
      </c>
      <c r="T44" s="271" t="n">
        <f aca="false">S44+1</f>
        <v>36664</v>
      </c>
      <c r="U44" s="271" t="n">
        <f aca="false">T44+1</f>
        <v>36665</v>
      </c>
      <c r="V44" s="271" t="n">
        <f aca="false">U44+1</f>
        <v>36666</v>
      </c>
      <c r="W44" s="271" t="n">
        <f aca="false">V44+1</f>
        <v>36667</v>
      </c>
      <c r="X44" s="271" t="n">
        <f aca="false">W44+1</f>
        <v>36668</v>
      </c>
      <c r="Y44" s="271" t="n">
        <f aca="false">X44+1</f>
        <v>36669</v>
      </c>
      <c r="Z44" s="271" t="n">
        <f aca="false">Y44+1</f>
        <v>36670</v>
      </c>
      <c r="AA44" s="271" t="n">
        <f aca="false">Z44+1</f>
        <v>36671</v>
      </c>
      <c r="AB44" s="271" t="n">
        <f aca="false">AA44+1</f>
        <v>36672</v>
      </c>
      <c r="AC44" s="271" t="n">
        <f aca="false">AB44+1</f>
        <v>36673</v>
      </c>
      <c r="AD44" s="271" t="n">
        <f aca="false">AC44+1</f>
        <v>36674</v>
      </c>
      <c r="AE44" s="271" t="n">
        <f aca="false">AD44+1</f>
        <v>36675</v>
      </c>
      <c r="AF44" s="271" t="n">
        <f aca="false">AE44+1</f>
        <v>36676</v>
      </c>
      <c r="AG44" s="271" t="n">
        <f aca="false">AF44+1</f>
        <v>36677</v>
      </c>
      <c r="AH44" s="272"/>
      <c r="AI44" s="273" t="n">
        <v>1</v>
      </c>
      <c r="AJ44" s="274" t="s">
        <v>256</v>
      </c>
      <c r="AK44" s="272"/>
      <c r="AL44" s="275"/>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c r="DI44" s="272"/>
      <c r="DJ44" s="272"/>
      <c r="DK44" s="272"/>
      <c r="DL44" s="272"/>
      <c r="DM44" s="272"/>
      <c r="DN44" s="272"/>
      <c r="DO44" s="272"/>
      <c r="DP44" s="272"/>
      <c r="DQ44" s="272"/>
      <c r="DR44" s="272"/>
      <c r="DS44" s="272"/>
      <c r="DT44" s="272"/>
      <c r="DU44" s="272"/>
      <c r="DV44" s="272"/>
      <c r="DW44" s="272"/>
      <c r="DX44" s="272"/>
      <c r="DY44" s="272"/>
      <c r="DZ44" s="272"/>
      <c r="EA44" s="272"/>
      <c r="EB44" s="272"/>
      <c r="EC44" s="272"/>
      <c r="ED44" s="272"/>
      <c r="EE44" s="272"/>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row>
    <row r="45" customFormat="false" ht="12.75" hidden="false" customHeight="true" outlineLevel="0" collapsed="false">
      <c r="A45" s="276"/>
      <c r="B45" s="276"/>
      <c r="C45" s="278" t="str">
        <f aca="false">LOOKUP((WEEKDAY(C44,1)),$AI$44:$AI$50,$AJ$44:$AJ$50)</f>
        <v>M</v>
      </c>
      <c r="D45" s="278" t="str">
        <f aca="false">LOOKUP((WEEKDAY(D44,1)),$AI$44:$AI$50,$AJ$44:$AJ$50)</f>
        <v>T</v>
      </c>
      <c r="E45" s="278" t="str">
        <f aca="false">LOOKUP((WEEKDAY(E44,1)),$AI$44:$AI$50,$AJ$44:$AJ$50)</f>
        <v>W</v>
      </c>
      <c r="F45" s="278" t="str">
        <f aca="false">LOOKUP((WEEKDAY(F44,1)),$AI$44:$AI$50,$AJ$44:$AJ$50)</f>
        <v>R</v>
      </c>
      <c r="G45" s="278" t="str">
        <f aca="false">LOOKUP((WEEKDAY(G44,1)),$AI$44:$AI$50,$AJ$44:$AJ$50)</f>
        <v>F</v>
      </c>
      <c r="H45" s="278" t="str">
        <f aca="false">LOOKUP((WEEKDAY(H44,1)),$AI$44:$AI$50,$AJ$44:$AJ$50)</f>
        <v>S</v>
      </c>
      <c r="I45" s="278" t="str">
        <f aca="false">LOOKUP((WEEKDAY(I44,1)),$AI$44:$AI$50,$AJ$44:$AJ$50)</f>
        <v>S</v>
      </c>
      <c r="J45" s="278" t="str">
        <f aca="false">LOOKUP((WEEKDAY(J44,1)),$AI$44:$AI$50,$AJ$44:$AJ$50)</f>
        <v>M</v>
      </c>
      <c r="K45" s="278" t="str">
        <f aca="false">LOOKUP((WEEKDAY(K44,1)),$AI$44:$AI$50,$AJ$44:$AJ$50)</f>
        <v>T</v>
      </c>
      <c r="L45" s="278" t="str">
        <f aca="false">LOOKUP((WEEKDAY(L44,1)),$AI$44:$AI$50,$AJ$44:$AJ$50)</f>
        <v>W</v>
      </c>
      <c r="M45" s="278" t="str">
        <f aca="false">LOOKUP((WEEKDAY(M44,1)),$AI$44:$AI$50,$AJ$44:$AJ$50)</f>
        <v>R</v>
      </c>
      <c r="N45" s="278" t="str">
        <f aca="false">LOOKUP((WEEKDAY(N44,1)),$AI$44:$AI$50,$AJ$44:$AJ$50)</f>
        <v>F</v>
      </c>
      <c r="O45" s="278" t="str">
        <f aca="false">LOOKUP((WEEKDAY(O44,1)),$AI$44:$AI$50,$AJ$44:$AJ$50)</f>
        <v>S</v>
      </c>
      <c r="P45" s="278" t="str">
        <f aca="false">LOOKUP((WEEKDAY(P44,1)),$AI$44:$AI$50,$AJ$44:$AJ$50)</f>
        <v>S</v>
      </c>
      <c r="Q45" s="278" t="str">
        <f aca="false">LOOKUP((WEEKDAY(Q44,1)),$AI$44:$AI$50,$AJ$44:$AJ$50)</f>
        <v>M</v>
      </c>
      <c r="R45" s="278" t="str">
        <f aca="false">LOOKUP((WEEKDAY(R44,1)),$AI$44:$AI$50,$AJ$44:$AJ$50)</f>
        <v>T</v>
      </c>
      <c r="S45" s="278" t="str">
        <f aca="false">LOOKUP((WEEKDAY(S44,1)),$AI$44:$AI$50,$AJ$44:$AJ$50)</f>
        <v>W</v>
      </c>
      <c r="T45" s="278" t="str">
        <f aca="false">LOOKUP((WEEKDAY(T44,1)),$AI$44:$AI$50,$AJ$44:$AJ$50)</f>
        <v>R</v>
      </c>
      <c r="U45" s="278" t="str">
        <f aca="false">LOOKUP((WEEKDAY(U44,1)),$AI$44:$AI$50,$AJ$44:$AJ$50)</f>
        <v>F</v>
      </c>
      <c r="V45" s="278" t="str">
        <f aca="false">LOOKUP((WEEKDAY(V44,1)),$AI$44:$AI$50,$AJ$44:$AJ$50)</f>
        <v>S</v>
      </c>
      <c r="W45" s="278" t="str">
        <f aca="false">LOOKUP((WEEKDAY(W44,1)),$AI$44:$AI$50,$AJ$44:$AJ$50)</f>
        <v>S</v>
      </c>
      <c r="X45" s="278" t="str">
        <f aca="false">LOOKUP((WEEKDAY(X44,1)),$AI$44:$AI$50,$AJ$44:$AJ$50)</f>
        <v>M</v>
      </c>
      <c r="Y45" s="278" t="str">
        <f aca="false">LOOKUP((WEEKDAY(Y44,1)),$AI$44:$AI$50,$AJ$44:$AJ$50)</f>
        <v>T</v>
      </c>
      <c r="Z45" s="278" t="str">
        <f aca="false">LOOKUP((WEEKDAY(Z44,1)),$AI$44:$AI$50,$AJ$44:$AJ$50)</f>
        <v>W</v>
      </c>
      <c r="AA45" s="278" t="str">
        <f aca="false">LOOKUP((WEEKDAY(AA44,1)),$AI$44:$AI$50,$AJ$44:$AJ$50)</f>
        <v>R</v>
      </c>
      <c r="AB45" s="278" t="str">
        <f aca="false">LOOKUP((WEEKDAY(AB44,1)),$AI$44:$AI$50,$AJ$44:$AJ$50)</f>
        <v>F</v>
      </c>
      <c r="AC45" s="278" t="str">
        <f aca="false">LOOKUP((WEEKDAY(AC44,1)),$AI$44:$AI$50,$AJ$44:$AJ$50)</f>
        <v>S</v>
      </c>
      <c r="AD45" s="278" t="str">
        <f aca="false">LOOKUP((WEEKDAY(AD44,1)),$AI$44:$AI$50,$AJ$44:$AJ$50)</f>
        <v>S</v>
      </c>
      <c r="AE45" s="278" t="str">
        <f aca="false">LOOKUP((WEEKDAY(AE44,1)),$AI$44:$AI$50,$AJ$44:$AJ$50)</f>
        <v>M</v>
      </c>
      <c r="AF45" s="278" t="str">
        <f aca="false">LOOKUP((WEEKDAY(AF44,1)),$AI$44:$AI$50,$AJ$44:$AJ$50)</f>
        <v>T</v>
      </c>
      <c r="AG45" s="278" t="str">
        <f aca="false">LOOKUP((WEEKDAY(AG44,1)),$AI$44:$AI$50,$AJ$44:$AJ$50)</f>
        <v>W</v>
      </c>
      <c r="AH45" s="1"/>
      <c r="AI45" s="279" t="n">
        <v>2</v>
      </c>
      <c r="AJ45" s="280" t="s">
        <v>257</v>
      </c>
      <c r="AK45" s="1"/>
      <c r="AL45" s="85"/>
      <c r="AN45" s="1"/>
      <c r="AO45" s="1"/>
      <c r="AP45" s="1"/>
      <c r="AQ45" s="1"/>
      <c r="AR45" s="1"/>
      <c r="AS45" s="1"/>
    </row>
    <row r="46" customFormat="false" ht="12.75" hidden="false" customHeight="true" outlineLevel="0" collapsed="false">
      <c r="A46" s="281"/>
      <c r="B46" s="277" t="s">
        <v>258</v>
      </c>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4"/>
      <c r="AH46" s="1"/>
      <c r="AI46" s="279" t="n">
        <v>3</v>
      </c>
      <c r="AJ46" s="280" t="s">
        <v>261</v>
      </c>
      <c r="AK46" s="1"/>
      <c r="AL46" s="85"/>
      <c r="AN46" s="1"/>
      <c r="AO46" s="1"/>
      <c r="AP46" s="1"/>
      <c r="AQ46" s="1"/>
      <c r="AR46" s="1"/>
      <c r="AS46" s="1"/>
    </row>
    <row r="47" customFormat="false" ht="12.75" hidden="false" customHeight="true" outlineLevel="0" collapsed="false">
      <c r="A47" s="226" t="s">
        <v>262</v>
      </c>
      <c r="B47" s="284" t="n">
        <f aca="false">SUM(C47:AG47)</f>
        <v>0</v>
      </c>
      <c r="C47" s="153" t="n">
        <v>0</v>
      </c>
      <c r="D47" s="153" t="n">
        <v>0</v>
      </c>
      <c r="E47" s="153" t="n">
        <v>0</v>
      </c>
      <c r="F47" s="153" t="n">
        <v>0</v>
      </c>
      <c r="G47" s="153" t="n">
        <v>0</v>
      </c>
      <c r="H47" s="153" t="n">
        <v>0</v>
      </c>
      <c r="I47" s="153" t="n">
        <v>0</v>
      </c>
      <c r="J47" s="153" t="n">
        <v>0</v>
      </c>
      <c r="K47" s="153" t="n">
        <v>0</v>
      </c>
      <c r="L47" s="153" t="n">
        <v>0</v>
      </c>
      <c r="M47" s="153" t="n">
        <v>0</v>
      </c>
      <c r="N47" s="153" t="n">
        <v>0</v>
      </c>
      <c r="O47" s="153" t="n">
        <v>0</v>
      </c>
      <c r="P47" s="153" t="n">
        <v>0</v>
      </c>
      <c r="Q47" s="153" t="n">
        <v>0</v>
      </c>
      <c r="R47" s="153" t="n">
        <v>0</v>
      </c>
      <c r="S47" s="153" t="n">
        <v>0</v>
      </c>
      <c r="T47" s="153" t="n">
        <v>0</v>
      </c>
      <c r="U47" s="153" t="n">
        <v>0</v>
      </c>
      <c r="V47" s="153" t="n">
        <v>0</v>
      </c>
      <c r="W47" s="153" t="n">
        <v>0</v>
      </c>
      <c r="X47" s="153" t="n">
        <v>0</v>
      </c>
      <c r="Y47" s="153" t="n">
        <v>0</v>
      </c>
      <c r="Z47" s="153" t="n">
        <v>0</v>
      </c>
      <c r="AA47" s="153" t="n">
        <v>0</v>
      </c>
      <c r="AB47" s="153" t="n">
        <v>0</v>
      </c>
      <c r="AC47" s="153" t="n">
        <v>0</v>
      </c>
      <c r="AD47" s="153" t="n">
        <v>0</v>
      </c>
      <c r="AE47" s="153" t="n">
        <v>0</v>
      </c>
      <c r="AF47" s="153" t="n">
        <v>0</v>
      </c>
      <c r="AG47" s="153" t="n">
        <v>0</v>
      </c>
      <c r="AH47" s="1"/>
      <c r="AI47" s="279" t="n">
        <v>4</v>
      </c>
      <c r="AJ47" s="280" t="s">
        <v>263</v>
      </c>
      <c r="AK47" s="1"/>
      <c r="AL47" s="3"/>
      <c r="AM47" s="2"/>
      <c r="AN47" s="33"/>
      <c r="AO47" s="1"/>
      <c r="AP47" s="1"/>
      <c r="AQ47" s="1"/>
      <c r="AR47" s="1"/>
      <c r="AS47" s="1"/>
    </row>
    <row r="48" customFormat="false" ht="12.75" hidden="false" customHeight="true" outlineLevel="0" collapsed="false">
      <c r="A48" s="285" t="s">
        <v>264</v>
      </c>
      <c r="B48" s="284" t="n">
        <f aca="false">SUM(C48:AG48)</f>
        <v>0</v>
      </c>
      <c r="C48" s="153" t="n">
        <v>0</v>
      </c>
      <c r="D48" s="153" t="n">
        <v>0</v>
      </c>
      <c r="E48" s="153" t="n">
        <v>0</v>
      </c>
      <c r="F48" s="153" t="n">
        <v>0</v>
      </c>
      <c r="G48" s="153" t="n">
        <v>0</v>
      </c>
      <c r="H48" s="153" t="n">
        <v>0</v>
      </c>
      <c r="I48" s="153" t="n">
        <v>0</v>
      </c>
      <c r="J48" s="153" t="n">
        <v>0</v>
      </c>
      <c r="K48" s="153" t="n">
        <v>0</v>
      </c>
      <c r="L48" s="153" t="n">
        <v>0</v>
      </c>
      <c r="M48" s="153" t="n">
        <v>0</v>
      </c>
      <c r="N48" s="153" t="n">
        <v>0</v>
      </c>
      <c r="O48" s="153" t="n">
        <v>0</v>
      </c>
      <c r="P48" s="153" t="n">
        <v>0</v>
      </c>
      <c r="Q48" s="153" t="n">
        <v>0</v>
      </c>
      <c r="R48" s="153" t="n">
        <v>0</v>
      </c>
      <c r="S48" s="153" t="n">
        <v>0</v>
      </c>
      <c r="T48" s="153" t="n">
        <v>0</v>
      </c>
      <c r="U48" s="153" t="n">
        <v>0</v>
      </c>
      <c r="V48" s="153" t="n">
        <v>0</v>
      </c>
      <c r="W48" s="153" t="n">
        <v>0</v>
      </c>
      <c r="X48" s="153" t="n">
        <v>0</v>
      </c>
      <c r="Y48" s="153" t="n">
        <v>0</v>
      </c>
      <c r="Z48" s="153" t="n">
        <v>0</v>
      </c>
      <c r="AA48" s="153" t="n">
        <v>0</v>
      </c>
      <c r="AB48" s="153" t="n">
        <v>0</v>
      </c>
      <c r="AC48" s="153" t="n">
        <v>0</v>
      </c>
      <c r="AD48" s="153" t="n">
        <v>0</v>
      </c>
      <c r="AE48" s="153" t="n">
        <v>0</v>
      </c>
      <c r="AF48" s="153" t="n">
        <v>0</v>
      </c>
      <c r="AG48" s="153" t="n">
        <v>0</v>
      </c>
      <c r="AH48" s="1"/>
      <c r="AI48" s="279" t="n">
        <v>5</v>
      </c>
      <c r="AJ48" s="280" t="s">
        <v>265</v>
      </c>
      <c r="AK48" s="1"/>
      <c r="AL48" s="3"/>
      <c r="AM48" s="153"/>
      <c r="AN48" s="56"/>
      <c r="AO48" s="3"/>
      <c r="AP48" s="3"/>
      <c r="AQ48" s="3"/>
      <c r="AR48" s="3"/>
      <c r="AS48" s="3"/>
      <c r="AT48" s="205"/>
      <c r="AU48" s="205"/>
    </row>
    <row r="49" customFormat="false" ht="12.75" hidden="false" customHeight="true" outlineLevel="0" collapsed="false">
      <c r="A49" s="285" t="s">
        <v>266</v>
      </c>
      <c r="B49" s="284" t="n">
        <f aca="false">SUM(C49:AG49)</f>
        <v>0</v>
      </c>
      <c r="C49" s="153" t="n">
        <v>0</v>
      </c>
      <c r="D49" s="153" t="n">
        <v>0</v>
      </c>
      <c r="E49" s="153" t="n">
        <v>0</v>
      </c>
      <c r="F49" s="153" t="n">
        <v>0</v>
      </c>
      <c r="G49" s="153" t="n">
        <v>0</v>
      </c>
      <c r="H49" s="153" t="n">
        <v>0</v>
      </c>
      <c r="I49" s="153" t="n">
        <v>0</v>
      </c>
      <c r="J49" s="153" t="n">
        <v>0</v>
      </c>
      <c r="K49" s="153" t="n">
        <v>0</v>
      </c>
      <c r="L49" s="153" t="n">
        <v>0</v>
      </c>
      <c r="M49" s="153" t="n">
        <v>0</v>
      </c>
      <c r="N49" s="153" t="n">
        <v>0</v>
      </c>
      <c r="O49" s="153" t="n">
        <v>0</v>
      </c>
      <c r="P49" s="153" t="n">
        <v>0</v>
      </c>
      <c r="Q49" s="153" t="n">
        <v>0</v>
      </c>
      <c r="R49" s="153" t="n">
        <v>0</v>
      </c>
      <c r="S49" s="153" t="n">
        <v>0</v>
      </c>
      <c r="T49" s="153" t="n">
        <v>0</v>
      </c>
      <c r="U49" s="153" t="n">
        <v>0</v>
      </c>
      <c r="V49" s="153" t="n">
        <v>0</v>
      </c>
      <c r="W49" s="153" t="n">
        <v>0</v>
      </c>
      <c r="X49" s="153" t="n">
        <v>0</v>
      </c>
      <c r="Y49" s="153" t="n">
        <v>0</v>
      </c>
      <c r="Z49" s="153" t="n">
        <v>0</v>
      </c>
      <c r="AA49" s="153" t="n">
        <v>0</v>
      </c>
      <c r="AB49" s="153" t="n">
        <v>0</v>
      </c>
      <c r="AC49" s="153" t="n">
        <v>0</v>
      </c>
      <c r="AD49" s="153" t="n">
        <v>0</v>
      </c>
      <c r="AE49" s="153" t="n">
        <v>0</v>
      </c>
      <c r="AF49" s="153" t="n">
        <v>0</v>
      </c>
      <c r="AG49" s="153" t="n">
        <v>0</v>
      </c>
      <c r="AH49" s="1"/>
      <c r="AI49" s="279" t="n">
        <v>6</v>
      </c>
      <c r="AJ49" s="280" t="s">
        <v>267</v>
      </c>
      <c r="AK49" s="1"/>
      <c r="AL49" s="3"/>
      <c r="AM49" s="153"/>
      <c r="AN49" s="56"/>
      <c r="AO49" s="3"/>
      <c r="AP49" s="3"/>
      <c r="AQ49" s="3"/>
      <c r="AR49" s="3"/>
      <c r="AS49" s="3"/>
      <c r="AT49" s="205"/>
      <c r="AU49" s="205"/>
    </row>
    <row r="50" customFormat="false" ht="12.75" hidden="false" customHeight="true" outlineLevel="0" collapsed="false">
      <c r="A50" s="285" t="s">
        <v>268</v>
      </c>
      <c r="B50" s="284" t="n">
        <f aca="false">SUM(C50:AG50)</f>
        <v>0</v>
      </c>
      <c r="C50" s="153" t="n">
        <v>0</v>
      </c>
      <c r="D50" s="153" t="n">
        <v>0</v>
      </c>
      <c r="E50" s="153" t="n">
        <v>0</v>
      </c>
      <c r="F50" s="153" t="n">
        <v>0</v>
      </c>
      <c r="G50" s="153" t="n">
        <v>0</v>
      </c>
      <c r="H50" s="153" t="n">
        <v>0</v>
      </c>
      <c r="I50" s="153" t="n">
        <v>0</v>
      </c>
      <c r="J50" s="153" t="n">
        <v>0</v>
      </c>
      <c r="K50" s="153" t="n">
        <v>0</v>
      </c>
      <c r="L50" s="153" t="n">
        <v>0</v>
      </c>
      <c r="M50" s="153" t="n">
        <v>0</v>
      </c>
      <c r="N50" s="153" t="n">
        <v>0</v>
      </c>
      <c r="O50" s="153" t="n">
        <v>0</v>
      </c>
      <c r="P50" s="153" t="n">
        <v>0</v>
      </c>
      <c r="Q50" s="153" t="n">
        <v>0</v>
      </c>
      <c r="R50" s="153" t="n">
        <v>0</v>
      </c>
      <c r="S50" s="153" t="n">
        <v>0</v>
      </c>
      <c r="T50" s="153" t="n">
        <v>0</v>
      </c>
      <c r="U50" s="153" t="n">
        <v>0</v>
      </c>
      <c r="V50" s="153" t="n">
        <v>0</v>
      </c>
      <c r="W50" s="153" t="n">
        <v>0</v>
      </c>
      <c r="X50" s="153" t="n">
        <v>0</v>
      </c>
      <c r="Y50" s="153" t="n">
        <v>0</v>
      </c>
      <c r="Z50" s="153" t="n">
        <v>0</v>
      </c>
      <c r="AA50" s="153" t="n">
        <v>0</v>
      </c>
      <c r="AB50" s="153" t="n">
        <v>0</v>
      </c>
      <c r="AC50" s="153" t="n">
        <v>0</v>
      </c>
      <c r="AD50" s="153" t="n">
        <v>0</v>
      </c>
      <c r="AE50" s="153" t="n">
        <v>0</v>
      </c>
      <c r="AF50" s="153" t="n">
        <v>0</v>
      </c>
      <c r="AG50" s="153" t="n">
        <v>0</v>
      </c>
      <c r="AH50" s="1"/>
      <c r="AI50" s="286" t="n">
        <v>7</v>
      </c>
      <c r="AJ50" s="287" t="s">
        <v>256</v>
      </c>
      <c r="AK50" s="1"/>
      <c r="AL50" s="2"/>
      <c r="AM50" s="2"/>
      <c r="AN50" s="56"/>
      <c r="AO50" s="3"/>
      <c r="AP50" s="3"/>
      <c r="AQ50" s="3"/>
      <c r="AR50" s="3"/>
      <c r="AS50" s="3"/>
      <c r="AT50" s="205"/>
      <c r="AU50" s="205"/>
    </row>
    <row r="51" customFormat="false" ht="12.75" hidden="true" customHeight="true" outlineLevel="0" collapsed="false">
      <c r="A51" s="285" t="s">
        <v>269</v>
      </c>
      <c r="B51" s="284" t="n">
        <f aca="false">SUM(C51:AG51)</f>
        <v>0</v>
      </c>
      <c r="C51" s="153" t="n">
        <v>0</v>
      </c>
      <c r="D51" s="153" t="n">
        <v>0</v>
      </c>
      <c r="E51" s="153" t="n">
        <v>0</v>
      </c>
      <c r="F51" s="153" t="n">
        <v>0</v>
      </c>
      <c r="G51" s="153" t="n">
        <v>0</v>
      </c>
      <c r="H51" s="153" t="n">
        <v>0</v>
      </c>
      <c r="I51" s="153" t="n">
        <v>0</v>
      </c>
      <c r="J51" s="153" t="n">
        <v>0</v>
      </c>
      <c r="K51" s="153" t="n">
        <v>0</v>
      </c>
      <c r="L51" s="153" t="n">
        <v>0</v>
      </c>
      <c r="M51" s="153" t="n">
        <v>0</v>
      </c>
      <c r="N51" s="153" t="n">
        <v>0</v>
      </c>
      <c r="O51" s="153" t="n">
        <v>0</v>
      </c>
      <c r="P51" s="153" t="n">
        <v>0</v>
      </c>
      <c r="Q51" s="153" t="n">
        <v>0</v>
      </c>
      <c r="R51" s="153" t="n">
        <v>0</v>
      </c>
      <c r="S51" s="153" t="n">
        <v>0</v>
      </c>
      <c r="T51" s="153" t="n">
        <v>0</v>
      </c>
      <c r="U51" s="153" t="n">
        <v>0</v>
      </c>
      <c r="V51" s="153" t="n">
        <v>0</v>
      </c>
      <c r="W51" s="153" t="n">
        <v>0</v>
      </c>
      <c r="X51" s="153" t="n">
        <v>0</v>
      </c>
      <c r="Y51" s="153" t="n">
        <v>0</v>
      </c>
      <c r="Z51" s="153" t="n">
        <v>0</v>
      </c>
      <c r="AA51" s="153" t="n">
        <v>0</v>
      </c>
      <c r="AB51" s="153" t="n">
        <v>0</v>
      </c>
      <c r="AC51" s="153" t="n">
        <v>0</v>
      </c>
      <c r="AD51" s="153" t="n">
        <v>0</v>
      </c>
      <c r="AE51" s="153" t="n">
        <v>0</v>
      </c>
      <c r="AF51" s="153" t="n">
        <v>0</v>
      </c>
      <c r="AG51" s="153" t="n">
        <v>0</v>
      </c>
      <c r="AH51" s="1"/>
      <c r="AI51" s="205"/>
      <c r="AJ51" s="1"/>
      <c r="AK51" s="1"/>
      <c r="AL51" s="2"/>
      <c r="AM51" s="2"/>
      <c r="AN51" s="33"/>
      <c r="AO51" s="1"/>
      <c r="AP51" s="1"/>
      <c r="AQ51" s="1"/>
      <c r="AR51" s="1"/>
      <c r="AS51" s="1"/>
    </row>
    <row r="52" customFormat="false" ht="12.75" hidden="true" customHeight="true" outlineLevel="0" collapsed="false">
      <c r="A52" s="285" t="s">
        <v>270</v>
      </c>
      <c r="B52" s="284" t="n">
        <f aca="false">SUM(C52:AG52)</f>
        <v>0</v>
      </c>
      <c r="C52" s="153" t="n">
        <v>0</v>
      </c>
      <c r="D52" s="153" t="n">
        <v>0</v>
      </c>
      <c r="E52" s="153" t="n">
        <v>0</v>
      </c>
      <c r="F52" s="153" t="n">
        <v>0</v>
      </c>
      <c r="G52" s="153" t="n">
        <v>0</v>
      </c>
      <c r="H52" s="153" t="n">
        <v>0</v>
      </c>
      <c r="I52" s="153" t="n">
        <v>0</v>
      </c>
      <c r="J52" s="153" t="n">
        <v>0</v>
      </c>
      <c r="K52" s="153" t="n">
        <v>0</v>
      </c>
      <c r="L52" s="153" t="n">
        <v>0</v>
      </c>
      <c r="M52" s="153" t="n">
        <v>0</v>
      </c>
      <c r="N52" s="153" t="n">
        <v>0</v>
      </c>
      <c r="O52" s="153" t="n">
        <v>0</v>
      </c>
      <c r="P52" s="153" t="n">
        <v>0</v>
      </c>
      <c r="Q52" s="153" t="n">
        <v>0</v>
      </c>
      <c r="R52" s="153" t="n">
        <v>0</v>
      </c>
      <c r="S52" s="153" t="n">
        <v>0</v>
      </c>
      <c r="T52" s="153" t="n">
        <v>0</v>
      </c>
      <c r="U52" s="153" t="n">
        <v>0</v>
      </c>
      <c r="V52" s="153" t="n">
        <v>0</v>
      </c>
      <c r="W52" s="153" t="n">
        <v>0</v>
      </c>
      <c r="X52" s="153" t="n">
        <v>0</v>
      </c>
      <c r="Y52" s="153" t="n">
        <v>0</v>
      </c>
      <c r="Z52" s="153" t="n">
        <v>0</v>
      </c>
      <c r="AA52" s="153" t="n">
        <v>0</v>
      </c>
      <c r="AB52" s="153" t="n">
        <v>0</v>
      </c>
      <c r="AC52" s="153" t="n">
        <v>0</v>
      </c>
      <c r="AD52" s="153" t="n">
        <v>0</v>
      </c>
      <c r="AE52" s="153" t="n">
        <v>0</v>
      </c>
      <c r="AF52" s="153" t="n">
        <v>0</v>
      </c>
      <c r="AG52" s="153" t="n">
        <v>0</v>
      </c>
      <c r="AH52" s="1"/>
      <c r="AI52" s="205"/>
      <c r="AJ52" s="1"/>
      <c r="AK52" s="1"/>
      <c r="AL52" s="2"/>
      <c r="AM52" s="2"/>
      <c r="AN52" s="33"/>
      <c r="AO52" s="1"/>
      <c r="AP52" s="1"/>
      <c r="AQ52" s="1"/>
      <c r="AR52" s="1"/>
      <c r="AS52" s="1"/>
    </row>
    <row r="53" customFormat="false" ht="12.75" hidden="true" customHeight="true" outlineLevel="0" collapsed="false">
      <c r="A53" s="226" t="s">
        <v>118</v>
      </c>
      <c r="B53" s="284" t="n">
        <f aca="false">SUM(C53:AG53)</f>
        <v>0</v>
      </c>
      <c r="C53" s="153" t="n">
        <v>0</v>
      </c>
      <c r="D53" s="153" t="n">
        <v>0</v>
      </c>
      <c r="E53" s="153" t="n">
        <v>0</v>
      </c>
      <c r="F53" s="153" t="n">
        <v>0</v>
      </c>
      <c r="G53" s="153" t="n">
        <v>0</v>
      </c>
      <c r="H53" s="153" t="n">
        <v>0</v>
      </c>
      <c r="I53" s="153" t="n">
        <v>0</v>
      </c>
      <c r="J53" s="153" t="n">
        <v>0</v>
      </c>
      <c r="K53" s="153" t="n">
        <v>0</v>
      </c>
      <c r="L53" s="153" t="n">
        <v>0</v>
      </c>
      <c r="M53" s="153" t="n">
        <v>0</v>
      </c>
      <c r="N53" s="153" t="n">
        <v>0</v>
      </c>
      <c r="O53" s="153" t="n">
        <v>0</v>
      </c>
      <c r="P53" s="153" t="n">
        <v>0</v>
      </c>
      <c r="Q53" s="153" t="n">
        <v>0</v>
      </c>
      <c r="R53" s="153" t="n">
        <v>0</v>
      </c>
      <c r="S53" s="153" t="n">
        <v>0</v>
      </c>
      <c r="T53" s="153" t="n">
        <v>0</v>
      </c>
      <c r="U53" s="153" t="n">
        <v>0</v>
      </c>
      <c r="V53" s="153" t="n">
        <v>0</v>
      </c>
      <c r="W53" s="153" t="n">
        <v>0</v>
      </c>
      <c r="X53" s="153" t="n">
        <v>0</v>
      </c>
      <c r="Y53" s="153" t="n">
        <v>0</v>
      </c>
      <c r="Z53" s="153" t="n">
        <v>0</v>
      </c>
      <c r="AA53" s="153" t="n">
        <v>0</v>
      </c>
      <c r="AB53" s="153" t="n">
        <v>0</v>
      </c>
      <c r="AC53" s="153" t="n">
        <v>0</v>
      </c>
      <c r="AD53" s="153" t="n">
        <v>0</v>
      </c>
      <c r="AE53" s="153" t="n">
        <v>0</v>
      </c>
      <c r="AF53" s="153" t="n">
        <v>0</v>
      </c>
      <c r="AG53" s="153" t="n">
        <v>0</v>
      </c>
      <c r="AH53" s="1"/>
      <c r="AJ53" s="1"/>
      <c r="AK53" s="1"/>
      <c r="AL53" s="3"/>
      <c r="AM53" s="2"/>
      <c r="AN53" s="33"/>
      <c r="AO53" s="1"/>
      <c r="AP53" s="1"/>
      <c r="AQ53" s="1"/>
      <c r="AR53" s="1"/>
      <c r="AS53" s="1"/>
    </row>
    <row r="54" customFormat="false" ht="12.75" hidden="true" customHeight="true" outlineLevel="0" collapsed="false">
      <c r="A54" s="226" t="s">
        <v>119</v>
      </c>
      <c r="B54" s="284" t="n">
        <f aca="false">SUM(C54:AG54)</f>
        <v>0</v>
      </c>
      <c r="C54" s="153" t="n">
        <v>0</v>
      </c>
      <c r="D54" s="153" t="n">
        <v>0</v>
      </c>
      <c r="E54" s="153" t="n">
        <v>0</v>
      </c>
      <c r="F54" s="153" t="n">
        <v>0</v>
      </c>
      <c r="G54" s="153" t="n">
        <v>0</v>
      </c>
      <c r="H54" s="153" t="n">
        <v>0</v>
      </c>
      <c r="I54" s="153" t="n">
        <v>0</v>
      </c>
      <c r="J54" s="153" t="n">
        <v>0</v>
      </c>
      <c r="K54" s="153" t="n">
        <v>0</v>
      </c>
      <c r="L54" s="153" t="n">
        <v>0</v>
      </c>
      <c r="M54" s="153" t="n">
        <v>0</v>
      </c>
      <c r="N54" s="153" t="n">
        <v>0</v>
      </c>
      <c r="O54" s="153" t="n">
        <v>0</v>
      </c>
      <c r="P54" s="153" t="n">
        <v>0</v>
      </c>
      <c r="Q54" s="153" t="n">
        <v>0</v>
      </c>
      <c r="R54" s="153" t="n">
        <v>0</v>
      </c>
      <c r="S54" s="153" t="n">
        <v>0</v>
      </c>
      <c r="T54" s="153" t="n">
        <v>0</v>
      </c>
      <c r="U54" s="153" t="n">
        <v>0</v>
      </c>
      <c r="V54" s="153" t="n">
        <v>0</v>
      </c>
      <c r="W54" s="153" t="n">
        <v>0</v>
      </c>
      <c r="X54" s="153" t="n">
        <v>0</v>
      </c>
      <c r="Y54" s="153" t="n">
        <v>0</v>
      </c>
      <c r="Z54" s="153" t="n">
        <v>0</v>
      </c>
      <c r="AA54" s="153" t="n">
        <v>0</v>
      </c>
      <c r="AB54" s="153" t="n">
        <v>0</v>
      </c>
      <c r="AC54" s="153" t="n">
        <v>0</v>
      </c>
      <c r="AD54" s="153" t="n">
        <v>0</v>
      </c>
      <c r="AE54" s="153" t="n">
        <v>0</v>
      </c>
      <c r="AF54" s="153" t="n">
        <v>0</v>
      </c>
      <c r="AG54" s="153" t="n">
        <v>0</v>
      </c>
      <c r="AH54" s="1"/>
      <c r="AJ54" s="1"/>
      <c r="AK54" s="1"/>
      <c r="AL54" s="3"/>
      <c r="AM54" s="2"/>
      <c r="AN54" s="33"/>
      <c r="AO54" s="1"/>
      <c r="AP54" s="1"/>
      <c r="AQ54" s="1"/>
      <c r="AR54" s="1"/>
      <c r="AS54" s="1"/>
    </row>
    <row r="55" customFormat="false" ht="12.75" hidden="false" customHeight="true" outlineLevel="0" collapsed="false">
      <c r="A55" s="226" t="s">
        <v>120</v>
      </c>
      <c r="B55" s="284" t="n">
        <f aca="false">SUM(C55:AG55)</f>
        <v>0</v>
      </c>
      <c r="C55" s="153" t="n">
        <v>0</v>
      </c>
      <c r="D55" s="153" t="n">
        <v>0</v>
      </c>
      <c r="E55" s="153" t="n">
        <v>0</v>
      </c>
      <c r="F55" s="153" t="n">
        <v>0</v>
      </c>
      <c r="G55" s="153" t="n">
        <v>0</v>
      </c>
      <c r="H55" s="153" t="n">
        <v>0</v>
      </c>
      <c r="I55" s="153" t="n">
        <v>0</v>
      </c>
      <c r="J55" s="153" t="n">
        <v>0</v>
      </c>
      <c r="K55" s="153" t="n">
        <v>0</v>
      </c>
      <c r="L55" s="153" t="n">
        <v>0</v>
      </c>
      <c r="M55" s="153" t="n">
        <v>0</v>
      </c>
      <c r="N55" s="153" t="n">
        <v>0</v>
      </c>
      <c r="O55" s="153" t="n">
        <v>0</v>
      </c>
      <c r="P55" s="153" t="n">
        <v>0</v>
      </c>
      <c r="Q55" s="153" t="n">
        <v>0</v>
      </c>
      <c r="R55" s="153" t="n">
        <v>0</v>
      </c>
      <c r="S55" s="153" t="n">
        <v>0</v>
      </c>
      <c r="T55" s="153" t="n">
        <v>0</v>
      </c>
      <c r="U55" s="153" t="n">
        <v>0</v>
      </c>
      <c r="V55" s="153" t="n">
        <v>0</v>
      </c>
      <c r="W55" s="153" t="n">
        <v>0</v>
      </c>
      <c r="X55" s="153" t="n">
        <v>0</v>
      </c>
      <c r="Y55" s="153" t="n">
        <v>0</v>
      </c>
      <c r="Z55" s="153" t="n">
        <v>0</v>
      </c>
      <c r="AA55" s="153" t="n">
        <v>0</v>
      </c>
      <c r="AB55" s="153" t="n">
        <v>0</v>
      </c>
      <c r="AC55" s="153" t="n">
        <v>0</v>
      </c>
      <c r="AD55" s="153" t="n">
        <v>0</v>
      </c>
      <c r="AE55" s="153" t="n">
        <v>0</v>
      </c>
      <c r="AF55" s="153" t="n">
        <v>0</v>
      </c>
      <c r="AG55" s="153" t="n">
        <v>0</v>
      </c>
      <c r="AH55" s="1"/>
      <c r="AJ55" s="1"/>
      <c r="AK55" s="1"/>
      <c r="AL55" s="3"/>
      <c r="AM55" s="2"/>
      <c r="AN55" s="33"/>
      <c r="AO55" s="1"/>
      <c r="AP55" s="1"/>
      <c r="AQ55" s="1"/>
      <c r="AR55" s="1"/>
      <c r="AS55" s="1"/>
    </row>
    <row r="56" customFormat="false" ht="12.75" hidden="false" customHeight="true" outlineLevel="0" collapsed="false">
      <c r="A56" s="226" t="s">
        <v>121</v>
      </c>
      <c r="B56" s="284" t="n">
        <f aca="false">SUM(C56:AG56)</f>
        <v>0</v>
      </c>
      <c r="C56" s="153" t="n">
        <v>0</v>
      </c>
      <c r="D56" s="153" t="n">
        <v>0</v>
      </c>
      <c r="E56" s="153" t="n">
        <v>0</v>
      </c>
      <c r="F56" s="153" t="n">
        <v>0</v>
      </c>
      <c r="G56" s="153" t="n">
        <v>0</v>
      </c>
      <c r="H56" s="153" t="n">
        <v>0</v>
      </c>
      <c r="I56" s="153" t="n">
        <v>0</v>
      </c>
      <c r="J56" s="153" t="n">
        <v>0</v>
      </c>
      <c r="K56" s="153" t="n">
        <v>0</v>
      </c>
      <c r="L56" s="153" t="n">
        <v>0</v>
      </c>
      <c r="M56" s="153" t="n">
        <v>0</v>
      </c>
      <c r="N56" s="153" t="n">
        <v>0</v>
      </c>
      <c r="O56" s="153" t="n">
        <v>0</v>
      </c>
      <c r="P56" s="153" t="n">
        <v>0</v>
      </c>
      <c r="Q56" s="153" t="n">
        <v>0</v>
      </c>
      <c r="R56" s="153" t="n">
        <v>0</v>
      </c>
      <c r="S56" s="153" t="n">
        <v>0</v>
      </c>
      <c r="T56" s="153" t="n">
        <v>0</v>
      </c>
      <c r="U56" s="153" t="n">
        <v>0</v>
      </c>
      <c r="V56" s="153" t="n">
        <v>0</v>
      </c>
      <c r="W56" s="153" t="n">
        <v>0</v>
      </c>
      <c r="X56" s="153" t="n">
        <v>0</v>
      </c>
      <c r="Y56" s="153" t="n">
        <v>0</v>
      </c>
      <c r="Z56" s="153" t="n">
        <v>0</v>
      </c>
      <c r="AA56" s="153" t="n">
        <v>0</v>
      </c>
      <c r="AB56" s="153" t="n">
        <v>0</v>
      </c>
      <c r="AC56" s="153" t="n">
        <v>0</v>
      </c>
      <c r="AD56" s="153" t="n">
        <v>0</v>
      </c>
      <c r="AE56" s="153" t="n">
        <v>0</v>
      </c>
      <c r="AF56" s="153" t="n">
        <v>0</v>
      </c>
      <c r="AG56" s="153" t="n">
        <v>0</v>
      </c>
      <c r="AH56" s="1"/>
      <c r="AI56" s="205"/>
      <c r="AJ56" s="1"/>
      <c r="AK56" s="1"/>
      <c r="AL56" s="3"/>
      <c r="AM56" s="2"/>
      <c r="AN56" s="33"/>
      <c r="AO56" s="1"/>
      <c r="AP56" s="1"/>
      <c r="AQ56" s="1"/>
      <c r="AR56" s="1"/>
      <c r="AS56" s="1"/>
    </row>
    <row r="57" customFormat="false" ht="12.75" hidden="false" customHeight="true" outlineLevel="0" collapsed="false">
      <c r="A57" s="285" t="s">
        <v>122</v>
      </c>
      <c r="B57" s="284" t="n">
        <f aca="false">SUM(C57:AG57)</f>
        <v>0</v>
      </c>
      <c r="C57" s="153" t="n">
        <v>0</v>
      </c>
      <c r="D57" s="153" t="n">
        <v>0</v>
      </c>
      <c r="E57" s="153" t="n">
        <v>0</v>
      </c>
      <c r="F57" s="153" t="n">
        <v>0</v>
      </c>
      <c r="G57" s="153" t="n">
        <v>0</v>
      </c>
      <c r="H57" s="153" t="n">
        <v>0</v>
      </c>
      <c r="I57" s="153" t="n">
        <v>0</v>
      </c>
      <c r="J57" s="153" t="n">
        <v>0</v>
      </c>
      <c r="K57" s="153" t="n">
        <v>0</v>
      </c>
      <c r="L57" s="153" t="n">
        <v>0</v>
      </c>
      <c r="M57" s="153" t="n">
        <v>0</v>
      </c>
      <c r="N57" s="153" t="n">
        <v>0</v>
      </c>
      <c r="O57" s="153" t="n">
        <v>0</v>
      </c>
      <c r="P57" s="153" t="n">
        <v>0</v>
      </c>
      <c r="Q57" s="153" t="n">
        <v>0</v>
      </c>
      <c r="R57" s="153" t="n">
        <v>0</v>
      </c>
      <c r="S57" s="153" t="n">
        <v>0</v>
      </c>
      <c r="T57" s="153" t="n">
        <v>0</v>
      </c>
      <c r="U57" s="153" t="n">
        <v>0</v>
      </c>
      <c r="V57" s="153" t="n">
        <v>0</v>
      </c>
      <c r="W57" s="153" t="n">
        <v>0</v>
      </c>
      <c r="X57" s="153" t="n">
        <v>0</v>
      </c>
      <c r="Y57" s="153" t="n">
        <v>0</v>
      </c>
      <c r="Z57" s="153" t="n">
        <v>0</v>
      </c>
      <c r="AA57" s="153" t="n">
        <v>0</v>
      </c>
      <c r="AB57" s="153" t="n">
        <v>0</v>
      </c>
      <c r="AC57" s="153" t="n">
        <v>0</v>
      </c>
      <c r="AD57" s="153" t="n">
        <v>0</v>
      </c>
      <c r="AE57" s="153" t="n">
        <v>0</v>
      </c>
      <c r="AF57" s="153" t="n">
        <v>0</v>
      </c>
      <c r="AG57" s="153" t="n">
        <v>0</v>
      </c>
      <c r="AH57" s="1"/>
      <c r="AI57" s="205"/>
      <c r="AJ57" s="1"/>
      <c r="AK57" s="1"/>
      <c r="AL57" s="3"/>
      <c r="AM57" s="2"/>
      <c r="AN57" s="33"/>
      <c r="AO57" s="1"/>
      <c r="AP57" s="1"/>
      <c r="AQ57" s="1"/>
      <c r="AR57" s="1"/>
      <c r="AS57" s="1"/>
    </row>
    <row r="58" customFormat="false" ht="12.75" hidden="false" customHeight="true" outlineLevel="0" collapsed="false">
      <c r="A58" s="285" t="s">
        <v>278</v>
      </c>
      <c r="B58" s="284" t="n">
        <f aca="false">SUM(C58:AG58)</f>
        <v>0</v>
      </c>
      <c r="C58" s="153" t="n">
        <v>0</v>
      </c>
      <c r="D58" s="153" t="n">
        <v>0</v>
      </c>
      <c r="E58" s="153" t="n">
        <v>0</v>
      </c>
      <c r="F58" s="153" t="n">
        <v>0</v>
      </c>
      <c r="G58" s="153" t="n">
        <v>0</v>
      </c>
      <c r="H58" s="153" t="n">
        <v>0</v>
      </c>
      <c r="I58" s="153" t="n">
        <v>0</v>
      </c>
      <c r="J58" s="153" t="n">
        <v>0</v>
      </c>
      <c r="K58" s="153" t="n">
        <v>0</v>
      </c>
      <c r="L58" s="153" t="n">
        <v>0</v>
      </c>
      <c r="M58" s="153" t="n">
        <v>0</v>
      </c>
      <c r="N58" s="153" t="n">
        <v>0</v>
      </c>
      <c r="O58" s="153" t="n">
        <v>0</v>
      </c>
      <c r="P58" s="153" t="n">
        <v>0</v>
      </c>
      <c r="Q58" s="153" t="n">
        <v>0</v>
      </c>
      <c r="R58" s="153" t="n">
        <v>0</v>
      </c>
      <c r="S58" s="153" t="n">
        <v>0</v>
      </c>
      <c r="T58" s="153" t="n">
        <v>0</v>
      </c>
      <c r="U58" s="153" t="n">
        <v>0</v>
      </c>
      <c r="V58" s="153" t="n">
        <v>0</v>
      </c>
      <c r="W58" s="153" t="n">
        <v>0</v>
      </c>
      <c r="X58" s="153" t="n">
        <v>0</v>
      </c>
      <c r="Y58" s="153" t="n">
        <v>0</v>
      </c>
      <c r="Z58" s="153" t="n">
        <v>0</v>
      </c>
      <c r="AA58" s="153" t="n">
        <v>0</v>
      </c>
      <c r="AB58" s="153" t="n">
        <v>0</v>
      </c>
      <c r="AC58" s="153" t="n">
        <v>0</v>
      </c>
      <c r="AD58" s="153" t="n">
        <v>0</v>
      </c>
      <c r="AE58" s="153" t="n">
        <v>0</v>
      </c>
      <c r="AF58" s="153" t="n">
        <v>0</v>
      </c>
      <c r="AG58" s="153" t="n">
        <v>0</v>
      </c>
      <c r="AH58" s="1"/>
      <c r="AI58" s="205"/>
      <c r="AJ58" s="1"/>
      <c r="AK58" s="1"/>
      <c r="AL58" s="3"/>
      <c r="AM58" s="2"/>
      <c r="AN58" s="56"/>
      <c r="AO58" s="3"/>
      <c r="AP58" s="3"/>
      <c r="AQ58" s="3"/>
      <c r="AR58" s="3"/>
      <c r="AS58" s="3"/>
      <c r="AT58" s="205"/>
      <c r="AU58" s="205"/>
      <c r="AV58" s="205"/>
      <c r="AW58" s="205"/>
      <c r="AX58" s="205"/>
    </row>
    <row r="59" customFormat="false" ht="12.75" hidden="false" customHeight="true" outlineLevel="0" collapsed="false">
      <c r="A59" s="285" t="s">
        <v>124</v>
      </c>
      <c r="B59" s="284" t="n">
        <f aca="false">SUM(C59:AG59)</f>
        <v>0</v>
      </c>
      <c r="C59" s="153" t="n">
        <v>0</v>
      </c>
      <c r="D59" s="153" t="n">
        <v>0</v>
      </c>
      <c r="E59" s="153" t="n">
        <v>0</v>
      </c>
      <c r="F59" s="153" t="n">
        <v>0</v>
      </c>
      <c r="G59" s="153" t="n">
        <v>0</v>
      </c>
      <c r="H59" s="153" t="n">
        <v>0</v>
      </c>
      <c r="I59" s="153" t="n">
        <v>0</v>
      </c>
      <c r="J59" s="153" t="n">
        <v>0</v>
      </c>
      <c r="K59" s="153" t="n">
        <v>0</v>
      </c>
      <c r="L59" s="153" t="n">
        <v>0</v>
      </c>
      <c r="M59" s="153" t="n">
        <v>0</v>
      </c>
      <c r="N59" s="153" t="n">
        <v>0</v>
      </c>
      <c r="O59" s="153" t="n">
        <v>0</v>
      </c>
      <c r="P59" s="153" t="n">
        <v>0</v>
      </c>
      <c r="Q59" s="153" t="n">
        <v>0</v>
      </c>
      <c r="R59" s="153" t="n">
        <v>0</v>
      </c>
      <c r="S59" s="153" t="n">
        <v>0</v>
      </c>
      <c r="T59" s="153" t="n">
        <v>0</v>
      </c>
      <c r="U59" s="153" t="n">
        <v>0</v>
      </c>
      <c r="V59" s="153" t="n">
        <v>0</v>
      </c>
      <c r="W59" s="153" t="n">
        <v>0</v>
      </c>
      <c r="X59" s="153" t="n">
        <v>0</v>
      </c>
      <c r="Y59" s="153" t="n">
        <v>0</v>
      </c>
      <c r="Z59" s="153" t="n">
        <v>0</v>
      </c>
      <c r="AA59" s="153" t="n">
        <v>0</v>
      </c>
      <c r="AB59" s="153" t="n">
        <v>0</v>
      </c>
      <c r="AC59" s="153" t="n">
        <v>0</v>
      </c>
      <c r="AD59" s="153" t="n">
        <v>0</v>
      </c>
      <c r="AE59" s="153" t="n">
        <v>0</v>
      </c>
      <c r="AF59" s="153" t="n">
        <v>0</v>
      </c>
      <c r="AG59" s="153" t="n">
        <v>0</v>
      </c>
      <c r="AH59" s="1"/>
      <c r="AI59" s="205"/>
      <c r="AJ59" s="1"/>
      <c r="AK59" s="1"/>
      <c r="AL59" s="3"/>
      <c r="AM59" s="2"/>
      <c r="AN59" s="56"/>
      <c r="AO59" s="3"/>
      <c r="AP59" s="3"/>
      <c r="AQ59" s="3"/>
      <c r="AR59" s="3"/>
      <c r="AS59" s="3"/>
      <c r="AT59" s="205"/>
      <c r="AU59" s="205"/>
      <c r="AV59" s="205"/>
      <c r="AW59" s="205"/>
      <c r="AX59" s="205"/>
    </row>
    <row r="60" customFormat="false" ht="12.75" hidden="true" customHeight="true" outlineLevel="0" collapsed="false">
      <c r="A60" s="285" t="s">
        <v>128</v>
      </c>
      <c r="B60" s="284" t="n">
        <f aca="false">SUM(C60:AG60)</f>
        <v>0</v>
      </c>
      <c r="C60" s="153" t="n">
        <v>0</v>
      </c>
      <c r="D60" s="153" t="n">
        <v>0</v>
      </c>
      <c r="E60" s="153" t="n">
        <v>0</v>
      </c>
      <c r="F60" s="153" t="n">
        <v>0</v>
      </c>
      <c r="G60" s="153" t="n">
        <v>0</v>
      </c>
      <c r="H60" s="153" t="n">
        <v>0</v>
      </c>
      <c r="I60" s="153" t="n">
        <v>0</v>
      </c>
      <c r="J60" s="153" t="n">
        <v>0</v>
      </c>
      <c r="K60" s="153" t="n">
        <v>0</v>
      </c>
      <c r="L60" s="153" t="n">
        <v>0</v>
      </c>
      <c r="M60" s="153" t="n">
        <v>0</v>
      </c>
      <c r="N60" s="153" t="n">
        <v>0</v>
      </c>
      <c r="O60" s="153" t="n">
        <v>0</v>
      </c>
      <c r="P60" s="153" t="n">
        <v>0</v>
      </c>
      <c r="Q60" s="153" t="n">
        <v>0</v>
      </c>
      <c r="R60" s="153" t="n">
        <v>0</v>
      </c>
      <c r="S60" s="153" t="n">
        <v>0</v>
      </c>
      <c r="T60" s="153" t="n">
        <v>0</v>
      </c>
      <c r="U60" s="153" t="n">
        <v>0</v>
      </c>
      <c r="V60" s="153" t="n">
        <v>0</v>
      </c>
      <c r="W60" s="153" t="n">
        <v>0</v>
      </c>
      <c r="X60" s="153" t="n">
        <v>0</v>
      </c>
      <c r="Y60" s="153" t="n">
        <v>0</v>
      </c>
      <c r="Z60" s="153" t="n">
        <v>0</v>
      </c>
      <c r="AA60" s="153" t="n">
        <v>0</v>
      </c>
      <c r="AB60" s="153" t="n">
        <v>0</v>
      </c>
      <c r="AC60" s="153" t="n">
        <v>0</v>
      </c>
      <c r="AD60" s="153" t="n">
        <v>0</v>
      </c>
      <c r="AE60" s="153" t="n">
        <v>0</v>
      </c>
      <c r="AF60" s="153" t="n">
        <v>0</v>
      </c>
      <c r="AG60" s="153" t="n">
        <v>0</v>
      </c>
      <c r="AH60" s="1"/>
      <c r="AI60" s="205"/>
      <c r="AJ60" s="1"/>
      <c r="AK60" s="1"/>
      <c r="AL60" s="3"/>
      <c r="AM60" s="2"/>
      <c r="AN60" s="56"/>
      <c r="AO60" s="3"/>
      <c r="AP60" s="3"/>
      <c r="AQ60" s="3"/>
      <c r="AR60" s="3"/>
      <c r="AS60" s="3"/>
      <c r="AT60" s="205"/>
      <c r="AU60" s="205"/>
      <c r="AV60" s="205"/>
      <c r="AW60" s="205"/>
      <c r="AX60" s="205"/>
    </row>
    <row r="61" customFormat="false" ht="12.75" hidden="false" customHeight="true" outlineLevel="0" collapsed="false">
      <c r="A61" s="285" t="s">
        <v>279</v>
      </c>
      <c r="B61" s="284" t="n">
        <f aca="false">SUM(C61:AG61)</f>
        <v>0</v>
      </c>
      <c r="C61" s="153" t="n">
        <v>0</v>
      </c>
      <c r="D61" s="153" t="n">
        <v>0</v>
      </c>
      <c r="E61" s="153" t="n">
        <v>0</v>
      </c>
      <c r="F61" s="153" t="n">
        <v>0</v>
      </c>
      <c r="G61" s="153" t="n">
        <v>0</v>
      </c>
      <c r="H61" s="153" t="n">
        <v>0</v>
      </c>
      <c r="I61" s="153" t="n">
        <v>0</v>
      </c>
      <c r="J61" s="153" t="n">
        <v>0</v>
      </c>
      <c r="K61" s="153" t="n">
        <v>0</v>
      </c>
      <c r="L61" s="153" t="n">
        <v>0</v>
      </c>
      <c r="M61" s="153" t="n">
        <v>0</v>
      </c>
      <c r="N61" s="153" t="n">
        <v>0</v>
      </c>
      <c r="O61" s="153" t="n">
        <v>0</v>
      </c>
      <c r="P61" s="153" t="n">
        <v>0</v>
      </c>
      <c r="Q61" s="153" t="n">
        <v>0</v>
      </c>
      <c r="R61" s="153" t="n">
        <v>0</v>
      </c>
      <c r="S61" s="153" t="n">
        <v>0</v>
      </c>
      <c r="T61" s="153" t="n">
        <v>0</v>
      </c>
      <c r="U61" s="153" t="n">
        <v>0</v>
      </c>
      <c r="V61" s="153" t="n">
        <v>0</v>
      </c>
      <c r="W61" s="153" t="n">
        <v>0</v>
      </c>
      <c r="X61" s="153" t="n">
        <v>0</v>
      </c>
      <c r="Y61" s="153" t="n">
        <v>0</v>
      </c>
      <c r="Z61" s="153" t="n">
        <v>0</v>
      </c>
      <c r="AA61" s="153" t="n">
        <v>0</v>
      </c>
      <c r="AB61" s="153" t="n">
        <v>0</v>
      </c>
      <c r="AC61" s="153" t="n">
        <v>0</v>
      </c>
      <c r="AD61" s="153" t="n">
        <v>0</v>
      </c>
      <c r="AE61" s="153" t="n">
        <v>0</v>
      </c>
      <c r="AF61" s="153" t="n">
        <v>0</v>
      </c>
      <c r="AG61" s="153" t="n">
        <v>0</v>
      </c>
      <c r="AH61" s="1"/>
      <c r="AJ61" s="1"/>
      <c r="AK61" s="1"/>
      <c r="AL61" s="3"/>
      <c r="AM61" s="2"/>
      <c r="AN61" s="33"/>
      <c r="AO61" s="1"/>
      <c r="AP61" s="1"/>
      <c r="AQ61" s="1"/>
      <c r="AR61" s="1"/>
      <c r="AS61" s="1"/>
    </row>
    <row r="62" customFormat="false" ht="12.75" hidden="false" customHeight="true" outlineLevel="0" collapsed="false">
      <c r="A62" s="285" t="s">
        <v>130</v>
      </c>
      <c r="B62" s="284" t="n">
        <f aca="false">SUM(C62:AG62)</f>
        <v>0</v>
      </c>
      <c r="C62" s="153" t="n">
        <v>0</v>
      </c>
      <c r="D62" s="153" t="n">
        <v>0</v>
      </c>
      <c r="E62" s="153" t="n">
        <v>0</v>
      </c>
      <c r="F62" s="153" t="n">
        <v>0</v>
      </c>
      <c r="G62" s="153" t="n">
        <v>0</v>
      </c>
      <c r="H62" s="153" t="n">
        <v>0</v>
      </c>
      <c r="I62" s="153" t="n">
        <v>0</v>
      </c>
      <c r="J62" s="153" t="n">
        <v>0</v>
      </c>
      <c r="K62" s="153" t="n">
        <v>0</v>
      </c>
      <c r="L62" s="153" t="n">
        <v>0</v>
      </c>
      <c r="M62" s="153" t="n">
        <v>0</v>
      </c>
      <c r="N62" s="153" t="n">
        <v>0</v>
      </c>
      <c r="O62" s="153" t="n">
        <v>0</v>
      </c>
      <c r="P62" s="153" t="n">
        <v>0</v>
      </c>
      <c r="Q62" s="153" t="n">
        <v>0</v>
      </c>
      <c r="R62" s="153" t="n">
        <v>0</v>
      </c>
      <c r="S62" s="153" t="n">
        <v>0</v>
      </c>
      <c r="T62" s="153" t="n">
        <v>0</v>
      </c>
      <c r="U62" s="153" t="n">
        <v>0</v>
      </c>
      <c r="V62" s="153" t="n">
        <v>0</v>
      </c>
      <c r="W62" s="153" t="n">
        <v>0</v>
      </c>
      <c r="X62" s="153" t="n">
        <v>0</v>
      </c>
      <c r="Y62" s="153" t="n">
        <v>0</v>
      </c>
      <c r="Z62" s="153" t="n">
        <v>0</v>
      </c>
      <c r="AA62" s="153" t="n">
        <v>0</v>
      </c>
      <c r="AB62" s="153" t="n">
        <v>0</v>
      </c>
      <c r="AC62" s="153" t="n">
        <v>0</v>
      </c>
      <c r="AD62" s="153" t="n">
        <v>0</v>
      </c>
      <c r="AE62" s="153" t="n">
        <v>0</v>
      </c>
      <c r="AF62" s="153" t="n">
        <v>0</v>
      </c>
      <c r="AG62" s="153" t="n">
        <v>0</v>
      </c>
      <c r="AH62" s="1"/>
      <c r="AJ62" s="1"/>
      <c r="AK62" s="1"/>
      <c r="AL62" s="3"/>
      <c r="AM62" s="2"/>
      <c r="AN62" s="33"/>
      <c r="AO62" s="33"/>
      <c r="AP62" s="1"/>
      <c r="AQ62" s="1"/>
      <c r="AR62" s="1"/>
      <c r="AS62" s="1"/>
    </row>
    <row r="63" customFormat="false" ht="12.75" hidden="false" customHeight="true" outlineLevel="0" collapsed="false">
      <c r="A63" s="285" t="s">
        <v>232</v>
      </c>
      <c r="B63" s="284" t="n">
        <f aca="false">SUM(C63:AG63)</f>
        <v>0</v>
      </c>
      <c r="C63" s="153" t="n">
        <f aca="false">PrudCalc!$AH9</f>
        <v>0</v>
      </c>
      <c r="D63" s="153" t="n">
        <f aca="false">PrudCalc!$AH10</f>
        <v>0</v>
      </c>
      <c r="E63" s="153" t="n">
        <v>0</v>
      </c>
      <c r="F63" s="153" t="n">
        <v>0</v>
      </c>
      <c r="G63" s="153" t="n">
        <v>0</v>
      </c>
      <c r="H63" s="153" t="n">
        <v>0</v>
      </c>
      <c r="I63" s="153" t="n">
        <v>0</v>
      </c>
      <c r="J63" s="153" t="n">
        <v>0</v>
      </c>
      <c r="K63" s="153" t="n">
        <v>0</v>
      </c>
      <c r="L63" s="153" t="n">
        <v>0</v>
      </c>
      <c r="M63" s="153" t="n">
        <v>0</v>
      </c>
      <c r="N63" s="153" t="n">
        <v>0</v>
      </c>
      <c r="O63" s="153" t="n">
        <v>0</v>
      </c>
      <c r="P63" s="153" t="n">
        <v>0</v>
      </c>
      <c r="Q63" s="153" t="n">
        <v>0</v>
      </c>
      <c r="R63" s="153" t="n">
        <v>0</v>
      </c>
      <c r="S63" s="153" t="n">
        <v>0</v>
      </c>
      <c r="T63" s="153" t="n">
        <v>0</v>
      </c>
      <c r="U63" s="153" t="n">
        <v>0</v>
      </c>
      <c r="V63" s="153" t="n">
        <v>0</v>
      </c>
      <c r="W63" s="153" t="n">
        <v>0</v>
      </c>
      <c r="X63" s="153" t="n">
        <v>0</v>
      </c>
      <c r="Y63" s="153" t="n">
        <v>0</v>
      </c>
      <c r="Z63" s="153" t="n">
        <v>0</v>
      </c>
      <c r="AA63" s="153" t="n">
        <v>0</v>
      </c>
      <c r="AB63" s="153" t="n">
        <v>0</v>
      </c>
      <c r="AC63" s="153" t="n">
        <v>0</v>
      </c>
      <c r="AD63" s="153" t="n">
        <v>0</v>
      </c>
      <c r="AE63" s="153" t="n">
        <v>0</v>
      </c>
      <c r="AF63" s="153" t="n">
        <v>0</v>
      </c>
      <c r="AG63" s="153" t="n">
        <v>0</v>
      </c>
      <c r="AH63" s="1"/>
      <c r="AI63" s="205"/>
      <c r="AJ63" s="1"/>
      <c r="AK63" s="1"/>
      <c r="AL63" s="3"/>
      <c r="AM63" s="2"/>
      <c r="AN63" s="33"/>
      <c r="AO63" s="1"/>
      <c r="AP63" s="1"/>
      <c r="AQ63" s="1"/>
      <c r="AR63" s="1"/>
      <c r="AS63" s="1"/>
    </row>
    <row r="64" customFormat="false" ht="12.75" hidden="true" customHeight="true" outlineLevel="0" collapsed="false">
      <c r="A64" s="285" t="s">
        <v>126</v>
      </c>
      <c r="B64" s="284" t="n">
        <f aca="false">SUM(C64:AG64)</f>
        <v>0</v>
      </c>
      <c r="C64" s="153" t="n">
        <v>0</v>
      </c>
      <c r="D64" s="153" t="n">
        <v>0</v>
      </c>
      <c r="E64" s="153" t="n">
        <v>0</v>
      </c>
      <c r="F64" s="153" t="n">
        <v>0</v>
      </c>
      <c r="G64" s="153" t="n">
        <v>0</v>
      </c>
      <c r="H64" s="153" t="n">
        <v>0</v>
      </c>
      <c r="I64" s="153" t="n">
        <v>0</v>
      </c>
      <c r="J64" s="153" t="n">
        <v>0</v>
      </c>
      <c r="K64" s="153" t="n">
        <v>0</v>
      </c>
      <c r="L64" s="153" t="n">
        <v>0</v>
      </c>
      <c r="M64" s="153" t="n">
        <v>0</v>
      </c>
      <c r="N64" s="153" t="n">
        <v>0</v>
      </c>
      <c r="O64" s="153" t="n">
        <v>0</v>
      </c>
      <c r="P64" s="153" t="n">
        <v>0</v>
      </c>
      <c r="Q64" s="153" t="n">
        <v>0</v>
      </c>
      <c r="R64" s="153" t="n">
        <v>0</v>
      </c>
      <c r="S64" s="153" t="n">
        <v>0</v>
      </c>
      <c r="T64" s="153" t="n">
        <v>0</v>
      </c>
      <c r="U64" s="153" t="n">
        <v>0</v>
      </c>
      <c r="V64" s="153" t="n">
        <v>0</v>
      </c>
      <c r="W64" s="153" t="n">
        <v>0</v>
      </c>
      <c r="X64" s="153" t="n">
        <v>0</v>
      </c>
      <c r="Y64" s="153" t="n">
        <v>0</v>
      </c>
      <c r="Z64" s="153" t="n">
        <v>0</v>
      </c>
      <c r="AA64" s="153" t="n">
        <v>0</v>
      </c>
      <c r="AB64" s="153" t="n">
        <v>0</v>
      </c>
      <c r="AC64" s="153" t="n">
        <v>0</v>
      </c>
      <c r="AD64" s="153" t="n">
        <v>0</v>
      </c>
      <c r="AE64" s="153" t="n">
        <v>0</v>
      </c>
      <c r="AF64" s="153" t="n">
        <v>0</v>
      </c>
      <c r="AG64" s="153" t="n">
        <v>0</v>
      </c>
      <c r="AH64" s="1"/>
      <c r="AI64" s="205"/>
      <c r="AJ64" s="1"/>
      <c r="AK64" s="1"/>
      <c r="AL64" s="2"/>
      <c r="AM64" s="2"/>
      <c r="AN64" s="1"/>
      <c r="AO64" s="1"/>
      <c r="AP64" s="1"/>
      <c r="AQ64" s="1"/>
      <c r="AR64" s="1"/>
      <c r="AS64" s="1"/>
    </row>
    <row r="65" customFormat="false" ht="12.75" hidden="true" customHeight="true" outlineLevel="0" collapsed="false">
      <c r="A65" s="226" t="s">
        <v>127</v>
      </c>
      <c r="B65" s="284" t="n">
        <f aca="false">SUM(C65:AG65)</f>
        <v>0</v>
      </c>
      <c r="C65" s="153" t="n">
        <v>0</v>
      </c>
      <c r="D65" s="153" t="n">
        <v>0</v>
      </c>
      <c r="E65" s="153" t="n">
        <v>0</v>
      </c>
      <c r="F65" s="153" t="n">
        <v>0</v>
      </c>
      <c r="G65" s="153" t="n">
        <v>0</v>
      </c>
      <c r="H65" s="153" t="n">
        <v>0</v>
      </c>
      <c r="I65" s="153" t="n">
        <v>0</v>
      </c>
      <c r="J65" s="153" t="n">
        <v>0</v>
      </c>
      <c r="K65" s="153" t="n">
        <v>0</v>
      </c>
      <c r="L65" s="153" t="n">
        <v>0</v>
      </c>
      <c r="M65" s="153" t="n">
        <v>0</v>
      </c>
      <c r="N65" s="153" t="n">
        <v>0</v>
      </c>
      <c r="O65" s="153" t="n">
        <v>0</v>
      </c>
      <c r="P65" s="153" t="n">
        <v>0</v>
      </c>
      <c r="Q65" s="153" t="n">
        <v>0</v>
      </c>
      <c r="R65" s="153" t="n">
        <v>0</v>
      </c>
      <c r="S65" s="153" t="n">
        <v>0</v>
      </c>
      <c r="T65" s="153" t="n">
        <v>0</v>
      </c>
      <c r="U65" s="153" t="n">
        <v>0</v>
      </c>
      <c r="V65" s="153" t="n">
        <v>0</v>
      </c>
      <c r="W65" s="153" t="n">
        <v>0</v>
      </c>
      <c r="X65" s="153" t="n">
        <v>0</v>
      </c>
      <c r="Y65" s="153" t="n">
        <v>0</v>
      </c>
      <c r="Z65" s="153" t="n">
        <v>0</v>
      </c>
      <c r="AA65" s="153" t="n">
        <v>0</v>
      </c>
      <c r="AB65" s="153" t="n">
        <v>0</v>
      </c>
      <c r="AC65" s="153" t="n">
        <v>0</v>
      </c>
      <c r="AD65" s="153" t="n">
        <v>0</v>
      </c>
      <c r="AE65" s="153" t="n">
        <v>0</v>
      </c>
      <c r="AF65" s="153" t="n">
        <v>0</v>
      </c>
      <c r="AG65" s="153" t="n">
        <v>0</v>
      </c>
      <c r="AH65" s="1"/>
      <c r="AJ65" s="1"/>
      <c r="AK65" s="1"/>
      <c r="AL65" s="3"/>
      <c r="AM65" s="2"/>
      <c r="AN65" s="1"/>
      <c r="AO65" s="1"/>
      <c r="AP65" s="1"/>
      <c r="AQ65" s="1"/>
      <c r="AR65" s="1"/>
      <c r="AS65" s="1"/>
    </row>
    <row r="66" customFormat="false" ht="12.75" hidden="true" customHeight="true" outlineLevel="0" collapsed="false">
      <c r="A66" s="226" t="s">
        <v>280</v>
      </c>
      <c r="B66" s="284" t="n">
        <f aca="false">SUM(C66:AG66)</f>
        <v>0</v>
      </c>
      <c r="C66" s="153" t="n">
        <v>0</v>
      </c>
      <c r="D66" s="153" t="n">
        <v>0</v>
      </c>
      <c r="E66" s="153" t="n">
        <v>0</v>
      </c>
      <c r="F66" s="153" t="n">
        <v>0</v>
      </c>
      <c r="G66" s="153" t="n">
        <v>0</v>
      </c>
      <c r="H66" s="153" t="n">
        <v>0</v>
      </c>
      <c r="I66" s="153" t="n">
        <v>0</v>
      </c>
      <c r="J66" s="153" t="n">
        <v>0</v>
      </c>
      <c r="K66" s="153" t="n">
        <v>0</v>
      </c>
      <c r="L66" s="153" t="n">
        <v>0</v>
      </c>
      <c r="M66" s="153" t="n">
        <v>0</v>
      </c>
      <c r="N66" s="153" t="n">
        <v>0</v>
      </c>
      <c r="O66" s="153" t="n">
        <v>0</v>
      </c>
      <c r="P66" s="153" t="n">
        <v>0</v>
      </c>
      <c r="Q66" s="153" t="n">
        <v>0</v>
      </c>
      <c r="R66" s="153" t="n">
        <v>0</v>
      </c>
      <c r="S66" s="153" t="n">
        <v>0</v>
      </c>
      <c r="T66" s="153" t="n">
        <v>0</v>
      </c>
      <c r="U66" s="153" t="n">
        <v>0</v>
      </c>
      <c r="V66" s="153" t="n">
        <v>0</v>
      </c>
      <c r="W66" s="153" t="n">
        <v>0</v>
      </c>
      <c r="X66" s="153" t="n">
        <v>0</v>
      </c>
      <c r="Y66" s="153" t="n">
        <v>0</v>
      </c>
      <c r="Z66" s="153" t="n">
        <v>0</v>
      </c>
      <c r="AA66" s="153" t="n">
        <v>0</v>
      </c>
      <c r="AB66" s="153" t="n">
        <v>0</v>
      </c>
      <c r="AC66" s="153" t="n">
        <v>0</v>
      </c>
      <c r="AD66" s="153" t="n">
        <v>0</v>
      </c>
      <c r="AE66" s="153" t="n">
        <v>0</v>
      </c>
      <c r="AF66" s="153" t="n">
        <v>0</v>
      </c>
      <c r="AG66" s="153" t="n">
        <v>0</v>
      </c>
      <c r="AH66" s="1"/>
      <c r="AI66" s="205"/>
      <c r="AJ66" s="1"/>
      <c r="AK66" s="1"/>
      <c r="AL66" s="3"/>
      <c r="AM66" s="2"/>
      <c r="AN66" s="1"/>
      <c r="AO66" s="1"/>
      <c r="AP66" s="1"/>
      <c r="AQ66" s="1"/>
      <c r="AR66" s="1"/>
      <c r="AS66" s="1"/>
    </row>
    <row r="67" customFormat="false" ht="12.75" hidden="false" customHeight="true" outlineLevel="0" collapsed="false">
      <c r="A67" s="226" t="s">
        <v>281</v>
      </c>
      <c r="B67" s="284" t="n">
        <f aca="false">SUM(C67:AG67)</f>
        <v>0</v>
      </c>
      <c r="C67" s="153" t="n">
        <v>0</v>
      </c>
      <c r="D67" s="153" t="n">
        <v>0</v>
      </c>
      <c r="E67" s="153" t="n">
        <v>0</v>
      </c>
      <c r="F67" s="153" t="n">
        <v>0</v>
      </c>
      <c r="G67" s="153" t="n">
        <v>0</v>
      </c>
      <c r="H67" s="153" t="n">
        <v>0</v>
      </c>
      <c r="I67" s="153" t="n">
        <v>0</v>
      </c>
      <c r="J67" s="153" t="n">
        <v>0</v>
      </c>
      <c r="K67" s="153" t="n">
        <v>0</v>
      </c>
      <c r="L67" s="153" t="n">
        <v>0</v>
      </c>
      <c r="M67" s="153" t="n">
        <v>0</v>
      </c>
      <c r="N67" s="153" t="n">
        <v>0</v>
      </c>
      <c r="O67" s="153" t="n">
        <v>0</v>
      </c>
      <c r="P67" s="153" t="n">
        <v>0</v>
      </c>
      <c r="Q67" s="153" t="n">
        <v>0</v>
      </c>
      <c r="R67" s="153" t="n">
        <v>0</v>
      </c>
      <c r="S67" s="153" t="n">
        <v>0</v>
      </c>
      <c r="T67" s="153" t="n">
        <v>0</v>
      </c>
      <c r="U67" s="153" t="n">
        <v>0</v>
      </c>
      <c r="V67" s="153" t="n">
        <v>0</v>
      </c>
      <c r="W67" s="153" t="n">
        <v>0</v>
      </c>
      <c r="X67" s="153" t="n">
        <v>0</v>
      </c>
      <c r="Y67" s="153" t="n">
        <v>0</v>
      </c>
      <c r="Z67" s="153" t="n">
        <v>0</v>
      </c>
      <c r="AA67" s="153" t="n">
        <v>0</v>
      </c>
      <c r="AB67" s="153" t="n">
        <v>0</v>
      </c>
      <c r="AC67" s="153" t="n">
        <v>0</v>
      </c>
      <c r="AD67" s="153" t="n">
        <v>0</v>
      </c>
      <c r="AE67" s="153" t="n">
        <v>0</v>
      </c>
      <c r="AF67" s="153" t="n">
        <v>0</v>
      </c>
      <c r="AG67" s="153" t="n">
        <v>0</v>
      </c>
      <c r="AH67" s="1"/>
      <c r="AI67" s="205"/>
      <c r="AJ67" s="1"/>
      <c r="AK67" s="1"/>
      <c r="AL67" s="3"/>
      <c r="AM67" s="2"/>
      <c r="AN67" s="1"/>
      <c r="AO67" s="1"/>
      <c r="AP67" s="1"/>
      <c r="AQ67" s="1"/>
      <c r="AR67" s="1"/>
      <c r="AS67" s="1"/>
    </row>
    <row r="68" customFormat="false" ht="12.75" hidden="true" customHeight="true" outlineLevel="0" collapsed="false">
      <c r="A68" s="226" t="s">
        <v>282</v>
      </c>
      <c r="B68" s="284" t="n">
        <f aca="false">SUM(C68:AG68)</f>
        <v>0</v>
      </c>
      <c r="C68" s="153" t="n">
        <v>0</v>
      </c>
      <c r="D68" s="153" t="n">
        <v>0</v>
      </c>
      <c r="E68" s="153" t="n">
        <v>0</v>
      </c>
      <c r="F68" s="153" t="n">
        <v>0</v>
      </c>
      <c r="G68" s="153" t="n">
        <v>0</v>
      </c>
      <c r="H68" s="153" t="n">
        <v>0</v>
      </c>
      <c r="I68" s="153" t="n">
        <v>0</v>
      </c>
      <c r="J68" s="153" t="n">
        <v>0</v>
      </c>
      <c r="K68" s="153" t="n">
        <v>0</v>
      </c>
      <c r="L68" s="153" t="n">
        <v>0</v>
      </c>
      <c r="M68" s="153" t="n">
        <v>0</v>
      </c>
      <c r="N68" s="153" t="n">
        <v>0</v>
      </c>
      <c r="O68" s="153" t="n">
        <v>0</v>
      </c>
      <c r="P68" s="153" t="n">
        <v>0</v>
      </c>
      <c r="Q68" s="153" t="n">
        <v>0</v>
      </c>
      <c r="R68" s="153" t="n">
        <v>0</v>
      </c>
      <c r="S68" s="153" t="n">
        <v>0</v>
      </c>
      <c r="T68" s="153" t="n">
        <v>0</v>
      </c>
      <c r="U68" s="153" t="n">
        <v>0</v>
      </c>
      <c r="V68" s="153" t="n">
        <v>0</v>
      </c>
      <c r="W68" s="153" t="n">
        <v>0</v>
      </c>
      <c r="X68" s="153" t="n">
        <v>0</v>
      </c>
      <c r="Y68" s="153" t="n">
        <v>0</v>
      </c>
      <c r="Z68" s="153" t="n">
        <v>0</v>
      </c>
      <c r="AA68" s="153" t="n">
        <v>0</v>
      </c>
      <c r="AB68" s="153" t="n">
        <v>0</v>
      </c>
      <c r="AC68" s="153" t="n">
        <v>0</v>
      </c>
      <c r="AD68" s="153" t="n">
        <v>0</v>
      </c>
      <c r="AE68" s="153" t="n">
        <v>0</v>
      </c>
      <c r="AF68" s="153" t="n">
        <v>0</v>
      </c>
      <c r="AG68" s="153" t="n">
        <v>0</v>
      </c>
      <c r="AH68" s="1"/>
      <c r="AJ68" s="1"/>
      <c r="AK68" s="1"/>
      <c r="AL68" s="3"/>
      <c r="AM68" s="2"/>
      <c r="AN68" s="1"/>
      <c r="AO68" s="1"/>
      <c r="AP68" s="1"/>
      <c r="AQ68" s="1"/>
      <c r="AR68" s="1"/>
      <c r="AS68" s="1"/>
    </row>
    <row r="69" customFormat="false" ht="12.75" hidden="false" customHeight="true" outlineLevel="0" collapsed="false">
      <c r="A69" s="285" t="s">
        <v>283</v>
      </c>
      <c r="B69" s="284" t="n">
        <f aca="false">SUM(C69:AG69)</f>
        <v>0</v>
      </c>
      <c r="C69" s="153" t="n">
        <v>0</v>
      </c>
      <c r="D69" s="153" t="n">
        <v>0</v>
      </c>
      <c r="E69" s="153" t="n">
        <v>0</v>
      </c>
      <c r="F69" s="153" t="n">
        <v>0</v>
      </c>
      <c r="G69" s="153" t="n">
        <v>0</v>
      </c>
      <c r="H69" s="153" t="n">
        <v>0</v>
      </c>
      <c r="I69" s="153" t="n">
        <v>0</v>
      </c>
      <c r="J69" s="153" t="n">
        <v>0</v>
      </c>
      <c r="K69" s="153" t="n">
        <v>0</v>
      </c>
      <c r="L69" s="153" t="n">
        <v>0</v>
      </c>
      <c r="M69" s="153" t="n">
        <v>0</v>
      </c>
      <c r="N69" s="153" t="n">
        <v>0</v>
      </c>
      <c r="O69" s="153" t="n">
        <v>0</v>
      </c>
      <c r="P69" s="153" t="n">
        <v>0</v>
      </c>
      <c r="Q69" s="153" t="n">
        <v>0</v>
      </c>
      <c r="R69" s="153" t="n">
        <v>0</v>
      </c>
      <c r="S69" s="153" t="n">
        <v>0</v>
      </c>
      <c r="T69" s="153" t="n">
        <v>0</v>
      </c>
      <c r="U69" s="153" t="n">
        <v>0</v>
      </c>
      <c r="V69" s="153" t="n">
        <v>0</v>
      </c>
      <c r="W69" s="153" t="n">
        <v>0</v>
      </c>
      <c r="X69" s="153" t="n">
        <v>0</v>
      </c>
      <c r="Y69" s="153" t="n">
        <v>0</v>
      </c>
      <c r="Z69" s="153" t="n">
        <v>0</v>
      </c>
      <c r="AA69" s="153" t="n">
        <v>0</v>
      </c>
      <c r="AB69" s="153" t="n">
        <v>0</v>
      </c>
      <c r="AC69" s="153" t="n">
        <v>0</v>
      </c>
      <c r="AD69" s="153" t="n">
        <v>0</v>
      </c>
      <c r="AE69" s="153" t="n">
        <v>0</v>
      </c>
      <c r="AF69" s="153" t="n">
        <v>0</v>
      </c>
      <c r="AG69" s="153" t="n">
        <v>0</v>
      </c>
      <c r="AH69" s="1"/>
      <c r="AI69" s="205"/>
      <c r="AJ69" s="1"/>
      <c r="AK69" s="1"/>
      <c r="AL69" s="3"/>
      <c r="AM69" s="2"/>
      <c r="AN69" s="1"/>
      <c r="AO69" s="1"/>
      <c r="AP69" s="1"/>
      <c r="AQ69" s="1"/>
      <c r="AR69" s="1"/>
      <c r="AS69" s="1"/>
    </row>
    <row r="70" customFormat="false" ht="12.75" hidden="false" customHeight="true" outlineLevel="0" collapsed="false">
      <c r="A70" s="226" t="s">
        <v>284</v>
      </c>
      <c r="B70" s="284" t="n">
        <f aca="false">SUM(C70:AG70)</f>
        <v>0</v>
      </c>
      <c r="C70" s="153" t="n">
        <v>0</v>
      </c>
      <c r="D70" s="153" t="n">
        <v>0</v>
      </c>
      <c r="E70" s="153" t="n">
        <v>0</v>
      </c>
      <c r="F70" s="153" t="n">
        <v>0</v>
      </c>
      <c r="G70" s="153" t="n">
        <v>0</v>
      </c>
      <c r="H70" s="153" t="n">
        <v>0</v>
      </c>
      <c r="I70" s="153" t="n">
        <v>0</v>
      </c>
      <c r="J70" s="153" t="n">
        <v>0</v>
      </c>
      <c r="K70" s="153" t="n">
        <v>0</v>
      </c>
      <c r="L70" s="153" t="n">
        <v>0</v>
      </c>
      <c r="M70" s="153" t="n">
        <v>0</v>
      </c>
      <c r="N70" s="153" t="n">
        <v>0</v>
      </c>
      <c r="O70" s="153" t="n">
        <v>0</v>
      </c>
      <c r="P70" s="153" t="n">
        <v>0</v>
      </c>
      <c r="Q70" s="153" t="n">
        <v>0</v>
      </c>
      <c r="R70" s="153" t="n">
        <v>0</v>
      </c>
      <c r="S70" s="153" t="n">
        <v>0</v>
      </c>
      <c r="T70" s="153" t="n">
        <v>0</v>
      </c>
      <c r="U70" s="153" t="n">
        <v>0</v>
      </c>
      <c r="V70" s="153" t="n">
        <v>0</v>
      </c>
      <c r="W70" s="153" t="n">
        <v>0</v>
      </c>
      <c r="X70" s="153" t="n">
        <v>0</v>
      </c>
      <c r="Y70" s="153" t="n">
        <v>0</v>
      </c>
      <c r="Z70" s="153" t="n">
        <v>0</v>
      </c>
      <c r="AA70" s="153" t="n">
        <v>0</v>
      </c>
      <c r="AB70" s="153" t="n">
        <v>0</v>
      </c>
      <c r="AC70" s="153" t="n">
        <v>0</v>
      </c>
      <c r="AD70" s="153" t="n">
        <v>0</v>
      </c>
      <c r="AE70" s="153" t="n">
        <v>0</v>
      </c>
      <c r="AF70" s="153" t="n">
        <v>0</v>
      </c>
      <c r="AG70" s="153" t="n">
        <v>0</v>
      </c>
      <c r="AH70" s="1"/>
      <c r="AJ70" s="1"/>
      <c r="AK70" s="1"/>
      <c r="AL70" s="3"/>
      <c r="AM70" s="2"/>
      <c r="AN70" s="1"/>
      <c r="AO70" s="1"/>
      <c r="AP70" s="1"/>
      <c r="AQ70" s="1"/>
      <c r="AR70" s="1"/>
      <c r="AS70" s="1"/>
    </row>
    <row r="71" customFormat="false" ht="12.75" hidden="false" customHeight="true" outlineLevel="0" collapsed="false">
      <c r="A71" s="226" t="s">
        <v>285</v>
      </c>
      <c r="B71" s="284" t="s">
        <v>286</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325"/>
      <c r="AH71" s="1"/>
      <c r="AJ71" s="1"/>
      <c r="AK71" s="1"/>
      <c r="AL71" s="3"/>
      <c r="AM71" s="2"/>
    </row>
    <row r="72" customFormat="false" ht="12.75" hidden="false" customHeight="true" outlineLevel="0" collapsed="false">
      <c r="A72" s="226"/>
      <c r="B72" s="28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310"/>
      <c r="AH72" s="1"/>
      <c r="AJ72" s="1"/>
      <c r="AK72" s="1"/>
      <c r="AL72" s="3"/>
      <c r="AM72" s="2"/>
    </row>
    <row r="73" customFormat="false" ht="12.75" hidden="false" customHeight="true" outlineLevel="0" collapsed="false">
      <c r="A73" s="226"/>
      <c r="B73" s="28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310"/>
      <c r="AH73" s="1"/>
      <c r="AJ73" s="1"/>
      <c r="AK73" s="1"/>
      <c r="AL73" s="3"/>
      <c r="AM73" s="2"/>
    </row>
    <row r="74" customFormat="false" ht="12.75" hidden="false" customHeight="true" outlineLevel="0" collapsed="false">
      <c r="A74" s="226"/>
      <c r="B74" s="28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310"/>
      <c r="AH74" s="1"/>
      <c r="AJ74" s="1"/>
      <c r="AK74" s="1"/>
      <c r="AL74" s="3"/>
      <c r="AM74" s="2"/>
    </row>
    <row r="75" customFormat="false" ht="12.75" hidden="false" customHeight="true" outlineLevel="0" collapsed="false">
      <c r="A75" s="226"/>
      <c r="B75" s="3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310"/>
      <c r="AH75" s="1"/>
      <c r="AJ75" s="1"/>
      <c r="AK75" s="1"/>
      <c r="AL75" s="3"/>
      <c r="AM75" s="2"/>
    </row>
    <row r="76" customFormat="false" ht="12.75" hidden="false" customHeight="true" outlineLevel="0" collapsed="false">
      <c r="A76" s="315" t="s">
        <v>289</v>
      </c>
      <c r="B76" s="316" t="n">
        <f aca="false">SUM(B47:B75)-B61-B67-B68-B69</f>
        <v>0</v>
      </c>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8"/>
      <c r="AH76" s="1"/>
      <c r="AJ76" s="1"/>
      <c r="AK76" s="1"/>
      <c r="AL76" s="3"/>
      <c r="AM76" s="2"/>
    </row>
    <row r="77" customFormat="false" ht="12.7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J77" s="1"/>
      <c r="AK77" s="1"/>
      <c r="AL77" s="3"/>
      <c r="AM77" s="2"/>
    </row>
    <row r="78" customFormat="false" ht="12.75" hidden="false" customHeight="true" outlineLevel="0" collapsed="false">
      <c r="A78" s="85"/>
      <c r="B78" s="319"/>
      <c r="C78" s="134" t="n">
        <f aca="false">(+B58+B59)*-1</f>
        <v>-0</v>
      </c>
      <c r="AH78" s="85"/>
      <c r="AJ78" s="85"/>
      <c r="AK78" s="153"/>
      <c r="AL78" s="3"/>
      <c r="AM78" s="2"/>
    </row>
    <row r="79" customFormat="false" ht="12.75" hidden="false" customHeight="true" outlineLevel="0" collapsed="false">
      <c r="A79" s="262" t="s">
        <v>324</v>
      </c>
      <c r="B79" s="262"/>
      <c r="AH79" s="85"/>
      <c r="AJ79" s="85"/>
      <c r="AK79" s="153"/>
      <c r="AL79" s="3"/>
      <c r="AM79" s="2"/>
    </row>
    <row r="80" customFormat="false" ht="12.75" hidden="false" customHeight="true" outlineLevel="0" collapsed="false">
      <c r="A80" s="85"/>
      <c r="B80" s="319"/>
      <c r="AH80" s="85"/>
      <c r="AJ80" s="85"/>
      <c r="AK80" s="153"/>
      <c r="AL80" s="3"/>
      <c r="AM80" s="2"/>
    </row>
    <row r="81" customFormat="false" ht="12.75" hidden="false" customHeight="true" outlineLevel="0" collapsed="false">
      <c r="A81" s="264"/>
      <c r="B81" s="265" t="s">
        <v>252</v>
      </c>
      <c r="C81" s="266" t="n">
        <f aca="false">SUM(C85:C101)</f>
        <v>0</v>
      </c>
      <c r="D81" s="266" t="n">
        <f aca="false">SUM(D85:D101)</f>
        <v>0</v>
      </c>
      <c r="E81" s="266" t="n">
        <f aca="false">SUM(E85:E101)</f>
        <v>0</v>
      </c>
      <c r="F81" s="266" t="n">
        <f aca="false">SUM(F85:F101)</f>
        <v>0</v>
      </c>
      <c r="G81" s="266" t="n">
        <f aca="false">SUM(G85:G101)</f>
        <v>0</v>
      </c>
      <c r="H81" s="266" t="n">
        <f aca="false">SUM(H85:H101)</f>
        <v>0</v>
      </c>
      <c r="I81" s="266" t="n">
        <f aca="false">SUM(I85:I101)</f>
        <v>0</v>
      </c>
      <c r="J81" s="266" t="n">
        <f aca="false">SUM(J85:J101)</f>
        <v>0</v>
      </c>
      <c r="K81" s="266" t="n">
        <f aca="false">SUM(K85:K101)</f>
        <v>0</v>
      </c>
      <c r="L81" s="266" t="n">
        <f aca="false">SUM(L85:L101)</f>
        <v>0</v>
      </c>
      <c r="M81" s="266" t="n">
        <f aca="false">SUM(M85:M101)</f>
        <v>0</v>
      </c>
      <c r="N81" s="266" t="n">
        <f aca="false">SUM(N85:N101)</f>
        <v>0</v>
      </c>
      <c r="O81" s="266" t="n">
        <f aca="false">SUM(O85:O101)</f>
        <v>0</v>
      </c>
      <c r="P81" s="266" t="n">
        <f aca="false">SUM(P85:P101)</f>
        <v>0</v>
      </c>
      <c r="Q81" s="266" t="n">
        <f aca="false">SUM(Q85:Q101)</f>
        <v>0</v>
      </c>
      <c r="R81" s="266" t="n">
        <f aca="false">SUM(R85:R101)</f>
        <v>0</v>
      </c>
      <c r="S81" s="266" t="n">
        <f aca="false">SUM(S85:S101)</f>
        <v>0</v>
      </c>
      <c r="T81" s="266" t="n">
        <f aca="false">SUM(T85:T101)</f>
        <v>0</v>
      </c>
      <c r="U81" s="266" t="n">
        <f aca="false">SUM(U85:U101)</f>
        <v>0</v>
      </c>
      <c r="V81" s="266" t="n">
        <f aca="false">SUM(V85:V101)</f>
        <v>0</v>
      </c>
      <c r="W81" s="266" t="n">
        <f aca="false">SUM(W85:W101)</f>
        <v>0</v>
      </c>
      <c r="X81" s="266" t="n">
        <f aca="false">SUM(X85:X101)</f>
        <v>0</v>
      </c>
      <c r="Y81" s="266" t="n">
        <f aca="false">SUM(Y85:Y101)</f>
        <v>0</v>
      </c>
      <c r="Z81" s="266" t="n">
        <f aca="false">SUM(Z85:Z101)</f>
        <v>0</v>
      </c>
      <c r="AA81" s="266" t="n">
        <f aca="false">SUM(AA85:AA101)</f>
        <v>0</v>
      </c>
      <c r="AB81" s="266" t="n">
        <f aca="false">SUM(AB85:AB101)</f>
        <v>0</v>
      </c>
      <c r="AC81" s="266" t="n">
        <f aca="false">SUM(AC85:AC101)</f>
        <v>0</v>
      </c>
      <c r="AD81" s="266" t="n">
        <f aca="false">SUM(AD85:AD101)</f>
        <v>0</v>
      </c>
      <c r="AE81" s="266" t="n">
        <f aca="false">SUM(AE85:AE101)</f>
        <v>0</v>
      </c>
      <c r="AF81" s="266" t="n">
        <f aca="false">SUM(AF85:AF101)</f>
        <v>0</v>
      </c>
      <c r="AG81" s="266" t="n">
        <f aca="false">SUM(AG85:AG101)</f>
        <v>0</v>
      </c>
      <c r="AH81" s="1"/>
      <c r="AI81" s="320"/>
      <c r="AJ81" s="22"/>
      <c r="AK81" s="1"/>
      <c r="AL81" s="17"/>
      <c r="AN81" s="1"/>
      <c r="AO81" s="1"/>
      <c r="AP81" s="1"/>
      <c r="AQ81" s="1"/>
      <c r="AR81" s="1"/>
      <c r="AS81" s="1"/>
    </row>
    <row r="82" customFormat="false" ht="12.75" hidden="false" customHeight="true" outlineLevel="0" collapsed="false">
      <c r="A82" s="269" t="s">
        <v>166</v>
      </c>
      <c r="B82" s="270" t="n">
        <f aca="false">B44</f>
        <v>36647</v>
      </c>
      <c r="C82" s="271" t="n">
        <f aca="false">C44</f>
        <v>36647</v>
      </c>
      <c r="D82" s="271" t="n">
        <f aca="false">D44</f>
        <v>36648</v>
      </c>
      <c r="E82" s="271" t="n">
        <f aca="false">E44</f>
        <v>36649</v>
      </c>
      <c r="F82" s="271" t="n">
        <f aca="false">F44</f>
        <v>36650</v>
      </c>
      <c r="G82" s="271" t="n">
        <f aca="false">G44</f>
        <v>36651</v>
      </c>
      <c r="H82" s="271" t="n">
        <f aca="false">H44</f>
        <v>36652</v>
      </c>
      <c r="I82" s="271" t="n">
        <f aca="false">I44</f>
        <v>36653</v>
      </c>
      <c r="J82" s="271" t="n">
        <f aca="false">J44</f>
        <v>36654</v>
      </c>
      <c r="K82" s="271" t="n">
        <f aca="false">K44</f>
        <v>36655</v>
      </c>
      <c r="L82" s="271" t="n">
        <f aca="false">L44</f>
        <v>36656</v>
      </c>
      <c r="M82" s="271" t="n">
        <f aca="false">M44</f>
        <v>36657</v>
      </c>
      <c r="N82" s="271" t="n">
        <f aca="false">N44</f>
        <v>36658</v>
      </c>
      <c r="O82" s="271" t="n">
        <f aca="false">O44</f>
        <v>36659</v>
      </c>
      <c r="P82" s="271" t="n">
        <f aca="false">P44</f>
        <v>36660</v>
      </c>
      <c r="Q82" s="271" t="n">
        <f aca="false">Q44</f>
        <v>36661</v>
      </c>
      <c r="R82" s="271" t="n">
        <f aca="false">R44</f>
        <v>36662</v>
      </c>
      <c r="S82" s="271" t="n">
        <f aca="false">S44</f>
        <v>36663</v>
      </c>
      <c r="T82" s="271" t="n">
        <f aca="false">T44</f>
        <v>36664</v>
      </c>
      <c r="U82" s="271" t="n">
        <f aca="false">U44</f>
        <v>36665</v>
      </c>
      <c r="V82" s="271" t="n">
        <f aca="false">V44</f>
        <v>36666</v>
      </c>
      <c r="W82" s="271" t="n">
        <f aca="false">W44</f>
        <v>36667</v>
      </c>
      <c r="X82" s="271" t="n">
        <f aca="false">X44</f>
        <v>36668</v>
      </c>
      <c r="Y82" s="271" t="n">
        <f aca="false">Y44</f>
        <v>36669</v>
      </c>
      <c r="Z82" s="271" t="n">
        <f aca="false">Z44</f>
        <v>36670</v>
      </c>
      <c r="AA82" s="271" t="n">
        <f aca="false">AA44</f>
        <v>36671</v>
      </c>
      <c r="AB82" s="271" t="n">
        <f aca="false">AB44</f>
        <v>36672</v>
      </c>
      <c r="AC82" s="271" t="n">
        <f aca="false">AC44</f>
        <v>36673</v>
      </c>
      <c r="AD82" s="271" t="n">
        <f aca="false">AD44</f>
        <v>36674</v>
      </c>
      <c r="AE82" s="271" t="n">
        <f aca="false">AE44</f>
        <v>36675</v>
      </c>
      <c r="AF82" s="271" t="n">
        <f aca="false">AF44</f>
        <v>36676</v>
      </c>
      <c r="AG82" s="271" t="n">
        <f aca="false">AG44</f>
        <v>36677</v>
      </c>
      <c r="AH82" s="272"/>
      <c r="AI82" s="320"/>
      <c r="AJ82" s="322"/>
      <c r="AK82" s="272"/>
      <c r="AL82" s="275"/>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272"/>
      <c r="BT82" s="272"/>
      <c r="BU82" s="272"/>
      <c r="BV82" s="272"/>
      <c r="BW82" s="272"/>
      <c r="BX82" s="272"/>
      <c r="BY82" s="272"/>
      <c r="BZ82" s="272"/>
      <c r="CA82" s="272"/>
      <c r="CB82" s="272"/>
      <c r="CC82" s="272"/>
      <c r="CD82" s="272"/>
      <c r="CE82" s="272"/>
      <c r="CF82" s="272"/>
      <c r="CG82" s="272"/>
      <c r="CH82" s="272"/>
      <c r="CI82" s="272"/>
      <c r="CJ82" s="272"/>
      <c r="CK82" s="272"/>
      <c r="CL82" s="272"/>
      <c r="CM82" s="272"/>
      <c r="CN82" s="272"/>
      <c r="CO82" s="272"/>
      <c r="CP82" s="272"/>
      <c r="CQ82" s="272"/>
      <c r="CR82" s="272"/>
      <c r="CS82" s="272"/>
      <c r="CT82" s="272"/>
      <c r="CU82" s="272"/>
      <c r="CV82" s="272"/>
      <c r="CW82" s="272"/>
      <c r="CX82" s="272"/>
      <c r="CY82" s="272"/>
      <c r="CZ82" s="272"/>
      <c r="DA82" s="272"/>
      <c r="DB82" s="272"/>
      <c r="DC82" s="272"/>
      <c r="DD82" s="272"/>
      <c r="DE82" s="272"/>
      <c r="DF82" s="272"/>
      <c r="DG82" s="272"/>
      <c r="DH82" s="272"/>
      <c r="DI82" s="272"/>
      <c r="DJ82" s="272"/>
      <c r="DK82" s="272"/>
      <c r="DL82" s="272"/>
      <c r="DM82" s="272"/>
      <c r="DN82" s="272"/>
      <c r="DO82" s="272"/>
      <c r="DP82" s="272"/>
      <c r="DQ82" s="272"/>
      <c r="DR82" s="272"/>
      <c r="DS82" s="272"/>
      <c r="DT82" s="272"/>
      <c r="DU82" s="272"/>
      <c r="DV82" s="272"/>
      <c r="DW82" s="272"/>
      <c r="DX82" s="272"/>
      <c r="DY82" s="272"/>
      <c r="DZ82" s="272"/>
      <c r="EA82" s="272"/>
      <c r="EB82" s="272"/>
      <c r="EC82" s="272"/>
      <c r="ED82" s="272"/>
      <c r="EE82" s="272"/>
      <c r="EF82" s="272"/>
      <c r="EG82" s="272"/>
      <c r="EH82" s="272"/>
      <c r="EI82" s="272"/>
      <c r="EJ82" s="272"/>
      <c r="EK82" s="272"/>
      <c r="EL82" s="272"/>
      <c r="EM82" s="272"/>
      <c r="EN82" s="272"/>
      <c r="EO82" s="272"/>
      <c r="EP82" s="272"/>
      <c r="EQ82" s="272"/>
      <c r="ER82" s="272"/>
      <c r="ES82" s="272"/>
      <c r="ET82" s="272"/>
      <c r="EU82" s="272"/>
      <c r="EV82" s="272"/>
      <c r="EW82" s="272"/>
      <c r="EX82" s="272"/>
      <c r="EY82" s="272"/>
      <c r="EZ82" s="272"/>
      <c r="FA82" s="272"/>
      <c r="FB82" s="272"/>
      <c r="FC82" s="272"/>
      <c r="FD82" s="272"/>
      <c r="FE82" s="272"/>
      <c r="FF82" s="272"/>
      <c r="FG82" s="272"/>
      <c r="FH82" s="272"/>
      <c r="FI82" s="272"/>
      <c r="FJ82" s="272"/>
      <c r="FK82" s="272"/>
      <c r="FL82" s="272"/>
      <c r="FM82" s="272"/>
      <c r="FN82" s="272"/>
      <c r="FO82" s="272"/>
      <c r="FP82" s="272"/>
      <c r="FQ82" s="272"/>
      <c r="FR82" s="272"/>
      <c r="FS82" s="272"/>
      <c r="FT82" s="272"/>
      <c r="FU82" s="272"/>
      <c r="FV82" s="272"/>
      <c r="FW82" s="272"/>
      <c r="FX82" s="272"/>
      <c r="FY82" s="272"/>
      <c r="FZ82" s="272"/>
      <c r="GA82" s="272"/>
      <c r="GB82" s="272"/>
      <c r="GC82" s="272"/>
      <c r="GD82" s="272"/>
      <c r="GE82" s="272"/>
      <c r="GF82" s="272"/>
      <c r="GG82" s="272"/>
      <c r="GH82" s="272"/>
      <c r="GI82" s="272"/>
      <c r="GJ82" s="272"/>
      <c r="GK82" s="272"/>
      <c r="GL82" s="272"/>
      <c r="GM82" s="272"/>
      <c r="GN82" s="272"/>
      <c r="GO82" s="272"/>
      <c r="GP82" s="272"/>
      <c r="GQ82" s="272"/>
      <c r="GR82" s="272"/>
      <c r="GS82" s="272"/>
      <c r="GT82" s="272"/>
      <c r="GU82" s="272"/>
      <c r="GV82" s="272"/>
      <c r="GW82" s="272"/>
      <c r="GX82" s="272"/>
      <c r="GY82" s="272"/>
      <c r="GZ82" s="272"/>
      <c r="HA82" s="272"/>
      <c r="HB82" s="272"/>
      <c r="HC82" s="272"/>
      <c r="HD82" s="272"/>
      <c r="HE82" s="272"/>
      <c r="HF82" s="272"/>
      <c r="HG82" s="272"/>
      <c r="HH82" s="272"/>
      <c r="HI82" s="272"/>
      <c r="HJ82" s="272"/>
      <c r="HK82" s="272"/>
      <c r="HL82" s="272"/>
      <c r="HM82" s="272"/>
      <c r="HN82" s="272"/>
      <c r="HO82" s="272"/>
      <c r="HP82" s="272"/>
      <c r="HQ82" s="272"/>
      <c r="HR82" s="272"/>
      <c r="HS82" s="272"/>
      <c r="HT82" s="272"/>
      <c r="HU82" s="272"/>
      <c r="HV82" s="272"/>
      <c r="HW82" s="272"/>
      <c r="HX82" s="272"/>
      <c r="HY82" s="272"/>
      <c r="HZ82" s="272"/>
      <c r="IA82" s="272"/>
      <c r="IB82" s="272"/>
      <c r="IC82" s="272"/>
      <c r="ID82" s="272"/>
      <c r="IE82" s="272"/>
      <c r="IF82" s="272"/>
      <c r="IG82" s="272"/>
      <c r="IH82" s="272"/>
      <c r="II82" s="272"/>
      <c r="IJ82" s="272"/>
      <c r="IK82" s="272"/>
      <c r="IL82" s="272"/>
      <c r="IM82" s="272"/>
      <c r="IN82" s="272"/>
      <c r="IO82" s="272"/>
      <c r="IP82" s="272"/>
      <c r="IQ82" s="272"/>
      <c r="IR82" s="272"/>
      <c r="IS82" s="272"/>
      <c r="IT82" s="272"/>
      <c r="IU82" s="272"/>
      <c r="IV82" s="272"/>
      <c r="IW82" s="272"/>
    </row>
    <row r="83" customFormat="false" ht="12.75" hidden="false" customHeight="true" outlineLevel="0" collapsed="false">
      <c r="A83" s="276"/>
      <c r="B83" s="276"/>
      <c r="C83" s="278" t="str">
        <f aca="false">C45</f>
        <v>M</v>
      </c>
      <c r="D83" s="278" t="str">
        <f aca="false">D45</f>
        <v>T</v>
      </c>
      <c r="E83" s="278" t="str">
        <f aca="false">E45</f>
        <v>W</v>
      </c>
      <c r="F83" s="278" t="str">
        <f aca="false">F45</f>
        <v>R</v>
      </c>
      <c r="G83" s="278" t="str">
        <f aca="false">G45</f>
        <v>F</v>
      </c>
      <c r="H83" s="278" t="str">
        <f aca="false">H45</f>
        <v>S</v>
      </c>
      <c r="I83" s="278" t="str">
        <f aca="false">I45</f>
        <v>S</v>
      </c>
      <c r="J83" s="278" t="str">
        <f aca="false">J45</f>
        <v>M</v>
      </c>
      <c r="K83" s="278" t="str">
        <f aca="false">K45</f>
        <v>T</v>
      </c>
      <c r="L83" s="278" t="str">
        <f aca="false">L45</f>
        <v>W</v>
      </c>
      <c r="M83" s="278" t="str">
        <f aca="false">M45</f>
        <v>R</v>
      </c>
      <c r="N83" s="278" t="str">
        <f aca="false">N45</f>
        <v>F</v>
      </c>
      <c r="O83" s="278" t="str">
        <f aca="false">O45</f>
        <v>S</v>
      </c>
      <c r="P83" s="278" t="str">
        <f aca="false">P45</f>
        <v>S</v>
      </c>
      <c r="Q83" s="278" t="str">
        <f aca="false">Q45</f>
        <v>M</v>
      </c>
      <c r="R83" s="278" t="str">
        <f aca="false">R45</f>
        <v>T</v>
      </c>
      <c r="S83" s="278" t="str">
        <f aca="false">S45</f>
        <v>W</v>
      </c>
      <c r="T83" s="278" t="str">
        <f aca="false">T45</f>
        <v>R</v>
      </c>
      <c r="U83" s="278" t="str">
        <f aca="false">U45</f>
        <v>F</v>
      </c>
      <c r="V83" s="278" t="str">
        <f aca="false">V45</f>
        <v>S</v>
      </c>
      <c r="W83" s="278" t="str">
        <f aca="false">W45</f>
        <v>S</v>
      </c>
      <c r="X83" s="278" t="str">
        <f aca="false">X45</f>
        <v>M</v>
      </c>
      <c r="Y83" s="278" t="str">
        <f aca="false">Y45</f>
        <v>T</v>
      </c>
      <c r="Z83" s="278" t="str">
        <f aca="false">Z45</f>
        <v>W</v>
      </c>
      <c r="AA83" s="278" t="str">
        <f aca="false">AA45</f>
        <v>R</v>
      </c>
      <c r="AB83" s="278" t="str">
        <f aca="false">AB45</f>
        <v>F</v>
      </c>
      <c r="AC83" s="278" t="str">
        <f aca="false">AC45</f>
        <v>S</v>
      </c>
      <c r="AD83" s="278" t="str">
        <f aca="false">AD45</f>
        <v>S</v>
      </c>
      <c r="AE83" s="278" t="str">
        <f aca="false">AE45</f>
        <v>M</v>
      </c>
      <c r="AF83" s="278" t="str">
        <f aca="false">AF45</f>
        <v>T</v>
      </c>
      <c r="AG83" s="278" t="str">
        <f aca="false">AG45</f>
        <v>W</v>
      </c>
      <c r="AH83" s="1"/>
      <c r="AI83" s="320"/>
      <c r="AJ83" s="22"/>
      <c r="AK83" s="1"/>
      <c r="AL83" s="85"/>
      <c r="AN83" s="1"/>
      <c r="AO83" s="1"/>
      <c r="AP83" s="1"/>
      <c r="AQ83" s="1"/>
      <c r="AR83" s="1"/>
      <c r="AS83" s="1"/>
    </row>
    <row r="84" customFormat="false" ht="12.75" hidden="false" customHeight="true" outlineLevel="0" collapsed="false">
      <c r="A84" s="281"/>
      <c r="B84" s="277" t="s">
        <v>258</v>
      </c>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4"/>
      <c r="AH84" s="85"/>
      <c r="AI84" s="205"/>
      <c r="AJ84" s="133"/>
      <c r="AK84" s="153"/>
      <c r="AL84" s="3"/>
      <c r="AM84" s="2"/>
    </row>
    <row r="85" customFormat="false" ht="12.75" hidden="false" customHeight="true" outlineLevel="0" collapsed="false">
      <c r="A85" s="226" t="s">
        <v>291</v>
      </c>
      <c r="B85" s="284" t="n">
        <f aca="false">SUM(C85:AG85)</f>
        <v>0</v>
      </c>
      <c r="C85" s="153" t="n">
        <v>0</v>
      </c>
      <c r="D85" s="153" t="n">
        <v>0</v>
      </c>
      <c r="E85" s="153" t="n">
        <v>0</v>
      </c>
      <c r="F85" s="153" t="n">
        <v>0</v>
      </c>
      <c r="G85" s="153" t="n">
        <v>0</v>
      </c>
      <c r="H85" s="153" t="n">
        <v>0</v>
      </c>
      <c r="I85" s="153" t="n">
        <v>0</v>
      </c>
      <c r="J85" s="153" t="n">
        <v>0</v>
      </c>
      <c r="K85" s="153" t="n">
        <v>0</v>
      </c>
      <c r="L85" s="153" t="n">
        <v>0</v>
      </c>
      <c r="M85" s="153" t="n">
        <v>0</v>
      </c>
      <c r="N85" s="153" t="n">
        <v>0</v>
      </c>
      <c r="O85" s="153" t="n">
        <v>0</v>
      </c>
      <c r="P85" s="153" t="n">
        <v>0</v>
      </c>
      <c r="Q85" s="153" t="n">
        <v>0</v>
      </c>
      <c r="R85" s="153" t="n">
        <v>0</v>
      </c>
      <c r="S85" s="153" t="n">
        <v>0</v>
      </c>
      <c r="T85" s="153" t="n">
        <v>0</v>
      </c>
      <c r="U85" s="153" t="n">
        <v>0</v>
      </c>
      <c r="V85" s="153" t="n">
        <v>0</v>
      </c>
      <c r="W85" s="153" t="n">
        <v>0</v>
      </c>
      <c r="X85" s="153" t="n">
        <v>0</v>
      </c>
      <c r="Y85" s="153" t="n">
        <v>0</v>
      </c>
      <c r="Z85" s="153" t="n">
        <v>0</v>
      </c>
      <c r="AA85" s="153" t="n">
        <v>0</v>
      </c>
      <c r="AB85" s="153" t="n">
        <v>0</v>
      </c>
      <c r="AC85" s="153" t="n">
        <v>0</v>
      </c>
      <c r="AD85" s="153" t="n">
        <v>0</v>
      </c>
      <c r="AE85" s="153" t="n">
        <v>0</v>
      </c>
      <c r="AF85" s="153" t="n">
        <v>0</v>
      </c>
      <c r="AG85" s="325" t="n">
        <v>0</v>
      </c>
      <c r="AH85" s="85"/>
      <c r="AJ85" s="85"/>
      <c r="AK85" s="153"/>
      <c r="AL85" s="3"/>
      <c r="AM85" s="2"/>
    </row>
    <row r="86" customFormat="false" ht="12.75" hidden="false" customHeight="true" outlineLevel="0" collapsed="false">
      <c r="A86" s="226" t="s">
        <v>292</v>
      </c>
      <c r="B86" s="284" t="n">
        <f aca="false">SUM(C86:AG86)</f>
        <v>0</v>
      </c>
      <c r="C86" s="153" t="n">
        <v>0</v>
      </c>
      <c r="D86" s="153" t="n">
        <v>0</v>
      </c>
      <c r="E86" s="153" t="n">
        <v>0</v>
      </c>
      <c r="F86" s="153" t="n">
        <v>0</v>
      </c>
      <c r="G86" s="153" t="n">
        <v>0</v>
      </c>
      <c r="H86" s="153" t="n">
        <v>0</v>
      </c>
      <c r="I86" s="153" t="n">
        <v>0</v>
      </c>
      <c r="J86" s="153" t="n">
        <v>0</v>
      </c>
      <c r="K86" s="153" t="n">
        <v>0</v>
      </c>
      <c r="L86" s="153" t="n">
        <v>0</v>
      </c>
      <c r="M86" s="153" t="n">
        <v>0</v>
      </c>
      <c r="N86" s="153" t="n">
        <v>0</v>
      </c>
      <c r="O86" s="153" t="n">
        <v>0</v>
      </c>
      <c r="P86" s="153" t="n">
        <v>0</v>
      </c>
      <c r="Q86" s="153" t="n">
        <v>0</v>
      </c>
      <c r="R86" s="153" t="n">
        <v>0</v>
      </c>
      <c r="S86" s="153" t="n">
        <v>0</v>
      </c>
      <c r="T86" s="153" t="n">
        <v>0</v>
      </c>
      <c r="U86" s="153" t="n">
        <v>0</v>
      </c>
      <c r="V86" s="153" t="n">
        <v>0</v>
      </c>
      <c r="W86" s="153" t="n">
        <v>0</v>
      </c>
      <c r="X86" s="153" t="n">
        <v>0</v>
      </c>
      <c r="Y86" s="153" t="n">
        <v>0</v>
      </c>
      <c r="Z86" s="153" t="n">
        <v>0</v>
      </c>
      <c r="AA86" s="153" t="n">
        <v>0</v>
      </c>
      <c r="AB86" s="153" t="n">
        <v>0</v>
      </c>
      <c r="AC86" s="153" t="n">
        <v>0</v>
      </c>
      <c r="AD86" s="153" t="n">
        <v>0</v>
      </c>
      <c r="AE86" s="153" t="n">
        <v>0</v>
      </c>
      <c r="AF86" s="153" t="n">
        <v>0</v>
      </c>
      <c r="AG86" s="325" t="n">
        <v>0</v>
      </c>
      <c r="AH86" s="85"/>
      <c r="AJ86" s="85"/>
      <c r="AK86" s="153"/>
      <c r="AL86" s="3"/>
      <c r="AM86" s="2"/>
    </row>
    <row r="87" customFormat="false" ht="12.75" hidden="false" customHeight="true" outlineLevel="0" collapsed="false">
      <c r="A87" s="226" t="s">
        <v>293</v>
      </c>
      <c r="B87" s="284" t="n">
        <f aca="false">SUM(C87:AG87)</f>
        <v>0</v>
      </c>
      <c r="C87" s="153" t="n">
        <v>0</v>
      </c>
      <c r="D87" s="153" t="n">
        <v>0</v>
      </c>
      <c r="E87" s="153" t="n">
        <v>0</v>
      </c>
      <c r="F87" s="153" t="n">
        <v>0</v>
      </c>
      <c r="G87" s="153" t="n">
        <v>0</v>
      </c>
      <c r="H87" s="153" t="n">
        <v>0</v>
      </c>
      <c r="I87" s="153" t="n">
        <v>0</v>
      </c>
      <c r="J87" s="153" t="n">
        <v>0</v>
      </c>
      <c r="K87" s="153" t="n">
        <v>0</v>
      </c>
      <c r="L87" s="153" t="n">
        <v>0</v>
      </c>
      <c r="M87" s="153" t="n">
        <v>0</v>
      </c>
      <c r="N87" s="153" t="n">
        <v>0</v>
      </c>
      <c r="O87" s="153" t="n">
        <v>0</v>
      </c>
      <c r="P87" s="153" t="n">
        <v>0</v>
      </c>
      <c r="Q87" s="153" t="n">
        <v>0</v>
      </c>
      <c r="R87" s="153" t="n">
        <v>0</v>
      </c>
      <c r="S87" s="153" t="n">
        <v>0</v>
      </c>
      <c r="T87" s="153" t="n">
        <v>0</v>
      </c>
      <c r="U87" s="153" t="n">
        <v>0</v>
      </c>
      <c r="V87" s="153" t="n">
        <v>0</v>
      </c>
      <c r="W87" s="153" t="n">
        <v>0</v>
      </c>
      <c r="X87" s="153" t="n">
        <v>0</v>
      </c>
      <c r="Y87" s="153" t="n">
        <v>0</v>
      </c>
      <c r="Z87" s="153" t="n">
        <v>0</v>
      </c>
      <c r="AA87" s="153" t="n">
        <v>0</v>
      </c>
      <c r="AB87" s="153" t="n">
        <v>0</v>
      </c>
      <c r="AC87" s="153" t="n">
        <v>0</v>
      </c>
      <c r="AD87" s="153" t="n">
        <v>0</v>
      </c>
      <c r="AE87" s="153" t="n">
        <v>0</v>
      </c>
      <c r="AF87" s="153" t="n">
        <v>0</v>
      </c>
      <c r="AG87" s="325" t="n">
        <v>0</v>
      </c>
      <c r="AH87" s="85"/>
      <c r="AJ87" s="85"/>
      <c r="AK87" s="153"/>
      <c r="AL87" s="3"/>
      <c r="AM87" s="2"/>
    </row>
    <row r="88" customFormat="false" ht="12.75" hidden="false" customHeight="true" outlineLevel="0" collapsed="false">
      <c r="A88" s="226" t="s">
        <v>294</v>
      </c>
      <c r="B88" s="284" t="n">
        <f aca="false">SUM(C88:AG88)</f>
        <v>0</v>
      </c>
      <c r="C88" s="153" t="n">
        <v>0</v>
      </c>
      <c r="D88" s="153" t="n">
        <v>0</v>
      </c>
      <c r="E88" s="153" t="n">
        <v>0</v>
      </c>
      <c r="F88" s="153" t="n">
        <v>0</v>
      </c>
      <c r="G88" s="153" t="n">
        <v>0</v>
      </c>
      <c r="H88" s="153" t="n">
        <v>0</v>
      </c>
      <c r="I88" s="153" t="n">
        <v>0</v>
      </c>
      <c r="J88" s="153" t="n">
        <v>0</v>
      </c>
      <c r="K88" s="153" t="n">
        <v>0</v>
      </c>
      <c r="L88" s="153" t="n">
        <v>0</v>
      </c>
      <c r="M88" s="153" t="n">
        <v>0</v>
      </c>
      <c r="N88" s="153" t="n">
        <v>0</v>
      </c>
      <c r="O88" s="153" t="n">
        <v>0</v>
      </c>
      <c r="P88" s="153" t="n">
        <v>0</v>
      </c>
      <c r="Q88" s="153" t="n">
        <v>0</v>
      </c>
      <c r="R88" s="153" t="n">
        <v>0</v>
      </c>
      <c r="S88" s="153" t="n">
        <v>0</v>
      </c>
      <c r="T88" s="153" t="n">
        <v>0</v>
      </c>
      <c r="U88" s="153" t="n">
        <v>0</v>
      </c>
      <c r="V88" s="153" t="n">
        <v>0</v>
      </c>
      <c r="W88" s="153" t="n">
        <v>0</v>
      </c>
      <c r="X88" s="153" t="n">
        <v>0</v>
      </c>
      <c r="Y88" s="153" t="n">
        <v>0</v>
      </c>
      <c r="Z88" s="153" t="n">
        <v>0</v>
      </c>
      <c r="AA88" s="153" t="n">
        <v>0</v>
      </c>
      <c r="AB88" s="153" t="n">
        <v>0</v>
      </c>
      <c r="AC88" s="153" t="n">
        <v>0</v>
      </c>
      <c r="AD88" s="153" t="n">
        <v>0</v>
      </c>
      <c r="AE88" s="153" t="n">
        <v>0</v>
      </c>
      <c r="AF88" s="153" t="n">
        <v>0</v>
      </c>
      <c r="AG88" s="325" t="n">
        <v>0</v>
      </c>
      <c r="AH88" s="85"/>
      <c r="AJ88" s="85"/>
      <c r="AK88" s="153"/>
      <c r="AL88" s="3"/>
      <c r="AM88" s="2"/>
    </row>
    <row r="89" customFormat="false" ht="12.75" hidden="false" customHeight="true" outlineLevel="0" collapsed="false">
      <c r="A89" s="226" t="s">
        <v>295</v>
      </c>
      <c r="B89" s="284" t="n">
        <f aca="false">SUM(C89:AG89)</f>
        <v>0</v>
      </c>
      <c r="C89" s="153" t="n">
        <v>0</v>
      </c>
      <c r="D89" s="153" t="n">
        <v>0</v>
      </c>
      <c r="E89" s="153" t="n">
        <v>0</v>
      </c>
      <c r="F89" s="153" t="n">
        <v>0</v>
      </c>
      <c r="G89" s="153" t="n">
        <v>0</v>
      </c>
      <c r="H89" s="153" t="n">
        <v>0</v>
      </c>
      <c r="I89" s="153" t="n">
        <v>0</v>
      </c>
      <c r="J89" s="153" t="n">
        <v>0</v>
      </c>
      <c r="K89" s="153" t="n">
        <v>0</v>
      </c>
      <c r="L89" s="153" t="n">
        <v>0</v>
      </c>
      <c r="M89" s="153" t="n">
        <v>0</v>
      </c>
      <c r="N89" s="153" t="n">
        <v>0</v>
      </c>
      <c r="O89" s="153" t="n">
        <v>0</v>
      </c>
      <c r="P89" s="153" t="n">
        <v>0</v>
      </c>
      <c r="Q89" s="153" t="n">
        <v>0</v>
      </c>
      <c r="R89" s="153" t="n">
        <v>0</v>
      </c>
      <c r="S89" s="153" t="n">
        <v>0</v>
      </c>
      <c r="T89" s="153" t="n">
        <v>0</v>
      </c>
      <c r="U89" s="153" t="n">
        <v>0</v>
      </c>
      <c r="V89" s="153" t="n">
        <v>0</v>
      </c>
      <c r="W89" s="153" t="n">
        <v>0</v>
      </c>
      <c r="X89" s="153" t="n">
        <v>0</v>
      </c>
      <c r="Y89" s="153" t="n">
        <v>0</v>
      </c>
      <c r="Z89" s="153" t="n">
        <v>0</v>
      </c>
      <c r="AA89" s="153" t="n">
        <v>0</v>
      </c>
      <c r="AB89" s="153" t="n">
        <v>0</v>
      </c>
      <c r="AC89" s="153" t="n">
        <v>0</v>
      </c>
      <c r="AD89" s="153" t="n">
        <v>0</v>
      </c>
      <c r="AE89" s="153" t="n">
        <v>0</v>
      </c>
      <c r="AF89" s="153" t="n">
        <v>0</v>
      </c>
      <c r="AG89" s="325" t="n">
        <v>0</v>
      </c>
      <c r="AH89" s="85"/>
      <c r="AJ89" s="85"/>
      <c r="AK89" s="153"/>
      <c r="AL89" s="3"/>
      <c r="AM89" s="2"/>
    </row>
    <row r="90" customFormat="false" ht="12.75" hidden="false" customHeight="true" outlineLevel="0" collapsed="false">
      <c r="A90" s="226" t="s">
        <v>296</v>
      </c>
      <c r="B90" s="284" t="n">
        <f aca="false">SUM(C90:AG90)</f>
        <v>0</v>
      </c>
      <c r="C90" s="153" t="n">
        <v>0</v>
      </c>
      <c r="D90" s="153" t="n">
        <v>0</v>
      </c>
      <c r="E90" s="153" t="n">
        <v>0</v>
      </c>
      <c r="F90" s="153" t="n">
        <v>0</v>
      </c>
      <c r="G90" s="153" t="n">
        <v>0</v>
      </c>
      <c r="H90" s="153" t="n">
        <v>0</v>
      </c>
      <c r="I90" s="153" t="n">
        <v>0</v>
      </c>
      <c r="J90" s="153" t="n">
        <v>0</v>
      </c>
      <c r="K90" s="153" t="n">
        <v>0</v>
      </c>
      <c r="L90" s="153" t="n">
        <v>0</v>
      </c>
      <c r="M90" s="153" t="n">
        <v>0</v>
      </c>
      <c r="N90" s="153" t="n">
        <v>0</v>
      </c>
      <c r="O90" s="153" t="n">
        <v>0</v>
      </c>
      <c r="P90" s="153" t="n">
        <v>0</v>
      </c>
      <c r="Q90" s="153" t="n">
        <v>0</v>
      </c>
      <c r="R90" s="153" t="n">
        <v>0</v>
      </c>
      <c r="S90" s="153" t="n">
        <v>0</v>
      </c>
      <c r="T90" s="153" t="n">
        <v>0</v>
      </c>
      <c r="U90" s="153" t="n">
        <v>0</v>
      </c>
      <c r="V90" s="153" t="n">
        <v>0</v>
      </c>
      <c r="W90" s="153" t="n">
        <v>0</v>
      </c>
      <c r="X90" s="153" t="n">
        <v>0</v>
      </c>
      <c r="Y90" s="153" t="n">
        <v>0</v>
      </c>
      <c r="Z90" s="153" t="n">
        <v>0</v>
      </c>
      <c r="AA90" s="153" t="n">
        <v>0</v>
      </c>
      <c r="AB90" s="153" t="n">
        <v>0</v>
      </c>
      <c r="AC90" s="153" t="n">
        <v>0</v>
      </c>
      <c r="AD90" s="153" t="n">
        <v>0</v>
      </c>
      <c r="AE90" s="153" t="n">
        <v>0</v>
      </c>
      <c r="AF90" s="153" t="n">
        <v>0</v>
      </c>
      <c r="AG90" s="325" t="n">
        <v>0</v>
      </c>
      <c r="AH90" s="85"/>
      <c r="AJ90" s="85"/>
      <c r="AK90" s="153"/>
      <c r="AL90" s="3"/>
      <c r="AM90" s="2"/>
    </row>
    <row r="91" customFormat="false" ht="12.75" hidden="false" customHeight="true" outlineLevel="0" collapsed="false">
      <c r="A91" s="226" t="s">
        <v>297</v>
      </c>
      <c r="B91" s="284" t="n">
        <f aca="false">SUM(C91:AG91)</f>
        <v>0</v>
      </c>
      <c r="C91" s="153" t="n">
        <v>0</v>
      </c>
      <c r="D91" s="153" t="n">
        <v>0</v>
      </c>
      <c r="E91" s="153" t="n">
        <v>0</v>
      </c>
      <c r="F91" s="153" t="n">
        <v>0</v>
      </c>
      <c r="G91" s="153" t="n">
        <v>0</v>
      </c>
      <c r="H91" s="153" t="n">
        <v>0</v>
      </c>
      <c r="I91" s="153" t="n">
        <v>0</v>
      </c>
      <c r="J91" s="153" t="n">
        <v>0</v>
      </c>
      <c r="K91" s="153" t="n">
        <v>0</v>
      </c>
      <c r="L91" s="153" t="n">
        <v>0</v>
      </c>
      <c r="M91" s="153" t="n">
        <v>0</v>
      </c>
      <c r="N91" s="153" t="n">
        <v>0</v>
      </c>
      <c r="O91" s="153" t="n">
        <v>0</v>
      </c>
      <c r="P91" s="153" t="n">
        <v>0</v>
      </c>
      <c r="Q91" s="153" t="n">
        <v>0</v>
      </c>
      <c r="R91" s="153" t="n">
        <v>0</v>
      </c>
      <c r="S91" s="153" t="n">
        <v>0</v>
      </c>
      <c r="T91" s="153" t="n">
        <v>0</v>
      </c>
      <c r="U91" s="153" t="n">
        <v>0</v>
      </c>
      <c r="V91" s="153" t="n">
        <v>0</v>
      </c>
      <c r="W91" s="153" t="n">
        <v>0</v>
      </c>
      <c r="X91" s="153" t="n">
        <v>0</v>
      </c>
      <c r="Y91" s="153" t="n">
        <v>0</v>
      </c>
      <c r="Z91" s="153" t="n">
        <v>0</v>
      </c>
      <c r="AA91" s="153" t="n">
        <v>0</v>
      </c>
      <c r="AB91" s="153" t="n">
        <v>0</v>
      </c>
      <c r="AC91" s="153" t="n">
        <v>0</v>
      </c>
      <c r="AD91" s="153" t="n">
        <v>0</v>
      </c>
      <c r="AE91" s="153" t="n">
        <v>0</v>
      </c>
      <c r="AF91" s="153" t="n">
        <v>0</v>
      </c>
      <c r="AG91" s="325" t="n">
        <v>0</v>
      </c>
      <c r="AH91" s="85"/>
      <c r="AJ91" s="85"/>
      <c r="AK91" s="153"/>
      <c r="AL91" s="3"/>
      <c r="AM91" s="2"/>
    </row>
    <row r="92" customFormat="false" ht="12.75" hidden="false" customHeight="true" outlineLevel="0" collapsed="false">
      <c r="A92" s="226" t="s">
        <v>298</v>
      </c>
      <c r="B92" s="284" t="n">
        <f aca="false">SUM(C92:AG92)</f>
        <v>0</v>
      </c>
      <c r="C92" s="153" t="n">
        <v>0</v>
      </c>
      <c r="D92" s="153" t="n">
        <v>0</v>
      </c>
      <c r="E92" s="153" t="n">
        <v>0</v>
      </c>
      <c r="F92" s="153" t="n">
        <v>0</v>
      </c>
      <c r="G92" s="153" t="n">
        <v>0</v>
      </c>
      <c r="H92" s="153" t="n">
        <v>0</v>
      </c>
      <c r="I92" s="153" t="n">
        <v>0</v>
      </c>
      <c r="J92" s="153" t="n">
        <v>0</v>
      </c>
      <c r="K92" s="153" t="n">
        <v>0</v>
      </c>
      <c r="L92" s="153" t="n">
        <v>0</v>
      </c>
      <c r="M92" s="153" t="n">
        <v>0</v>
      </c>
      <c r="N92" s="153" t="n">
        <v>0</v>
      </c>
      <c r="O92" s="153" t="n">
        <v>0</v>
      </c>
      <c r="P92" s="153" t="n">
        <v>0</v>
      </c>
      <c r="Q92" s="153" t="n">
        <v>0</v>
      </c>
      <c r="R92" s="153" t="n">
        <v>0</v>
      </c>
      <c r="S92" s="153" t="n">
        <v>0</v>
      </c>
      <c r="T92" s="153" t="n">
        <v>0</v>
      </c>
      <c r="U92" s="153" t="n">
        <v>0</v>
      </c>
      <c r="V92" s="153" t="n">
        <v>0</v>
      </c>
      <c r="W92" s="153" t="n">
        <v>0</v>
      </c>
      <c r="X92" s="153" t="n">
        <v>0</v>
      </c>
      <c r="Y92" s="153" t="n">
        <v>0</v>
      </c>
      <c r="Z92" s="153" t="n">
        <v>0</v>
      </c>
      <c r="AA92" s="153" t="n">
        <v>0</v>
      </c>
      <c r="AB92" s="153" t="n">
        <v>0</v>
      </c>
      <c r="AC92" s="153" t="n">
        <v>0</v>
      </c>
      <c r="AD92" s="153" t="n">
        <v>0</v>
      </c>
      <c r="AE92" s="153" t="n">
        <v>0</v>
      </c>
      <c r="AF92" s="153" t="n">
        <v>0</v>
      </c>
      <c r="AG92" s="325" t="n">
        <v>0</v>
      </c>
      <c r="AH92" s="85"/>
      <c r="AJ92" s="85"/>
      <c r="AK92" s="153"/>
      <c r="AL92" s="3"/>
      <c r="AM92" s="2"/>
    </row>
    <row r="93" customFormat="false" ht="12.75" hidden="false" customHeight="true" outlineLevel="0" collapsed="false">
      <c r="A93" s="226" t="s">
        <v>299</v>
      </c>
      <c r="B93" s="284" t="n">
        <f aca="false">SUM(C93:AG93)</f>
        <v>0</v>
      </c>
      <c r="C93" s="153" t="n">
        <v>0</v>
      </c>
      <c r="D93" s="153" t="n">
        <v>0</v>
      </c>
      <c r="E93" s="153" t="n">
        <v>0</v>
      </c>
      <c r="F93" s="153" t="n">
        <v>0</v>
      </c>
      <c r="G93" s="153" t="n">
        <v>0</v>
      </c>
      <c r="H93" s="153" t="n">
        <v>0</v>
      </c>
      <c r="I93" s="153" t="n">
        <v>0</v>
      </c>
      <c r="J93" s="153" t="n">
        <v>0</v>
      </c>
      <c r="K93" s="153" t="n">
        <v>0</v>
      </c>
      <c r="L93" s="153" t="n">
        <v>0</v>
      </c>
      <c r="M93" s="153" t="n">
        <v>0</v>
      </c>
      <c r="N93" s="153" t="n">
        <v>0</v>
      </c>
      <c r="O93" s="153" t="n">
        <v>0</v>
      </c>
      <c r="P93" s="153" t="n">
        <v>0</v>
      </c>
      <c r="Q93" s="153" t="n">
        <v>0</v>
      </c>
      <c r="R93" s="153" t="n">
        <v>0</v>
      </c>
      <c r="S93" s="153" t="n">
        <v>0</v>
      </c>
      <c r="T93" s="153" t="n">
        <v>0</v>
      </c>
      <c r="U93" s="153" t="n">
        <v>0</v>
      </c>
      <c r="V93" s="153" t="n">
        <v>0</v>
      </c>
      <c r="W93" s="153" t="n">
        <v>0</v>
      </c>
      <c r="X93" s="153" t="n">
        <v>0</v>
      </c>
      <c r="Y93" s="153" t="n">
        <v>0</v>
      </c>
      <c r="Z93" s="153" t="n">
        <v>0</v>
      </c>
      <c r="AA93" s="153" t="n">
        <v>0</v>
      </c>
      <c r="AB93" s="153" t="n">
        <v>0</v>
      </c>
      <c r="AC93" s="153" t="n">
        <v>0</v>
      </c>
      <c r="AD93" s="153" t="n">
        <v>0</v>
      </c>
      <c r="AE93" s="153" t="n">
        <v>0</v>
      </c>
      <c r="AF93" s="153" t="n">
        <v>0</v>
      </c>
      <c r="AG93" s="325" t="n">
        <v>0</v>
      </c>
      <c r="AH93" s="85"/>
      <c r="AJ93" s="85"/>
      <c r="AK93" s="153"/>
      <c r="AL93" s="3"/>
      <c r="AM93" s="2"/>
    </row>
    <row r="94" customFormat="false" ht="12.75" hidden="false" customHeight="true" outlineLevel="0" collapsed="false">
      <c r="A94" s="226" t="s">
        <v>300</v>
      </c>
      <c r="B94" s="284" t="n">
        <f aca="false">SUM(C94:AG94)</f>
        <v>0</v>
      </c>
      <c r="C94" s="153" t="n">
        <v>0</v>
      </c>
      <c r="D94" s="153" t="n">
        <v>0</v>
      </c>
      <c r="E94" s="153" t="n">
        <v>0</v>
      </c>
      <c r="F94" s="153" t="n">
        <v>0</v>
      </c>
      <c r="G94" s="153" t="n">
        <v>0</v>
      </c>
      <c r="H94" s="153" t="n">
        <v>0</v>
      </c>
      <c r="I94" s="153" t="n">
        <v>0</v>
      </c>
      <c r="J94" s="153" t="n">
        <v>0</v>
      </c>
      <c r="K94" s="153" t="n">
        <v>0</v>
      </c>
      <c r="L94" s="153" t="n">
        <v>0</v>
      </c>
      <c r="M94" s="153" t="n">
        <v>0</v>
      </c>
      <c r="N94" s="153" t="n">
        <v>0</v>
      </c>
      <c r="O94" s="153" t="n">
        <v>0</v>
      </c>
      <c r="P94" s="153" t="n">
        <v>0</v>
      </c>
      <c r="Q94" s="153" t="n">
        <v>0</v>
      </c>
      <c r="R94" s="153" t="n">
        <v>0</v>
      </c>
      <c r="S94" s="153" t="n">
        <v>0</v>
      </c>
      <c r="T94" s="153" t="n">
        <v>0</v>
      </c>
      <c r="U94" s="153" t="n">
        <v>0</v>
      </c>
      <c r="V94" s="153" t="n">
        <v>0</v>
      </c>
      <c r="W94" s="153" t="n">
        <v>0</v>
      </c>
      <c r="X94" s="153" t="n">
        <v>0</v>
      </c>
      <c r="Y94" s="153" t="n">
        <v>0</v>
      </c>
      <c r="Z94" s="153" t="n">
        <v>0</v>
      </c>
      <c r="AA94" s="153" t="n">
        <v>0</v>
      </c>
      <c r="AB94" s="153" t="n">
        <v>0</v>
      </c>
      <c r="AC94" s="153" t="n">
        <v>0</v>
      </c>
      <c r="AD94" s="153" t="n">
        <v>0</v>
      </c>
      <c r="AE94" s="153" t="n">
        <v>0</v>
      </c>
      <c r="AF94" s="153" t="n">
        <v>0</v>
      </c>
      <c r="AG94" s="325" t="n">
        <v>0</v>
      </c>
      <c r="AH94" s="85"/>
      <c r="AJ94" s="85"/>
      <c r="AK94" s="153"/>
      <c r="AL94" s="3"/>
      <c r="AM94" s="2"/>
    </row>
    <row r="95" customFormat="false" ht="12.75" hidden="false" customHeight="true" outlineLevel="0" collapsed="false">
      <c r="A95" s="226" t="s">
        <v>301</v>
      </c>
      <c r="B95" s="284" t="n">
        <f aca="false">SUM(C95:AG95)</f>
        <v>0</v>
      </c>
      <c r="C95" s="153" t="n">
        <v>0</v>
      </c>
      <c r="D95" s="153" t="n">
        <v>0</v>
      </c>
      <c r="E95" s="153" t="n">
        <v>0</v>
      </c>
      <c r="F95" s="153" t="n">
        <v>0</v>
      </c>
      <c r="G95" s="153" t="n">
        <v>0</v>
      </c>
      <c r="H95" s="153" t="n">
        <v>0</v>
      </c>
      <c r="I95" s="153" t="n">
        <v>0</v>
      </c>
      <c r="J95" s="153" t="n">
        <v>0</v>
      </c>
      <c r="K95" s="153" t="n">
        <v>0</v>
      </c>
      <c r="L95" s="153" t="n">
        <v>0</v>
      </c>
      <c r="M95" s="153" t="n">
        <v>0</v>
      </c>
      <c r="N95" s="153" t="n">
        <v>0</v>
      </c>
      <c r="O95" s="153" t="n">
        <v>0</v>
      </c>
      <c r="P95" s="153" t="n">
        <v>0</v>
      </c>
      <c r="Q95" s="153" t="n">
        <v>0</v>
      </c>
      <c r="R95" s="153" t="n">
        <v>0</v>
      </c>
      <c r="S95" s="153" t="n">
        <v>0</v>
      </c>
      <c r="T95" s="153" t="n">
        <v>0</v>
      </c>
      <c r="U95" s="153" t="n">
        <v>0</v>
      </c>
      <c r="V95" s="153" t="n">
        <v>0</v>
      </c>
      <c r="W95" s="153" t="n">
        <v>0</v>
      </c>
      <c r="X95" s="153" t="n">
        <v>0</v>
      </c>
      <c r="Y95" s="153" t="n">
        <v>0</v>
      </c>
      <c r="Z95" s="153" t="n">
        <v>0</v>
      </c>
      <c r="AA95" s="153" t="n">
        <v>0</v>
      </c>
      <c r="AB95" s="153" t="n">
        <v>0</v>
      </c>
      <c r="AC95" s="153" t="n">
        <v>0</v>
      </c>
      <c r="AD95" s="153" t="n">
        <v>0</v>
      </c>
      <c r="AE95" s="153" t="n">
        <v>0</v>
      </c>
      <c r="AF95" s="153" t="n">
        <v>0</v>
      </c>
      <c r="AG95" s="325" t="n">
        <v>0</v>
      </c>
      <c r="AH95" s="85"/>
      <c r="AJ95" s="85"/>
      <c r="AK95" s="153"/>
      <c r="AL95" s="3"/>
      <c r="AM95" s="2"/>
    </row>
    <row r="96" customFormat="false" ht="12.75" hidden="false" customHeight="true" outlineLevel="0" collapsed="false">
      <c r="A96" s="226" t="s">
        <v>302</v>
      </c>
      <c r="B96" s="284" t="n">
        <f aca="false">SUM(C96:AG96)</f>
        <v>0</v>
      </c>
      <c r="C96" s="153" t="n">
        <v>0</v>
      </c>
      <c r="D96" s="153" t="n">
        <v>0</v>
      </c>
      <c r="E96" s="153" t="n">
        <v>0</v>
      </c>
      <c r="F96" s="153" t="n">
        <v>0</v>
      </c>
      <c r="G96" s="153" t="n">
        <v>0</v>
      </c>
      <c r="H96" s="153" t="n">
        <v>0</v>
      </c>
      <c r="I96" s="153" t="n">
        <v>0</v>
      </c>
      <c r="J96" s="153" t="n">
        <v>0</v>
      </c>
      <c r="K96" s="153" t="n">
        <v>0</v>
      </c>
      <c r="L96" s="153" t="n">
        <v>0</v>
      </c>
      <c r="M96" s="153" t="n">
        <v>0</v>
      </c>
      <c r="N96" s="153" t="n">
        <v>0</v>
      </c>
      <c r="O96" s="153" t="n">
        <v>0</v>
      </c>
      <c r="P96" s="153" t="n">
        <v>0</v>
      </c>
      <c r="Q96" s="153" t="n">
        <v>0</v>
      </c>
      <c r="R96" s="153" t="n">
        <v>0</v>
      </c>
      <c r="S96" s="153" t="n">
        <v>0</v>
      </c>
      <c r="T96" s="153" t="n">
        <v>0</v>
      </c>
      <c r="U96" s="153" t="n">
        <v>0</v>
      </c>
      <c r="V96" s="153" t="n">
        <v>0</v>
      </c>
      <c r="W96" s="153" t="n">
        <v>0</v>
      </c>
      <c r="X96" s="153" t="n">
        <v>0</v>
      </c>
      <c r="Y96" s="153" t="n">
        <v>0</v>
      </c>
      <c r="Z96" s="153" t="n">
        <v>0</v>
      </c>
      <c r="AA96" s="153" t="n">
        <v>0</v>
      </c>
      <c r="AB96" s="153" t="n">
        <v>0</v>
      </c>
      <c r="AC96" s="153" t="n">
        <v>0</v>
      </c>
      <c r="AD96" s="153" t="n">
        <v>0</v>
      </c>
      <c r="AE96" s="153" t="n">
        <v>0</v>
      </c>
      <c r="AF96" s="153" t="n">
        <v>0</v>
      </c>
      <c r="AG96" s="325" t="n">
        <v>0</v>
      </c>
      <c r="AH96" s="85"/>
      <c r="AJ96" s="85"/>
      <c r="AK96" s="153"/>
      <c r="AL96" s="3"/>
      <c r="AM96" s="2"/>
    </row>
    <row r="97" customFormat="false" ht="12.75" hidden="false" customHeight="true" outlineLevel="0" collapsed="false">
      <c r="A97" s="226" t="s">
        <v>303</v>
      </c>
      <c r="B97" s="284" t="n">
        <f aca="false">SUM(C97:AG97)</f>
        <v>0</v>
      </c>
      <c r="C97" s="153" t="n">
        <v>0</v>
      </c>
      <c r="D97" s="153" t="n">
        <v>0</v>
      </c>
      <c r="E97" s="153" t="n">
        <v>0</v>
      </c>
      <c r="F97" s="153" t="n">
        <v>0</v>
      </c>
      <c r="G97" s="153" t="n">
        <v>0</v>
      </c>
      <c r="H97" s="153" t="n">
        <v>0</v>
      </c>
      <c r="I97" s="153" t="n">
        <v>0</v>
      </c>
      <c r="J97" s="153" t="n">
        <v>0</v>
      </c>
      <c r="K97" s="153" t="n">
        <v>0</v>
      </c>
      <c r="L97" s="153" t="n">
        <v>0</v>
      </c>
      <c r="M97" s="153" t="n">
        <v>0</v>
      </c>
      <c r="N97" s="153" t="n">
        <v>0</v>
      </c>
      <c r="O97" s="153" t="n">
        <v>0</v>
      </c>
      <c r="P97" s="153" t="n">
        <v>0</v>
      </c>
      <c r="Q97" s="153" t="n">
        <v>0</v>
      </c>
      <c r="R97" s="153" t="n">
        <v>0</v>
      </c>
      <c r="S97" s="153" t="n">
        <v>0</v>
      </c>
      <c r="T97" s="153" t="n">
        <v>0</v>
      </c>
      <c r="U97" s="153" t="n">
        <v>0</v>
      </c>
      <c r="V97" s="153" t="n">
        <v>0</v>
      </c>
      <c r="W97" s="153" t="n">
        <v>0</v>
      </c>
      <c r="X97" s="153" t="n">
        <v>0</v>
      </c>
      <c r="Y97" s="153" t="n">
        <v>0</v>
      </c>
      <c r="Z97" s="153" t="n">
        <v>0</v>
      </c>
      <c r="AA97" s="153" t="n">
        <v>0</v>
      </c>
      <c r="AB97" s="153" t="n">
        <v>0</v>
      </c>
      <c r="AC97" s="153" t="n">
        <v>0</v>
      </c>
      <c r="AD97" s="153" t="n">
        <v>0</v>
      </c>
      <c r="AE97" s="153" t="n">
        <v>0</v>
      </c>
      <c r="AF97" s="153" t="n">
        <v>0</v>
      </c>
      <c r="AG97" s="325" t="n">
        <v>0</v>
      </c>
      <c r="AH97" s="85"/>
      <c r="AJ97" s="85"/>
      <c r="AK97" s="153"/>
      <c r="AL97" s="3"/>
      <c r="AM97" s="2"/>
    </row>
    <row r="98" customFormat="false" ht="12.75" hidden="false" customHeight="true" outlineLevel="0" collapsed="false">
      <c r="A98" s="226"/>
      <c r="B98" s="284"/>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325"/>
      <c r="AH98" s="85"/>
      <c r="AJ98" s="85"/>
      <c r="AK98" s="153"/>
      <c r="AL98" s="3"/>
      <c r="AM98" s="2"/>
    </row>
    <row r="99" customFormat="false" ht="12.75" hidden="false" customHeight="true" outlineLevel="0" collapsed="false">
      <c r="A99" s="226"/>
      <c r="B99" s="284"/>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325"/>
      <c r="AH99" s="85"/>
      <c r="AJ99" s="85"/>
      <c r="AK99" s="153"/>
      <c r="AL99" s="3"/>
      <c r="AM99" s="2"/>
    </row>
    <row r="100" customFormat="false" ht="12.75" hidden="false" customHeight="true" outlineLevel="0" collapsed="false">
      <c r="A100" s="226"/>
      <c r="B100" s="284"/>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325"/>
      <c r="AH100" s="85"/>
      <c r="AJ100" s="85"/>
      <c r="AK100" s="153"/>
      <c r="AL100" s="3"/>
      <c r="AM100" s="2"/>
    </row>
    <row r="101" customFormat="false" ht="12.75" hidden="false" customHeight="true" outlineLevel="0" collapsed="false">
      <c r="A101" s="226"/>
      <c r="B101" s="2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325"/>
      <c r="AH101" s="85"/>
      <c r="AJ101" s="85"/>
      <c r="AK101" s="153"/>
      <c r="AL101" s="3"/>
      <c r="AM101" s="2"/>
    </row>
    <row r="102" customFormat="false" ht="12.75" hidden="false" customHeight="true" outlineLevel="0" collapsed="false">
      <c r="A102" s="326" t="s">
        <v>304</v>
      </c>
      <c r="B102" s="315" t="n">
        <f aca="false">SUM(B87:B101)</f>
        <v>0</v>
      </c>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8"/>
      <c r="AH102" s="85"/>
      <c r="AJ102" s="85"/>
      <c r="AK102" s="153"/>
      <c r="AL102" s="3"/>
      <c r="AM102" s="2"/>
    </row>
    <row r="103" customFormat="false" ht="12.75" hidden="false" customHeight="true" outlineLevel="0" collapsed="false">
      <c r="A103" s="85"/>
      <c r="B103" s="319"/>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85"/>
      <c r="AJ103" s="85"/>
      <c r="AK103" s="153"/>
      <c r="AL103" s="3"/>
      <c r="AM103" s="2"/>
    </row>
    <row r="104" customFormat="false" ht="12.75" hidden="false" customHeight="true" outlineLevel="0" collapsed="false">
      <c r="A104" s="264"/>
      <c r="B104" s="265" t="s">
        <v>252</v>
      </c>
      <c r="C104" s="266" t="n">
        <f aca="false">SUM(C108:C117)</f>
        <v>0</v>
      </c>
      <c r="D104" s="266" t="n">
        <f aca="false">SUM(D108:D117)</f>
        <v>0</v>
      </c>
      <c r="E104" s="266" t="n">
        <f aca="false">SUM(E108:E117)</f>
        <v>0</v>
      </c>
      <c r="F104" s="266" t="n">
        <f aca="false">SUM(F108:F117)</f>
        <v>0</v>
      </c>
      <c r="G104" s="266" t="n">
        <f aca="false">SUM(G108:G117)</f>
        <v>0</v>
      </c>
      <c r="H104" s="266" t="n">
        <f aca="false">SUM(H108:H117)</f>
        <v>0</v>
      </c>
      <c r="I104" s="266" t="n">
        <f aca="false">SUM(I108:I117)</f>
        <v>0</v>
      </c>
      <c r="J104" s="266" t="n">
        <f aca="false">SUM(J108:J117)</f>
        <v>0</v>
      </c>
      <c r="K104" s="266" t="n">
        <f aca="false">SUM(K108:K117)</f>
        <v>0</v>
      </c>
      <c r="L104" s="266" t="n">
        <f aca="false">SUM(L108:L117)</f>
        <v>0</v>
      </c>
      <c r="M104" s="266" t="n">
        <f aca="false">SUM(M108:M117)</f>
        <v>0</v>
      </c>
      <c r="N104" s="266" t="n">
        <f aca="false">SUM(N108:N117)</f>
        <v>0</v>
      </c>
      <c r="O104" s="266" t="n">
        <f aca="false">SUM(O108:O117)</f>
        <v>0</v>
      </c>
      <c r="P104" s="266" t="n">
        <f aca="false">SUM(P108:P117)</f>
        <v>0</v>
      </c>
      <c r="Q104" s="266" t="n">
        <f aca="false">SUM(Q108:Q117)</f>
        <v>0</v>
      </c>
      <c r="R104" s="266" t="n">
        <f aca="false">SUM(R108:R117)</f>
        <v>0</v>
      </c>
      <c r="S104" s="266" t="n">
        <f aca="false">SUM(S108:S117)</f>
        <v>0</v>
      </c>
      <c r="T104" s="266" t="n">
        <f aca="false">SUM(T108:T117)</f>
        <v>0</v>
      </c>
      <c r="U104" s="266" t="n">
        <f aca="false">SUM(U108:U117)</f>
        <v>0</v>
      </c>
      <c r="V104" s="266" t="n">
        <f aca="false">SUM(V108:V117)</f>
        <v>0</v>
      </c>
      <c r="W104" s="266" t="n">
        <f aca="false">SUM(W108:W117)</f>
        <v>0</v>
      </c>
      <c r="X104" s="266" t="n">
        <f aca="false">SUM(X108:X117)</f>
        <v>0</v>
      </c>
      <c r="Y104" s="266" t="n">
        <f aca="false">SUM(Y108:Y117)</f>
        <v>0</v>
      </c>
      <c r="Z104" s="266" t="n">
        <f aca="false">SUM(Z108:Z117)</f>
        <v>0</v>
      </c>
      <c r="AA104" s="266" t="n">
        <f aca="false">SUM(AA108:AA117)</f>
        <v>0</v>
      </c>
      <c r="AB104" s="266" t="n">
        <f aca="false">SUM(AB108:AB117)</f>
        <v>0</v>
      </c>
      <c r="AC104" s="266" t="n">
        <f aca="false">SUM(AC108:AC117)</f>
        <v>0</v>
      </c>
      <c r="AD104" s="266" t="n">
        <f aca="false">SUM(AD108:AD117)</f>
        <v>0</v>
      </c>
      <c r="AE104" s="266" t="n">
        <f aca="false">SUM(AE108:AE117)</f>
        <v>0</v>
      </c>
      <c r="AF104" s="266" t="n">
        <f aca="false">SUM(AF108:AF117)</f>
        <v>0</v>
      </c>
      <c r="AG104" s="266" t="n">
        <f aca="false">SUM(AG108:AG117)</f>
        <v>0</v>
      </c>
      <c r="AH104" s="1"/>
      <c r="AI104" s="320"/>
      <c r="AJ104" s="22"/>
      <c r="AK104" s="1"/>
      <c r="AL104" s="17"/>
      <c r="AN104" s="1"/>
      <c r="AO104" s="1"/>
      <c r="AP104" s="1"/>
      <c r="AQ104" s="1"/>
      <c r="AR104" s="1"/>
      <c r="AS104" s="1"/>
    </row>
    <row r="105" customFormat="false" ht="12.75" hidden="false" customHeight="true" outlineLevel="0" collapsed="false">
      <c r="A105" s="269" t="s">
        <v>305</v>
      </c>
      <c r="B105" s="270" t="n">
        <f aca="false">B44</f>
        <v>36647</v>
      </c>
      <c r="C105" s="271" t="n">
        <f aca="false">C44</f>
        <v>36647</v>
      </c>
      <c r="D105" s="271" t="n">
        <f aca="false">D44</f>
        <v>36648</v>
      </c>
      <c r="E105" s="271" t="n">
        <f aca="false">E44</f>
        <v>36649</v>
      </c>
      <c r="F105" s="271" t="n">
        <f aca="false">F44</f>
        <v>36650</v>
      </c>
      <c r="G105" s="271" t="n">
        <f aca="false">G44</f>
        <v>36651</v>
      </c>
      <c r="H105" s="271" t="n">
        <f aca="false">H44</f>
        <v>36652</v>
      </c>
      <c r="I105" s="271" t="n">
        <f aca="false">I44</f>
        <v>36653</v>
      </c>
      <c r="J105" s="271" t="n">
        <f aca="false">J44</f>
        <v>36654</v>
      </c>
      <c r="K105" s="271" t="n">
        <f aca="false">K44</f>
        <v>36655</v>
      </c>
      <c r="L105" s="271" t="n">
        <f aca="false">L44</f>
        <v>36656</v>
      </c>
      <c r="M105" s="271" t="n">
        <f aca="false">M44</f>
        <v>36657</v>
      </c>
      <c r="N105" s="271" t="n">
        <f aca="false">N44</f>
        <v>36658</v>
      </c>
      <c r="O105" s="271" t="n">
        <f aca="false">O44</f>
        <v>36659</v>
      </c>
      <c r="P105" s="271" t="n">
        <f aca="false">P44</f>
        <v>36660</v>
      </c>
      <c r="Q105" s="271" t="n">
        <f aca="false">Q44</f>
        <v>36661</v>
      </c>
      <c r="R105" s="271" t="n">
        <f aca="false">R44</f>
        <v>36662</v>
      </c>
      <c r="S105" s="271" t="n">
        <f aca="false">S44</f>
        <v>36663</v>
      </c>
      <c r="T105" s="271" t="n">
        <f aca="false">T44</f>
        <v>36664</v>
      </c>
      <c r="U105" s="271" t="n">
        <f aca="false">U44</f>
        <v>36665</v>
      </c>
      <c r="V105" s="271" t="n">
        <f aca="false">V44</f>
        <v>36666</v>
      </c>
      <c r="W105" s="271" t="n">
        <f aca="false">W44</f>
        <v>36667</v>
      </c>
      <c r="X105" s="271" t="n">
        <f aca="false">X44</f>
        <v>36668</v>
      </c>
      <c r="Y105" s="271" t="n">
        <f aca="false">Y44</f>
        <v>36669</v>
      </c>
      <c r="Z105" s="271" t="n">
        <f aca="false">Z44</f>
        <v>36670</v>
      </c>
      <c r="AA105" s="271" t="n">
        <f aca="false">AA44</f>
        <v>36671</v>
      </c>
      <c r="AB105" s="271" t="n">
        <f aca="false">AB44</f>
        <v>36672</v>
      </c>
      <c r="AC105" s="271" t="n">
        <f aca="false">AC44</f>
        <v>36673</v>
      </c>
      <c r="AD105" s="271" t="n">
        <f aca="false">AD44</f>
        <v>36674</v>
      </c>
      <c r="AE105" s="271" t="n">
        <f aca="false">AE44</f>
        <v>36675</v>
      </c>
      <c r="AF105" s="271" t="n">
        <f aca="false">AF44</f>
        <v>36676</v>
      </c>
      <c r="AG105" s="271" t="n">
        <f aca="false">AG44</f>
        <v>36677</v>
      </c>
      <c r="AH105" s="272"/>
      <c r="AI105" s="320"/>
      <c r="AJ105" s="322"/>
      <c r="AK105" s="272"/>
      <c r="AL105" s="275"/>
      <c r="AM105" s="272"/>
      <c r="AN105" s="272"/>
      <c r="AO105" s="272"/>
      <c r="AP105" s="272"/>
      <c r="AQ105" s="272"/>
      <c r="AR105" s="272"/>
      <c r="AS105" s="272"/>
      <c r="AT105" s="272"/>
      <c r="AU105" s="272"/>
      <c r="AV105" s="272"/>
      <c r="AW105" s="272"/>
      <c r="AX105" s="272"/>
      <c r="AY105" s="272"/>
      <c r="AZ105" s="272"/>
      <c r="BA105" s="272"/>
      <c r="BB105" s="272"/>
      <c r="BC105" s="272"/>
      <c r="BD105" s="272"/>
      <c r="BE105" s="272"/>
      <c r="BF105" s="272"/>
      <c r="BG105" s="272"/>
      <c r="BH105" s="272"/>
      <c r="BI105" s="272"/>
      <c r="BJ105" s="272"/>
      <c r="BK105" s="272"/>
      <c r="BL105" s="272"/>
      <c r="BM105" s="272"/>
      <c r="BN105" s="272"/>
      <c r="BO105" s="272"/>
      <c r="BP105" s="272"/>
      <c r="BQ105" s="272"/>
      <c r="BR105" s="272"/>
      <c r="BS105" s="272"/>
      <c r="BT105" s="272"/>
      <c r="BU105" s="272"/>
      <c r="BV105" s="272"/>
      <c r="BW105" s="272"/>
      <c r="BX105" s="272"/>
      <c r="BY105" s="272"/>
      <c r="BZ105" s="272"/>
      <c r="CA105" s="272"/>
      <c r="CB105" s="272"/>
      <c r="CC105" s="272"/>
      <c r="CD105" s="272"/>
      <c r="CE105" s="272"/>
      <c r="CF105" s="272"/>
      <c r="CG105" s="272"/>
      <c r="CH105" s="272"/>
      <c r="CI105" s="272"/>
      <c r="CJ105" s="272"/>
      <c r="CK105" s="272"/>
      <c r="CL105" s="272"/>
      <c r="CM105" s="272"/>
      <c r="CN105" s="272"/>
      <c r="CO105" s="272"/>
      <c r="CP105" s="272"/>
      <c r="CQ105" s="272"/>
      <c r="CR105" s="272"/>
      <c r="CS105" s="272"/>
      <c r="CT105" s="272"/>
      <c r="CU105" s="272"/>
      <c r="CV105" s="272"/>
      <c r="CW105" s="272"/>
      <c r="CX105" s="272"/>
      <c r="CY105" s="272"/>
      <c r="CZ105" s="272"/>
      <c r="DA105" s="272"/>
      <c r="DB105" s="272"/>
      <c r="DC105" s="272"/>
      <c r="DD105" s="272"/>
      <c r="DE105" s="272"/>
      <c r="DF105" s="272"/>
      <c r="DG105" s="272"/>
      <c r="DH105" s="272"/>
      <c r="DI105" s="272"/>
      <c r="DJ105" s="272"/>
      <c r="DK105" s="272"/>
      <c r="DL105" s="272"/>
      <c r="DM105" s="272"/>
      <c r="DN105" s="272"/>
      <c r="DO105" s="272"/>
      <c r="DP105" s="272"/>
      <c r="DQ105" s="272"/>
      <c r="DR105" s="272"/>
      <c r="DS105" s="272"/>
      <c r="DT105" s="272"/>
      <c r="DU105" s="272"/>
      <c r="DV105" s="272"/>
      <c r="DW105" s="272"/>
      <c r="DX105" s="272"/>
      <c r="DY105" s="272"/>
      <c r="DZ105" s="272"/>
      <c r="EA105" s="272"/>
      <c r="EB105" s="272"/>
      <c r="EC105" s="272"/>
      <c r="ED105" s="272"/>
      <c r="EE105" s="272"/>
      <c r="EF105" s="272"/>
      <c r="EG105" s="272"/>
      <c r="EH105" s="272"/>
      <c r="EI105" s="272"/>
      <c r="EJ105" s="272"/>
      <c r="EK105" s="272"/>
      <c r="EL105" s="272"/>
      <c r="EM105" s="272"/>
      <c r="EN105" s="272"/>
      <c r="EO105" s="272"/>
      <c r="EP105" s="272"/>
      <c r="EQ105" s="272"/>
      <c r="ER105" s="272"/>
      <c r="ES105" s="272"/>
      <c r="ET105" s="272"/>
      <c r="EU105" s="272"/>
      <c r="EV105" s="272"/>
      <c r="EW105" s="272"/>
      <c r="EX105" s="272"/>
      <c r="EY105" s="272"/>
      <c r="EZ105" s="272"/>
      <c r="FA105" s="272"/>
      <c r="FB105" s="272"/>
      <c r="FC105" s="272"/>
      <c r="FD105" s="272"/>
      <c r="FE105" s="272"/>
      <c r="FF105" s="272"/>
      <c r="FG105" s="272"/>
      <c r="FH105" s="272"/>
      <c r="FI105" s="272"/>
      <c r="FJ105" s="272"/>
      <c r="FK105" s="272"/>
      <c r="FL105" s="272"/>
      <c r="FM105" s="272"/>
      <c r="FN105" s="272"/>
      <c r="FO105" s="272"/>
      <c r="FP105" s="272"/>
      <c r="FQ105" s="272"/>
      <c r="FR105" s="272"/>
      <c r="FS105" s="272"/>
      <c r="FT105" s="272"/>
      <c r="FU105" s="272"/>
      <c r="FV105" s="272"/>
      <c r="FW105" s="272"/>
      <c r="FX105" s="272"/>
      <c r="FY105" s="272"/>
      <c r="FZ105" s="272"/>
      <c r="GA105" s="272"/>
      <c r="GB105" s="272"/>
      <c r="GC105" s="272"/>
      <c r="GD105" s="272"/>
      <c r="GE105" s="272"/>
      <c r="GF105" s="272"/>
      <c r="GG105" s="272"/>
      <c r="GH105" s="272"/>
      <c r="GI105" s="272"/>
      <c r="GJ105" s="272"/>
      <c r="GK105" s="272"/>
      <c r="GL105" s="272"/>
      <c r="GM105" s="272"/>
      <c r="GN105" s="272"/>
      <c r="GO105" s="272"/>
      <c r="GP105" s="272"/>
      <c r="GQ105" s="272"/>
      <c r="GR105" s="272"/>
      <c r="GS105" s="272"/>
      <c r="GT105" s="272"/>
      <c r="GU105" s="272"/>
      <c r="GV105" s="272"/>
      <c r="GW105" s="272"/>
      <c r="GX105" s="272"/>
      <c r="GY105" s="272"/>
      <c r="GZ105" s="272"/>
      <c r="HA105" s="272"/>
      <c r="HB105" s="272"/>
      <c r="HC105" s="272"/>
      <c r="HD105" s="272"/>
      <c r="HE105" s="272"/>
      <c r="HF105" s="272"/>
      <c r="HG105" s="272"/>
      <c r="HH105" s="272"/>
      <c r="HI105" s="272"/>
      <c r="HJ105" s="272"/>
      <c r="HK105" s="272"/>
      <c r="HL105" s="272"/>
      <c r="HM105" s="272"/>
      <c r="HN105" s="272"/>
      <c r="HO105" s="272"/>
      <c r="HP105" s="272"/>
      <c r="HQ105" s="272"/>
      <c r="HR105" s="272"/>
      <c r="HS105" s="272"/>
      <c r="HT105" s="272"/>
      <c r="HU105" s="272"/>
      <c r="HV105" s="272"/>
      <c r="HW105" s="272"/>
      <c r="HX105" s="272"/>
      <c r="HY105" s="272"/>
      <c r="HZ105" s="272"/>
      <c r="IA105" s="272"/>
      <c r="IB105" s="272"/>
      <c r="IC105" s="272"/>
      <c r="ID105" s="272"/>
      <c r="IE105" s="272"/>
      <c r="IF105" s="272"/>
      <c r="IG105" s="272"/>
      <c r="IH105" s="272"/>
      <c r="II105" s="272"/>
      <c r="IJ105" s="272"/>
      <c r="IK105" s="272"/>
      <c r="IL105" s="272"/>
      <c r="IM105" s="272"/>
      <c r="IN105" s="272"/>
      <c r="IO105" s="272"/>
      <c r="IP105" s="272"/>
      <c r="IQ105" s="272"/>
      <c r="IR105" s="272"/>
      <c r="IS105" s="272"/>
      <c r="IT105" s="272"/>
      <c r="IU105" s="272"/>
      <c r="IV105" s="272"/>
      <c r="IW105" s="272"/>
    </row>
    <row r="106" customFormat="false" ht="12.75" hidden="false" customHeight="true" outlineLevel="0" collapsed="false">
      <c r="A106" s="276"/>
      <c r="B106" s="276"/>
      <c r="C106" s="278" t="str">
        <f aca="false">C45</f>
        <v>M</v>
      </c>
      <c r="D106" s="278" t="str">
        <f aca="false">D45</f>
        <v>T</v>
      </c>
      <c r="E106" s="278" t="str">
        <f aca="false">E45</f>
        <v>W</v>
      </c>
      <c r="F106" s="278" t="str">
        <f aca="false">F45</f>
        <v>R</v>
      </c>
      <c r="G106" s="278" t="str">
        <f aca="false">G45</f>
        <v>F</v>
      </c>
      <c r="H106" s="278" t="str">
        <f aca="false">H45</f>
        <v>S</v>
      </c>
      <c r="I106" s="278" t="str">
        <f aca="false">I45</f>
        <v>S</v>
      </c>
      <c r="J106" s="278" t="str">
        <f aca="false">J45</f>
        <v>M</v>
      </c>
      <c r="K106" s="278" t="str">
        <f aca="false">K45</f>
        <v>T</v>
      </c>
      <c r="L106" s="278" t="str">
        <f aca="false">L45</f>
        <v>W</v>
      </c>
      <c r="M106" s="278" t="str">
        <f aca="false">M45</f>
        <v>R</v>
      </c>
      <c r="N106" s="278" t="str">
        <f aca="false">N45</f>
        <v>F</v>
      </c>
      <c r="O106" s="278" t="str">
        <f aca="false">O45</f>
        <v>S</v>
      </c>
      <c r="P106" s="278" t="str">
        <f aca="false">P45</f>
        <v>S</v>
      </c>
      <c r="Q106" s="278" t="str">
        <f aca="false">Q45</f>
        <v>M</v>
      </c>
      <c r="R106" s="278" t="str">
        <f aca="false">R45</f>
        <v>T</v>
      </c>
      <c r="S106" s="278" t="str">
        <f aca="false">S45</f>
        <v>W</v>
      </c>
      <c r="T106" s="278" t="str">
        <f aca="false">T45</f>
        <v>R</v>
      </c>
      <c r="U106" s="278" t="str">
        <f aca="false">U45</f>
        <v>F</v>
      </c>
      <c r="V106" s="278" t="str">
        <f aca="false">V45</f>
        <v>S</v>
      </c>
      <c r="W106" s="278" t="str">
        <f aca="false">W45</f>
        <v>S</v>
      </c>
      <c r="X106" s="278" t="str">
        <f aca="false">X45</f>
        <v>M</v>
      </c>
      <c r="Y106" s="278" t="str">
        <f aca="false">Y45</f>
        <v>T</v>
      </c>
      <c r="Z106" s="278" t="str">
        <f aca="false">Z45</f>
        <v>W</v>
      </c>
      <c r="AA106" s="278" t="str">
        <f aca="false">AA45</f>
        <v>R</v>
      </c>
      <c r="AB106" s="278" t="str">
        <f aca="false">AB45</f>
        <v>F</v>
      </c>
      <c r="AC106" s="278" t="str">
        <f aca="false">AC45</f>
        <v>S</v>
      </c>
      <c r="AD106" s="278" t="str">
        <f aca="false">AD45</f>
        <v>S</v>
      </c>
      <c r="AE106" s="278" t="str">
        <f aca="false">AE45</f>
        <v>M</v>
      </c>
      <c r="AF106" s="278" t="str">
        <f aca="false">AF45</f>
        <v>T</v>
      </c>
      <c r="AG106" s="278" t="str">
        <f aca="false">AG45</f>
        <v>W</v>
      </c>
      <c r="AH106" s="1"/>
      <c r="AI106" s="320"/>
      <c r="AJ106" s="22"/>
      <c r="AK106" s="1"/>
      <c r="AL106" s="85"/>
      <c r="AN106" s="1"/>
      <c r="AO106" s="1"/>
      <c r="AP106" s="1"/>
      <c r="AQ106" s="1"/>
      <c r="AR106" s="1"/>
      <c r="AS106" s="1"/>
    </row>
    <row r="107" customFormat="false" ht="12.75" hidden="false" customHeight="true" outlineLevel="0" collapsed="false">
      <c r="A107" s="281"/>
      <c r="B107" s="277" t="s">
        <v>258</v>
      </c>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4"/>
      <c r="AH107" s="85"/>
      <c r="AI107" s="205"/>
      <c r="AJ107" s="133"/>
      <c r="AK107" s="153"/>
      <c r="AL107" s="3"/>
      <c r="AM107" s="2"/>
    </row>
    <row r="108" customFormat="false" ht="12.75" hidden="false" customHeight="true" outlineLevel="0" collapsed="false">
      <c r="A108" s="226" t="s">
        <v>296</v>
      </c>
      <c r="B108" s="284" t="n">
        <f aca="false">SUM(C108:AG108)</f>
        <v>0</v>
      </c>
      <c r="C108" s="153" t="n">
        <v>0</v>
      </c>
      <c r="D108" s="153" t="n">
        <v>0</v>
      </c>
      <c r="E108" s="153" t="n">
        <v>0</v>
      </c>
      <c r="F108" s="153" t="n">
        <v>0</v>
      </c>
      <c r="G108" s="153" t="n">
        <v>0</v>
      </c>
      <c r="H108" s="153" t="n">
        <v>0</v>
      </c>
      <c r="I108" s="153" t="n">
        <v>0</v>
      </c>
      <c r="J108" s="153" t="n">
        <v>0</v>
      </c>
      <c r="K108" s="153" t="n">
        <v>0</v>
      </c>
      <c r="L108" s="153" t="n">
        <v>0</v>
      </c>
      <c r="M108" s="153" t="n">
        <v>0</v>
      </c>
      <c r="N108" s="153" t="n">
        <v>0</v>
      </c>
      <c r="O108" s="153" t="n">
        <v>0</v>
      </c>
      <c r="P108" s="153" t="n">
        <v>0</v>
      </c>
      <c r="Q108" s="153" t="n">
        <v>0</v>
      </c>
      <c r="R108" s="153" t="n">
        <v>0</v>
      </c>
      <c r="S108" s="153" t="n">
        <v>0</v>
      </c>
      <c r="T108" s="153" t="n">
        <v>0</v>
      </c>
      <c r="U108" s="153" t="n">
        <v>0</v>
      </c>
      <c r="V108" s="153" t="n">
        <v>0</v>
      </c>
      <c r="W108" s="153" t="n">
        <v>0</v>
      </c>
      <c r="X108" s="153" t="n">
        <v>0</v>
      </c>
      <c r="Y108" s="153" t="n">
        <v>0</v>
      </c>
      <c r="Z108" s="153" t="n">
        <v>0</v>
      </c>
      <c r="AA108" s="153" t="n">
        <v>0</v>
      </c>
      <c r="AB108" s="153" t="n">
        <v>0</v>
      </c>
      <c r="AC108" s="153" t="n">
        <v>0</v>
      </c>
      <c r="AD108" s="153" t="n">
        <v>0</v>
      </c>
      <c r="AE108" s="153" t="n">
        <v>0</v>
      </c>
      <c r="AF108" s="153" t="n">
        <v>0</v>
      </c>
      <c r="AG108" s="325" t="n">
        <v>0</v>
      </c>
      <c r="AH108" s="85"/>
      <c r="AJ108" s="85"/>
      <c r="AK108" s="153"/>
      <c r="AL108" s="3"/>
      <c r="AM108" s="2"/>
    </row>
    <row r="109" customFormat="false" ht="12.75" hidden="false" customHeight="true" outlineLevel="0" collapsed="false">
      <c r="A109" s="226" t="s">
        <v>298</v>
      </c>
      <c r="B109" s="284" t="n">
        <f aca="false">SUM(C109:AG109)</f>
        <v>0</v>
      </c>
      <c r="C109" s="153" t="n">
        <v>0</v>
      </c>
      <c r="D109" s="153" t="n">
        <v>0</v>
      </c>
      <c r="E109" s="153" t="n">
        <v>0</v>
      </c>
      <c r="F109" s="153" t="n">
        <v>0</v>
      </c>
      <c r="G109" s="153" t="n">
        <v>0</v>
      </c>
      <c r="H109" s="153" t="n">
        <v>0</v>
      </c>
      <c r="I109" s="153" t="n">
        <v>0</v>
      </c>
      <c r="J109" s="153" t="n">
        <v>0</v>
      </c>
      <c r="K109" s="153" t="n">
        <v>0</v>
      </c>
      <c r="L109" s="153" t="n">
        <v>0</v>
      </c>
      <c r="M109" s="153" t="n">
        <v>0</v>
      </c>
      <c r="N109" s="153" t="n">
        <v>0</v>
      </c>
      <c r="O109" s="153" t="n">
        <v>0</v>
      </c>
      <c r="P109" s="153" t="n">
        <v>0</v>
      </c>
      <c r="Q109" s="153" t="n">
        <v>0</v>
      </c>
      <c r="R109" s="153" t="n">
        <v>0</v>
      </c>
      <c r="S109" s="153" t="n">
        <v>0</v>
      </c>
      <c r="T109" s="153" t="n">
        <v>0</v>
      </c>
      <c r="U109" s="153" t="n">
        <v>0</v>
      </c>
      <c r="V109" s="153" t="n">
        <v>0</v>
      </c>
      <c r="W109" s="153" t="n">
        <v>0</v>
      </c>
      <c r="X109" s="153" t="n">
        <v>0</v>
      </c>
      <c r="Y109" s="153" t="n">
        <v>0</v>
      </c>
      <c r="Z109" s="153" t="n">
        <v>0</v>
      </c>
      <c r="AA109" s="153" t="n">
        <v>0</v>
      </c>
      <c r="AB109" s="153" t="n">
        <v>0</v>
      </c>
      <c r="AC109" s="153" t="n">
        <v>0</v>
      </c>
      <c r="AD109" s="153" t="n">
        <v>0</v>
      </c>
      <c r="AE109" s="153" t="n">
        <v>0</v>
      </c>
      <c r="AF109" s="153" t="n">
        <v>0</v>
      </c>
      <c r="AG109" s="325" t="n">
        <v>0</v>
      </c>
      <c r="AH109" s="85"/>
      <c r="AJ109" s="85"/>
      <c r="AK109" s="153"/>
      <c r="AL109" s="3"/>
      <c r="AM109" s="2"/>
    </row>
    <row r="110" customFormat="false" ht="12.75" hidden="false" customHeight="true" outlineLevel="0" collapsed="false">
      <c r="A110" s="226" t="s">
        <v>299</v>
      </c>
      <c r="B110" s="284" t="n">
        <f aca="false">SUM(C110:AG110)</f>
        <v>0</v>
      </c>
      <c r="C110" s="153" t="n">
        <v>0</v>
      </c>
      <c r="D110" s="153" t="n">
        <v>0</v>
      </c>
      <c r="E110" s="153" t="n">
        <v>0</v>
      </c>
      <c r="F110" s="153" t="n">
        <v>0</v>
      </c>
      <c r="G110" s="153" t="n">
        <v>0</v>
      </c>
      <c r="H110" s="153" t="n">
        <v>0</v>
      </c>
      <c r="I110" s="153" t="n">
        <v>0</v>
      </c>
      <c r="J110" s="153" t="n">
        <v>0</v>
      </c>
      <c r="K110" s="153" t="n">
        <v>0</v>
      </c>
      <c r="L110" s="153" t="n">
        <v>0</v>
      </c>
      <c r="M110" s="153" t="n">
        <v>0</v>
      </c>
      <c r="N110" s="153" t="n">
        <v>0</v>
      </c>
      <c r="O110" s="153" t="n">
        <v>0</v>
      </c>
      <c r="P110" s="153" t="n">
        <v>0</v>
      </c>
      <c r="Q110" s="153" t="n">
        <v>0</v>
      </c>
      <c r="R110" s="153" t="n">
        <v>0</v>
      </c>
      <c r="S110" s="153" t="n">
        <v>0</v>
      </c>
      <c r="T110" s="153" t="n">
        <v>0</v>
      </c>
      <c r="U110" s="153" t="n">
        <v>0</v>
      </c>
      <c r="V110" s="153" t="n">
        <v>0</v>
      </c>
      <c r="W110" s="153" t="n">
        <v>0</v>
      </c>
      <c r="X110" s="153" t="n">
        <v>0</v>
      </c>
      <c r="Y110" s="153" t="n">
        <v>0</v>
      </c>
      <c r="Z110" s="153" t="n">
        <v>0</v>
      </c>
      <c r="AA110" s="153" t="n">
        <v>0</v>
      </c>
      <c r="AB110" s="153" t="n">
        <v>0</v>
      </c>
      <c r="AC110" s="153" t="n">
        <v>0</v>
      </c>
      <c r="AD110" s="153" t="n">
        <v>0</v>
      </c>
      <c r="AE110" s="153" t="n">
        <v>0</v>
      </c>
      <c r="AF110" s="153" t="n">
        <v>0</v>
      </c>
      <c r="AG110" s="325" t="n">
        <v>0</v>
      </c>
      <c r="AH110" s="85"/>
      <c r="AJ110" s="85"/>
      <c r="AK110" s="153"/>
      <c r="AL110" s="3"/>
      <c r="AM110" s="2"/>
    </row>
    <row r="111" customFormat="false" ht="12.75" hidden="false" customHeight="true" outlineLevel="0" collapsed="false">
      <c r="A111" s="226" t="s">
        <v>300</v>
      </c>
      <c r="B111" s="284" t="n">
        <f aca="false">SUM(C111:AG111)</f>
        <v>0</v>
      </c>
      <c r="C111" s="153" t="n">
        <v>0</v>
      </c>
      <c r="D111" s="153" t="n">
        <v>0</v>
      </c>
      <c r="E111" s="153" t="n">
        <v>0</v>
      </c>
      <c r="F111" s="153" t="n">
        <v>0</v>
      </c>
      <c r="G111" s="153" t="n">
        <v>0</v>
      </c>
      <c r="H111" s="153" t="n">
        <v>0</v>
      </c>
      <c r="I111" s="153" t="n">
        <v>0</v>
      </c>
      <c r="J111" s="153" t="n">
        <v>0</v>
      </c>
      <c r="K111" s="153" t="n">
        <v>0</v>
      </c>
      <c r="L111" s="153" t="n">
        <v>0</v>
      </c>
      <c r="M111" s="153" t="n">
        <v>0</v>
      </c>
      <c r="N111" s="153" t="n">
        <v>0</v>
      </c>
      <c r="O111" s="153" t="n">
        <v>0</v>
      </c>
      <c r="P111" s="153" t="n">
        <v>0</v>
      </c>
      <c r="Q111" s="153" t="n">
        <v>0</v>
      </c>
      <c r="R111" s="153" t="n">
        <v>0</v>
      </c>
      <c r="S111" s="153" t="n">
        <v>0</v>
      </c>
      <c r="T111" s="153" t="n">
        <v>0</v>
      </c>
      <c r="U111" s="153" t="n">
        <v>0</v>
      </c>
      <c r="V111" s="153" t="n">
        <v>0</v>
      </c>
      <c r="W111" s="153" t="n">
        <v>0</v>
      </c>
      <c r="X111" s="153" t="n">
        <v>0</v>
      </c>
      <c r="Y111" s="153" t="n">
        <v>0</v>
      </c>
      <c r="Z111" s="153" t="n">
        <v>0</v>
      </c>
      <c r="AA111" s="153" t="n">
        <v>0</v>
      </c>
      <c r="AB111" s="153" t="n">
        <v>0</v>
      </c>
      <c r="AC111" s="153" t="n">
        <v>0</v>
      </c>
      <c r="AD111" s="153" t="n">
        <v>0</v>
      </c>
      <c r="AE111" s="153" t="n">
        <v>0</v>
      </c>
      <c r="AF111" s="153" t="n">
        <v>0</v>
      </c>
      <c r="AG111" s="325" t="n">
        <v>0</v>
      </c>
      <c r="AH111" s="85"/>
      <c r="AJ111" s="85"/>
      <c r="AK111" s="153"/>
      <c r="AL111" s="3"/>
      <c r="AM111" s="2"/>
    </row>
    <row r="112" customFormat="false" ht="12.75" hidden="false" customHeight="true" outlineLevel="0" collapsed="false">
      <c r="A112" s="226" t="s">
        <v>301</v>
      </c>
      <c r="B112" s="284" t="n">
        <f aca="false">SUM(C112:AG112)</f>
        <v>0</v>
      </c>
      <c r="C112" s="153" t="n">
        <v>0</v>
      </c>
      <c r="D112" s="153" t="n">
        <v>0</v>
      </c>
      <c r="E112" s="153" t="n">
        <v>0</v>
      </c>
      <c r="F112" s="153" t="n">
        <v>0</v>
      </c>
      <c r="G112" s="153" t="n">
        <v>0</v>
      </c>
      <c r="H112" s="153" t="n">
        <v>0</v>
      </c>
      <c r="I112" s="153" t="n">
        <v>0</v>
      </c>
      <c r="J112" s="153" t="n">
        <v>0</v>
      </c>
      <c r="K112" s="153" t="n">
        <v>0</v>
      </c>
      <c r="L112" s="153" t="n">
        <v>0</v>
      </c>
      <c r="M112" s="153" t="n">
        <v>0</v>
      </c>
      <c r="N112" s="153" t="n">
        <v>0</v>
      </c>
      <c r="O112" s="153" t="n">
        <v>0</v>
      </c>
      <c r="P112" s="153" t="n">
        <v>0</v>
      </c>
      <c r="Q112" s="153" t="n">
        <v>0</v>
      </c>
      <c r="R112" s="153" t="n">
        <v>0</v>
      </c>
      <c r="S112" s="153" t="n">
        <v>0</v>
      </c>
      <c r="T112" s="153" t="n">
        <v>0</v>
      </c>
      <c r="U112" s="153" t="n">
        <v>0</v>
      </c>
      <c r="V112" s="153" t="n">
        <v>0</v>
      </c>
      <c r="W112" s="153" t="n">
        <v>0</v>
      </c>
      <c r="X112" s="153" t="n">
        <v>0</v>
      </c>
      <c r="Y112" s="153" t="n">
        <v>0</v>
      </c>
      <c r="Z112" s="153" t="n">
        <v>0</v>
      </c>
      <c r="AA112" s="153" t="n">
        <v>0</v>
      </c>
      <c r="AB112" s="153" t="n">
        <v>0</v>
      </c>
      <c r="AC112" s="153" t="n">
        <v>0</v>
      </c>
      <c r="AD112" s="153" t="n">
        <v>0</v>
      </c>
      <c r="AE112" s="153" t="n">
        <v>0</v>
      </c>
      <c r="AF112" s="153" t="n">
        <v>0</v>
      </c>
      <c r="AG112" s="325" t="n">
        <v>0</v>
      </c>
      <c r="AH112" s="85"/>
      <c r="AJ112" s="85"/>
      <c r="AK112" s="153"/>
      <c r="AL112" s="3"/>
      <c r="AM112" s="2"/>
    </row>
    <row r="113" customFormat="false" ht="12.75" hidden="false" customHeight="true" outlineLevel="0" collapsed="false">
      <c r="A113" s="226" t="s">
        <v>303</v>
      </c>
      <c r="B113" s="284" t="n">
        <f aca="false">SUM(C113:AG113)</f>
        <v>0</v>
      </c>
      <c r="C113" s="153" t="n">
        <v>0</v>
      </c>
      <c r="D113" s="153" t="n">
        <v>0</v>
      </c>
      <c r="E113" s="153" t="n">
        <v>0</v>
      </c>
      <c r="F113" s="153" t="n">
        <v>0</v>
      </c>
      <c r="G113" s="153" t="n">
        <v>0</v>
      </c>
      <c r="H113" s="153" t="n">
        <v>0</v>
      </c>
      <c r="I113" s="153" t="n">
        <v>0</v>
      </c>
      <c r="J113" s="153" t="n">
        <v>0</v>
      </c>
      <c r="K113" s="153" t="n">
        <v>0</v>
      </c>
      <c r="L113" s="153" t="n">
        <v>0</v>
      </c>
      <c r="M113" s="153" t="n">
        <v>0</v>
      </c>
      <c r="N113" s="153" t="n">
        <v>0</v>
      </c>
      <c r="O113" s="153" t="n">
        <v>0</v>
      </c>
      <c r="P113" s="153" t="n">
        <v>0</v>
      </c>
      <c r="Q113" s="153" t="n">
        <v>0</v>
      </c>
      <c r="R113" s="153" t="n">
        <v>0</v>
      </c>
      <c r="S113" s="153" t="n">
        <v>0</v>
      </c>
      <c r="T113" s="153" t="n">
        <v>0</v>
      </c>
      <c r="U113" s="153" t="n">
        <v>0</v>
      </c>
      <c r="V113" s="153" t="n">
        <v>0</v>
      </c>
      <c r="W113" s="153" t="n">
        <v>0</v>
      </c>
      <c r="X113" s="153" t="n">
        <v>0</v>
      </c>
      <c r="Y113" s="153" t="n">
        <v>0</v>
      </c>
      <c r="Z113" s="153" t="n">
        <v>0</v>
      </c>
      <c r="AA113" s="153" t="n">
        <v>0</v>
      </c>
      <c r="AB113" s="153" t="n">
        <v>0</v>
      </c>
      <c r="AC113" s="153" t="n">
        <v>0</v>
      </c>
      <c r="AD113" s="153" t="n">
        <v>0</v>
      </c>
      <c r="AE113" s="153" t="n">
        <v>0</v>
      </c>
      <c r="AF113" s="153" t="n">
        <v>0</v>
      </c>
      <c r="AG113" s="325" t="n">
        <v>0</v>
      </c>
      <c r="AH113" s="85"/>
      <c r="AJ113" s="85"/>
      <c r="AK113" s="153"/>
      <c r="AL113" s="3"/>
      <c r="AM113" s="2"/>
    </row>
    <row r="114" customFormat="false" ht="12.75" hidden="false" customHeight="true" outlineLevel="0" collapsed="false">
      <c r="A114" s="226"/>
      <c r="B114" s="284"/>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325"/>
      <c r="AH114" s="85"/>
      <c r="AJ114" s="85"/>
      <c r="AK114" s="153"/>
      <c r="AL114" s="3"/>
      <c r="AM114" s="2"/>
    </row>
    <row r="115" customFormat="false" ht="12.75" hidden="false" customHeight="true" outlineLevel="0" collapsed="false">
      <c r="A115" s="226"/>
      <c r="B115" s="28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325"/>
      <c r="AH115" s="85"/>
      <c r="AJ115" s="85"/>
      <c r="AK115" s="153"/>
      <c r="AL115" s="3"/>
      <c r="AM115" s="2"/>
    </row>
    <row r="116" customFormat="false" ht="12.75" hidden="false" customHeight="true" outlineLevel="0" collapsed="false">
      <c r="A116" s="226"/>
      <c r="B116" s="284"/>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325"/>
      <c r="AH116" s="85"/>
      <c r="AJ116" s="85"/>
      <c r="AK116" s="153"/>
      <c r="AL116" s="3"/>
      <c r="AM116" s="2"/>
    </row>
    <row r="117" customFormat="false" ht="12.75" hidden="false" customHeight="true" outlineLevel="0" collapsed="false">
      <c r="A117" s="226"/>
      <c r="B117" s="284"/>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325"/>
      <c r="AH117" s="85"/>
      <c r="AJ117" s="85"/>
      <c r="AK117" s="153"/>
      <c r="AL117" s="3"/>
      <c r="AM117" s="2"/>
    </row>
    <row r="118" customFormat="false" ht="12.75" hidden="false" customHeight="true" outlineLevel="0" collapsed="false">
      <c r="A118" s="326" t="s">
        <v>306</v>
      </c>
      <c r="B118" s="315" t="n">
        <f aca="false">SUM(B108:B117)</f>
        <v>0</v>
      </c>
      <c r="C118" s="327"/>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8"/>
      <c r="AH118" s="85"/>
      <c r="AJ118" s="85"/>
      <c r="AK118" s="153"/>
      <c r="AL118" s="3"/>
      <c r="AM118" s="2"/>
    </row>
    <row r="119" customFormat="false" ht="12.75" hidden="false" customHeight="true" outlineLevel="0" collapsed="false">
      <c r="A119" s="85"/>
      <c r="B119" s="319"/>
      <c r="AH119" s="85"/>
      <c r="AJ119" s="85"/>
      <c r="AK119" s="153"/>
      <c r="AL119" s="3"/>
      <c r="AM119" s="2"/>
    </row>
    <row r="120" customFormat="false" ht="12.75" hidden="false" customHeight="true" outlineLevel="0" collapsed="false">
      <c r="A120" s="85"/>
      <c r="B120" s="319"/>
      <c r="AH120" s="85"/>
      <c r="AJ120" s="85"/>
      <c r="AK120" s="153"/>
      <c r="AL120" s="3"/>
      <c r="AM120" s="2"/>
    </row>
    <row r="121" customFormat="false" ht="12.75" hidden="false" customHeight="true" outlineLevel="0" collapsed="false">
      <c r="A121" s="262" t="s">
        <v>307</v>
      </c>
      <c r="B121" s="262"/>
      <c r="AH121" s="85"/>
      <c r="AJ121" s="85"/>
      <c r="AK121" s="153"/>
      <c r="AL121" s="3"/>
      <c r="AM121" s="2"/>
    </row>
    <row r="122" customFormat="false" ht="12.75" hidden="false" customHeight="true" outlineLevel="0" collapsed="false">
      <c r="AK122" s="1"/>
      <c r="AL122" s="3"/>
      <c r="AM122" s="2"/>
    </row>
    <row r="123" customFormat="false" ht="12.75" hidden="false" customHeight="true" outlineLevel="0" collapsed="false">
      <c r="D123" s="134" t="s">
        <v>24</v>
      </c>
      <c r="AI123" s="1"/>
      <c r="AJ123" s="75"/>
      <c r="AK123" s="75"/>
      <c r="AL123" s="1"/>
      <c r="AM123" s="1"/>
    </row>
    <row r="124" customFormat="false" ht="12.75" hidden="false" customHeight="true" outlineLevel="0" collapsed="false">
      <c r="A124" s="329" t="s">
        <v>308</v>
      </c>
      <c r="B124" s="330"/>
      <c r="C124" s="331"/>
      <c r="D124" s="331"/>
      <c r="E124" s="332"/>
      <c r="G124" s="329" t="s">
        <v>309</v>
      </c>
      <c r="H124" s="329"/>
      <c r="I124" s="330"/>
      <c r="J124" s="331"/>
      <c r="K124" s="331"/>
      <c r="L124" s="332"/>
      <c r="M124" s="75"/>
      <c r="N124" s="75"/>
      <c r="O124" s="1"/>
      <c r="P124" s="1"/>
    </row>
    <row r="125" customFormat="false" ht="12.75" hidden="false" customHeight="true" outlineLevel="0" collapsed="false">
      <c r="A125" s="333" t="s">
        <v>165</v>
      </c>
      <c r="B125" s="265" t="s">
        <v>310</v>
      </c>
      <c r="C125" s="265"/>
      <c r="D125" s="265"/>
      <c r="E125" s="334" t="s">
        <v>311</v>
      </c>
      <c r="G125" s="333" t="s">
        <v>310</v>
      </c>
      <c r="H125" s="333"/>
      <c r="I125" s="333"/>
      <c r="J125" s="333"/>
      <c r="K125" s="333"/>
      <c r="L125" s="335" t="s">
        <v>311</v>
      </c>
      <c r="M125" s="75"/>
      <c r="N125" s="75"/>
      <c r="O125" s="1"/>
      <c r="P125" s="1"/>
    </row>
    <row r="126" customFormat="false" ht="12.75" hidden="false" customHeight="true" outlineLevel="0" collapsed="false">
      <c r="A126" s="336" t="s">
        <v>402</v>
      </c>
      <c r="B126" s="85" t="s">
        <v>403</v>
      </c>
      <c r="C126" s="85"/>
      <c r="D126" s="143"/>
      <c r="E126" s="337" t="n">
        <v>0</v>
      </c>
      <c r="G126" s="406"/>
      <c r="H126" s="339"/>
      <c r="I126" s="85"/>
      <c r="J126" s="1"/>
      <c r="K126" s="141"/>
      <c r="L126" s="337"/>
      <c r="M126" s="1"/>
      <c r="N126" s="1"/>
      <c r="O126" s="1"/>
      <c r="P126" s="1"/>
    </row>
    <row r="127" customFormat="false" ht="12.75" hidden="false" customHeight="true" outlineLevel="0" collapsed="false">
      <c r="A127" s="340" t="n">
        <v>34700</v>
      </c>
      <c r="B127" s="85" t="s">
        <v>404</v>
      </c>
      <c r="C127" s="85"/>
      <c r="D127" s="143"/>
      <c r="E127" s="337" t="n">
        <v>0</v>
      </c>
      <c r="G127" s="338"/>
      <c r="H127" s="75"/>
      <c r="I127" s="343"/>
      <c r="J127" s="1"/>
      <c r="K127" s="141"/>
      <c r="L127" s="337"/>
      <c r="M127" s="1"/>
      <c r="N127" s="1"/>
      <c r="O127" s="1"/>
      <c r="P127" s="1"/>
    </row>
    <row r="128" customFormat="false" ht="12.75" hidden="false" customHeight="true" outlineLevel="0" collapsed="false">
      <c r="A128" s="340" t="n">
        <v>34731</v>
      </c>
      <c r="B128" s="85" t="s">
        <v>405</v>
      </c>
      <c r="C128" s="85"/>
      <c r="D128" s="143"/>
      <c r="E128" s="337" t="n">
        <v>0</v>
      </c>
      <c r="G128" s="338"/>
      <c r="H128" s="85"/>
      <c r="I128" s="1"/>
      <c r="J128" s="1"/>
      <c r="K128" s="141"/>
      <c r="L128" s="337"/>
      <c r="M128" s="1"/>
      <c r="N128" s="1"/>
      <c r="O128" s="1"/>
      <c r="P128" s="1"/>
    </row>
    <row r="129" customFormat="false" ht="12.75" hidden="false" customHeight="true" outlineLevel="0" collapsed="false">
      <c r="A129" s="340" t="n">
        <v>34759</v>
      </c>
      <c r="B129" s="85" t="s">
        <v>406</v>
      </c>
      <c r="C129" s="85"/>
      <c r="D129" s="143"/>
      <c r="E129" s="341" t="n">
        <v>0</v>
      </c>
      <c r="G129" s="338"/>
      <c r="H129" s="85"/>
      <c r="I129" s="1"/>
      <c r="J129" s="1"/>
      <c r="K129" s="143"/>
      <c r="L129" s="341"/>
      <c r="M129" s="1"/>
      <c r="N129" s="1"/>
      <c r="O129" s="1"/>
      <c r="P129" s="1"/>
    </row>
    <row r="130" customFormat="false" ht="12.75" hidden="false" customHeight="true" outlineLevel="0" collapsed="false">
      <c r="A130" s="340" t="n">
        <v>34790</v>
      </c>
      <c r="B130" s="85" t="s">
        <v>407</v>
      </c>
      <c r="C130" s="85"/>
      <c r="D130" s="143"/>
      <c r="E130" s="337" t="n">
        <v>0</v>
      </c>
      <c r="G130" s="338"/>
      <c r="H130" s="85"/>
      <c r="I130" s="1"/>
      <c r="J130" s="1"/>
      <c r="K130" s="143"/>
      <c r="L130" s="337"/>
      <c r="M130" s="1"/>
      <c r="N130" s="1"/>
      <c r="O130" s="1"/>
      <c r="P130" s="1"/>
    </row>
    <row r="131" customFormat="false" ht="12.75" hidden="false" customHeight="true" outlineLevel="0" collapsed="false">
      <c r="A131" s="340" t="n">
        <v>34820</v>
      </c>
      <c r="B131" s="85" t="s">
        <v>408</v>
      </c>
      <c r="C131" s="85"/>
      <c r="D131" s="143"/>
      <c r="E131" s="337" t="n">
        <v>0</v>
      </c>
      <c r="G131" s="338"/>
      <c r="H131" s="85"/>
      <c r="I131" s="1"/>
      <c r="J131" s="1"/>
      <c r="K131" s="143"/>
      <c r="L131" s="337"/>
      <c r="M131" s="1"/>
      <c r="N131" s="1"/>
      <c r="O131" s="1"/>
      <c r="P131" s="1"/>
    </row>
    <row r="132" customFormat="false" ht="12.75" hidden="false" customHeight="true" outlineLevel="0" collapsed="false">
      <c r="A132" s="340" t="n">
        <v>34851</v>
      </c>
      <c r="B132" s="85" t="s">
        <v>409</v>
      </c>
      <c r="C132" s="343"/>
      <c r="D132" s="353"/>
      <c r="E132" s="341" t="n">
        <v>0</v>
      </c>
      <c r="G132" s="338"/>
      <c r="H132" s="1"/>
      <c r="I132" s="1"/>
      <c r="J132" s="1"/>
      <c r="K132" s="141"/>
      <c r="L132" s="341"/>
      <c r="M132" s="1"/>
      <c r="N132" s="1"/>
      <c r="O132" s="1"/>
      <c r="P132" s="1"/>
    </row>
    <row r="133" customFormat="false" ht="12.75" hidden="false" customHeight="true" outlineLevel="0" collapsed="false">
      <c r="A133" s="340" t="n">
        <v>34881</v>
      </c>
      <c r="B133" s="85" t="s">
        <v>410</v>
      </c>
      <c r="C133" s="343"/>
      <c r="D133" s="353"/>
      <c r="E133" s="341" t="n">
        <v>0</v>
      </c>
      <c r="G133" s="338"/>
      <c r="H133" s="85"/>
      <c r="I133" s="1"/>
      <c r="J133" s="1"/>
      <c r="K133" s="143"/>
      <c r="L133" s="341"/>
      <c r="M133" s="1"/>
      <c r="N133" s="1"/>
      <c r="O133" s="1"/>
      <c r="P133" s="1"/>
    </row>
    <row r="134" customFormat="false" ht="12.75" hidden="false" customHeight="true" outlineLevel="0" collapsed="false">
      <c r="A134" s="340" t="n">
        <v>34912</v>
      </c>
      <c r="B134" s="85" t="s">
        <v>411</v>
      </c>
      <c r="C134" s="343"/>
      <c r="D134" s="353"/>
      <c r="E134" s="337" t="n">
        <v>0</v>
      </c>
      <c r="G134" s="338"/>
      <c r="H134" s="85"/>
      <c r="I134" s="1"/>
      <c r="J134" s="1"/>
      <c r="K134" s="143"/>
      <c r="L134" s="337"/>
      <c r="M134" s="33"/>
      <c r="N134" s="2"/>
      <c r="O134" s="1"/>
      <c r="P134" s="1"/>
    </row>
    <row r="135" customFormat="false" ht="12.75" hidden="false" customHeight="true" outlineLevel="0" collapsed="false">
      <c r="A135" s="340" t="n">
        <v>34943</v>
      </c>
      <c r="B135" s="85" t="s">
        <v>412</v>
      </c>
      <c r="C135" s="85"/>
      <c r="D135" s="143"/>
      <c r="E135" s="337" t="n">
        <v>0</v>
      </c>
      <c r="G135" s="338"/>
      <c r="H135" s="85"/>
      <c r="I135" s="1"/>
      <c r="J135" s="1"/>
      <c r="K135" s="143"/>
      <c r="L135" s="337"/>
      <c r="M135" s="33"/>
      <c r="N135" s="1"/>
      <c r="O135" s="1"/>
      <c r="P135" s="1"/>
    </row>
    <row r="136" customFormat="false" ht="12.75" hidden="false" customHeight="true" outlineLevel="0" collapsed="false">
      <c r="A136" s="340" t="n">
        <v>34973</v>
      </c>
      <c r="B136" s="85" t="s">
        <v>413</v>
      </c>
      <c r="C136" s="85"/>
      <c r="D136" s="143"/>
      <c r="E136" s="337" t="n">
        <v>0</v>
      </c>
      <c r="G136" s="338"/>
      <c r="H136" s="85"/>
      <c r="I136" s="1"/>
      <c r="J136" s="1"/>
      <c r="K136" s="143"/>
      <c r="L136" s="337"/>
      <c r="M136" s="1"/>
      <c r="N136" s="33"/>
      <c r="O136" s="1"/>
      <c r="P136" s="1"/>
    </row>
    <row r="137" customFormat="false" ht="12.75" hidden="false" customHeight="true" outlineLevel="0" collapsed="false">
      <c r="A137" s="340" t="n">
        <v>35004</v>
      </c>
      <c r="B137" s="85" t="s">
        <v>414</v>
      </c>
      <c r="C137" s="85"/>
      <c r="D137" s="143"/>
      <c r="E137" s="337" t="n">
        <v>0</v>
      </c>
      <c r="G137" s="338"/>
      <c r="H137" s="85"/>
      <c r="I137" s="1"/>
      <c r="J137" s="1"/>
      <c r="K137" s="143"/>
      <c r="L137" s="337"/>
      <c r="M137" s="1"/>
      <c r="N137" s="33"/>
      <c r="O137" s="1"/>
      <c r="P137" s="1"/>
    </row>
    <row r="138" customFormat="false" ht="12.75" hidden="false" customHeight="true" outlineLevel="0" collapsed="false">
      <c r="A138" s="340" t="n">
        <v>35034</v>
      </c>
      <c r="B138" s="85" t="s">
        <v>415</v>
      </c>
      <c r="C138" s="344"/>
      <c r="D138" s="143"/>
      <c r="E138" s="337" t="n">
        <v>0</v>
      </c>
      <c r="G138" s="338"/>
      <c r="H138" s="85"/>
      <c r="I138" s="1"/>
      <c r="J138" s="1"/>
      <c r="K138" s="143"/>
      <c r="L138" s="337"/>
      <c r="M138" s="1"/>
      <c r="N138" s="1"/>
      <c r="O138" s="1"/>
      <c r="P138" s="1"/>
    </row>
    <row r="139" customFormat="false" ht="12.75" hidden="false" customHeight="true" outlineLevel="0" collapsed="false">
      <c r="A139" s="340"/>
      <c r="B139" s="1"/>
      <c r="C139" s="1"/>
      <c r="D139" s="310"/>
      <c r="E139" s="337"/>
      <c r="G139" s="338"/>
      <c r="H139" s="85"/>
      <c r="I139" s="1"/>
      <c r="J139" s="1"/>
      <c r="K139" s="143"/>
      <c r="L139" s="337"/>
      <c r="M139" s="1"/>
      <c r="N139" s="1"/>
      <c r="O139" s="1"/>
      <c r="P139" s="1"/>
    </row>
    <row r="140" customFormat="false" ht="12.75" hidden="false" customHeight="true" outlineLevel="0" collapsed="false">
      <c r="A140" s="340"/>
      <c r="B140" s="1"/>
      <c r="C140" s="1"/>
      <c r="D140" s="143"/>
      <c r="E140" s="337"/>
      <c r="G140" s="338"/>
      <c r="H140" s="85"/>
      <c r="I140" s="1"/>
      <c r="J140" s="1"/>
      <c r="K140" s="143"/>
      <c r="L140" s="337"/>
      <c r="M140" s="1"/>
      <c r="N140" s="1"/>
      <c r="O140" s="1"/>
      <c r="P140" s="1"/>
    </row>
    <row r="141" customFormat="false" ht="12.75" hidden="false" customHeight="true" outlineLevel="0" collapsed="false">
      <c r="A141" s="340"/>
      <c r="B141" s="1"/>
      <c r="C141" s="1"/>
      <c r="D141" s="143"/>
      <c r="E141" s="337"/>
      <c r="G141" s="338"/>
      <c r="H141" s="85"/>
      <c r="I141" s="1"/>
      <c r="J141" s="1"/>
      <c r="K141" s="143"/>
      <c r="L141" s="337"/>
      <c r="M141" s="1"/>
      <c r="N141" s="1"/>
      <c r="O141" s="1"/>
      <c r="P141" s="1"/>
    </row>
    <row r="142" customFormat="false" ht="12.75" hidden="false" customHeight="true" outlineLevel="0" collapsed="false">
      <c r="A142" s="340"/>
      <c r="B142" s="85"/>
      <c r="C142" s="85"/>
      <c r="D142" s="143"/>
      <c r="E142" s="337"/>
      <c r="G142" s="338"/>
      <c r="H142" s="85"/>
      <c r="I142" s="1"/>
      <c r="J142" s="1"/>
      <c r="K142" s="143"/>
      <c r="L142" s="337"/>
      <c r="M142" s="1"/>
      <c r="N142" s="1"/>
      <c r="O142" s="1"/>
      <c r="P142" s="1"/>
    </row>
    <row r="143" customFormat="false" ht="12.75" hidden="false" customHeight="true" outlineLevel="0" collapsed="false">
      <c r="A143" s="340"/>
      <c r="B143" s="85"/>
      <c r="C143" s="85"/>
      <c r="D143" s="143"/>
      <c r="E143" s="337"/>
      <c r="G143" s="338"/>
      <c r="H143" s="85"/>
      <c r="I143" s="1"/>
      <c r="J143" s="1"/>
      <c r="K143" s="143"/>
      <c r="L143" s="337"/>
      <c r="M143" s="1"/>
      <c r="N143" s="1"/>
      <c r="O143" s="1"/>
      <c r="P143" s="1"/>
    </row>
    <row r="144" customFormat="false" ht="12.75" hidden="false" customHeight="true" outlineLevel="0" collapsed="false">
      <c r="A144" s="340"/>
      <c r="B144" s="85"/>
      <c r="C144" s="85"/>
      <c r="D144" s="143"/>
      <c r="E144" s="337"/>
      <c r="G144" s="338"/>
      <c r="H144" s="85"/>
      <c r="I144" s="1"/>
      <c r="J144" s="1"/>
      <c r="K144" s="143"/>
      <c r="L144" s="337"/>
      <c r="M144" s="1"/>
      <c r="N144" s="1"/>
      <c r="O144" s="1"/>
      <c r="P144" s="1"/>
    </row>
    <row r="145" customFormat="false" ht="12.75" hidden="false" customHeight="true" outlineLevel="0" collapsed="false">
      <c r="A145" s="340"/>
      <c r="B145" s="85"/>
      <c r="C145" s="85"/>
      <c r="D145" s="143"/>
      <c r="E145" s="337"/>
      <c r="G145" s="338"/>
      <c r="H145" s="85"/>
      <c r="I145" s="1"/>
      <c r="J145" s="1"/>
      <c r="K145" s="143"/>
      <c r="L145" s="337"/>
      <c r="M145" s="1"/>
      <c r="N145" s="1"/>
      <c r="O145" s="1"/>
      <c r="P145" s="1"/>
    </row>
    <row r="146" customFormat="false" ht="12.75" hidden="false" customHeight="true" outlineLevel="0" collapsed="false">
      <c r="A146" s="340"/>
      <c r="B146" s="85"/>
      <c r="C146" s="85"/>
      <c r="D146" s="143"/>
      <c r="E146" s="337"/>
      <c r="G146" s="338"/>
      <c r="H146" s="85"/>
      <c r="I146" s="1"/>
      <c r="J146" s="1"/>
      <c r="K146" s="143"/>
      <c r="L146" s="337"/>
      <c r="M146" s="1"/>
      <c r="N146" s="1"/>
      <c r="O146" s="1"/>
      <c r="P146" s="1"/>
    </row>
    <row r="147" customFormat="false" ht="12.75" hidden="false" customHeight="true" outlineLevel="0" collapsed="false">
      <c r="A147" s="340"/>
      <c r="B147" s="85"/>
      <c r="C147" s="85"/>
      <c r="D147" s="143"/>
      <c r="E147" s="337"/>
      <c r="G147" s="338"/>
      <c r="H147" s="85"/>
      <c r="I147" s="1"/>
      <c r="J147" s="1"/>
      <c r="K147" s="143"/>
      <c r="L147" s="337"/>
      <c r="M147" s="1"/>
      <c r="N147" s="1"/>
      <c r="O147" s="1"/>
      <c r="P147" s="1"/>
    </row>
    <row r="148" customFormat="false" ht="12.75" hidden="false" customHeight="true" outlineLevel="0" collapsed="false">
      <c r="A148" s="340"/>
      <c r="B148" s="85"/>
      <c r="C148" s="85"/>
      <c r="D148" s="143"/>
      <c r="E148" s="337"/>
      <c r="G148" s="338"/>
      <c r="H148" s="85"/>
      <c r="I148" s="1"/>
      <c r="J148" s="1"/>
      <c r="K148" s="143"/>
      <c r="L148" s="337"/>
      <c r="M148" s="1"/>
      <c r="N148" s="1"/>
      <c r="O148" s="1"/>
      <c r="P148" s="1"/>
    </row>
    <row r="149" customFormat="false" ht="12.75" hidden="false" customHeight="true" outlineLevel="0" collapsed="false">
      <c r="A149" s="340"/>
      <c r="B149" s="85"/>
      <c r="C149" s="85"/>
      <c r="D149" s="143"/>
      <c r="E149" s="337"/>
      <c r="G149" s="338"/>
      <c r="H149" s="85"/>
      <c r="I149" s="1"/>
      <c r="J149" s="1"/>
      <c r="K149" s="143"/>
      <c r="L149" s="337"/>
      <c r="M149" s="1"/>
      <c r="N149" s="1"/>
      <c r="O149" s="1"/>
      <c r="P149" s="1"/>
    </row>
    <row r="150" customFormat="false" ht="12.75" hidden="false" customHeight="true" outlineLevel="0" collapsed="false">
      <c r="A150" s="340"/>
      <c r="B150" s="85"/>
      <c r="C150" s="85"/>
      <c r="D150" s="143"/>
      <c r="E150" s="337"/>
      <c r="G150" s="338"/>
      <c r="H150" s="85"/>
      <c r="I150" s="1"/>
      <c r="J150" s="1"/>
      <c r="K150" s="143"/>
      <c r="L150" s="337"/>
      <c r="M150" s="1"/>
      <c r="N150" s="1"/>
      <c r="O150" s="1"/>
      <c r="P150" s="1"/>
    </row>
    <row r="151" customFormat="false" ht="12.75" hidden="false" customHeight="true" outlineLevel="0" collapsed="false">
      <c r="A151" s="340"/>
      <c r="B151" s="85"/>
      <c r="C151" s="85"/>
      <c r="D151" s="143"/>
      <c r="E151" s="337"/>
      <c r="G151" s="338"/>
      <c r="H151" s="85"/>
      <c r="I151" s="1"/>
      <c r="J151" s="1"/>
      <c r="K151" s="143"/>
      <c r="L151" s="337"/>
      <c r="M151" s="1"/>
      <c r="N151" s="1"/>
      <c r="O151" s="1"/>
      <c r="P151" s="1"/>
    </row>
    <row r="152" customFormat="false" ht="12.75" hidden="false" customHeight="true" outlineLevel="0" collapsed="false">
      <c r="A152" s="340"/>
      <c r="B152" s="85"/>
      <c r="C152" s="85"/>
      <c r="D152" s="143"/>
      <c r="E152" s="337"/>
      <c r="G152" s="338"/>
      <c r="H152" s="85"/>
      <c r="I152" s="1"/>
      <c r="J152" s="1"/>
      <c r="K152" s="143"/>
      <c r="L152" s="337"/>
      <c r="M152" s="1"/>
      <c r="N152" s="1"/>
      <c r="O152" s="1"/>
      <c r="P152" s="1"/>
    </row>
    <row r="153" customFormat="false" ht="12.75" hidden="false" customHeight="true" outlineLevel="0" collapsed="false">
      <c r="A153" s="340"/>
      <c r="B153" s="85"/>
      <c r="C153" s="85"/>
      <c r="D153" s="143"/>
      <c r="E153" s="337"/>
      <c r="G153" s="338"/>
      <c r="H153" s="85"/>
      <c r="I153" s="1"/>
      <c r="J153" s="1"/>
      <c r="K153" s="143"/>
      <c r="L153" s="337"/>
      <c r="M153" s="1"/>
      <c r="N153" s="1"/>
      <c r="O153" s="1"/>
      <c r="P153" s="1"/>
    </row>
    <row r="154" customFormat="false" ht="12.75" hidden="false" customHeight="true" outlineLevel="0" collapsed="false">
      <c r="A154" s="340"/>
      <c r="B154" s="85"/>
      <c r="C154" s="85"/>
      <c r="D154" s="143"/>
      <c r="E154" s="337"/>
      <c r="G154" s="338"/>
      <c r="H154" s="85"/>
      <c r="I154" s="1"/>
      <c r="J154" s="1"/>
      <c r="K154" s="143"/>
      <c r="L154" s="337"/>
      <c r="M154" s="1"/>
      <c r="N154" s="1"/>
      <c r="O154" s="1"/>
      <c r="P154" s="1"/>
    </row>
    <row r="155" customFormat="false" ht="12.75" hidden="false" customHeight="true" outlineLevel="0" collapsed="false">
      <c r="A155" s="340"/>
      <c r="B155" s="85"/>
      <c r="C155" s="85"/>
      <c r="D155" s="143"/>
      <c r="E155" s="337"/>
      <c r="G155" s="338"/>
      <c r="H155" s="85"/>
      <c r="I155" s="1"/>
      <c r="J155" s="1"/>
      <c r="K155" s="143"/>
      <c r="L155" s="337"/>
      <c r="M155" s="1"/>
      <c r="N155" s="1"/>
      <c r="O155" s="1"/>
      <c r="P155" s="1"/>
    </row>
    <row r="156" customFormat="false" ht="12.75" hidden="false" customHeight="true" outlineLevel="0" collapsed="false">
      <c r="A156" s="340"/>
      <c r="B156" s="85"/>
      <c r="C156" s="85"/>
      <c r="D156" s="143"/>
      <c r="E156" s="337"/>
      <c r="G156" s="338"/>
      <c r="H156" s="85"/>
      <c r="I156" s="1"/>
      <c r="J156" s="1"/>
      <c r="K156" s="143"/>
      <c r="L156" s="337"/>
      <c r="M156" s="1"/>
      <c r="N156" s="1"/>
      <c r="O156" s="1"/>
      <c r="P156" s="1"/>
    </row>
    <row r="157" customFormat="false" ht="12.75" hidden="false" customHeight="true" outlineLevel="0" collapsed="false">
      <c r="A157" s="340"/>
      <c r="B157" s="85"/>
      <c r="C157" s="85"/>
      <c r="D157" s="143"/>
      <c r="E157" s="337"/>
      <c r="G157" s="338"/>
      <c r="H157" s="85"/>
      <c r="I157" s="1"/>
      <c r="J157" s="1"/>
      <c r="K157" s="143"/>
      <c r="L157" s="337"/>
      <c r="M157" s="1"/>
      <c r="N157" s="1"/>
      <c r="O157" s="1"/>
      <c r="P157" s="1"/>
    </row>
    <row r="158" customFormat="false" ht="12.75" hidden="false" customHeight="true" outlineLevel="0" collapsed="false">
      <c r="A158" s="340"/>
      <c r="B158" s="85"/>
      <c r="C158" s="85"/>
      <c r="D158" s="143"/>
      <c r="E158" s="345"/>
      <c r="G158" s="338"/>
      <c r="H158" s="85"/>
      <c r="I158" s="1"/>
      <c r="J158" s="1"/>
      <c r="K158" s="143"/>
      <c r="L158" s="345"/>
      <c r="M158" s="1"/>
      <c r="N158" s="1"/>
      <c r="O158" s="1"/>
      <c r="P158" s="1"/>
    </row>
    <row r="159" customFormat="false" ht="12.75" hidden="false" customHeight="true" outlineLevel="0" collapsed="false">
      <c r="A159" s="346"/>
      <c r="B159" s="85"/>
      <c r="C159" s="85"/>
      <c r="D159" s="347" t="s">
        <v>312</v>
      </c>
      <c r="E159" s="348" t="n">
        <f aca="false">SUM(E126:E158)</f>
        <v>0</v>
      </c>
      <c r="G159" s="346"/>
      <c r="H159" s="85"/>
      <c r="I159" s="1"/>
      <c r="J159" s="1"/>
      <c r="K159" s="347" t="s">
        <v>313</v>
      </c>
      <c r="L159" s="348" t="n">
        <f aca="false">SUM(L126:L158)</f>
        <v>0</v>
      </c>
      <c r="M159" s="1"/>
      <c r="N159" s="1"/>
      <c r="O159" s="1"/>
      <c r="P159" s="1"/>
    </row>
    <row r="160" customFormat="false" ht="12.75" hidden="false" customHeight="true" outlineLevel="0" collapsed="false">
      <c r="A160" s="349"/>
      <c r="B160" s="350"/>
      <c r="C160" s="350"/>
      <c r="D160" s="350"/>
      <c r="E160" s="351"/>
      <c r="G160" s="349"/>
      <c r="H160" s="350"/>
      <c r="I160" s="350"/>
      <c r="J160" s="350"/>
      <c r="K160" s="350"/>
      <c r="L160" s="351"/>
      <c r="M160" s="1"/>
      <c r="N160" s="1"/>
      <c r="O160" s="1"/>
      <c r="P160" s="1"/>
    </row>
    <row r="161" customFormat="false" ht="12.75" hidden="false" customHeight="true" outlineLevel="0" collapsed="false">
      <c r="AJ161" s="1"/>
      <c r="AK161" s="1"/>
      <c r="AL161" s="1"/>
      <c r="AM161" s="1"/>
    </row>
    <row r="162" customFormat="false" ht="12.75" hidden="false" customHeight="true" outlineLevel="0" collapsed="false">
      <c r="AJ162" s="1"/>
      <c r="AK162" s="1"/>
      <c r="AL162" s="1"/>
      <c r="AM162" s="1"/>
    </row>
    <row r="163" customFormat="false" ht="12.75" hidden="false" customHeight="true" outlineLevel="0" collapsed="false">
      <c r="A163" s="329" t="s">
        <v>314</v>
      </c>
      <c r="B163" s="331"/>
      <c r="C163" s="331"/>
      <c r="D163" s="331"/>
      <c r="E163" s="332"/>
      <c r="AJ163" s="1"/>
      <c r="AK163" s="1"/>
      <c r="AL163" s="1"/>
      <c r="AM163" s="1"/>
    </row>
    <row r="164" customFormat="false" ht="12.75" hidden="false" customHeight="true" outlineLevel="0" collapsed="false">
      <c r="A164" s="333" t="s">
        <v>165</v>
      </c>
      <c r="B164" s="265" t="s">
        <v>310</v>
      </c>
      <c r="C164" s="265"/>
      <c r="D164" s="265"/>
      <c r="E164" s="334" t="s">
        <v>311</v>
      </c>
      <c r="AJ164" s="1"/>
      <c r="AK164" s="1"/>
      <c r="AL164" s="1"/>
      <c r="AM164" s="1"/>
    </row>
    <row r="165" customFormat="false" ht="12.75" hidden="false" customHeight="true" outlineLevel="0" collapsed="false">
      <c r="A165" s="352"/>
      <c r="B165" s="85"/>
      <c r="C165" s="85"/>
      <c r="D165" s="143"/>
      <c r="E165" s="337"/>
      <c r="AJ165" s="1"/>
      <c r="AK165" s="1"/>
      <c r="AL165" s="1"/>
      <c r="AM165" s="1"/>
    </row>
    <row r="166" customFormat="false" ht="12.75" hidden="false" customHeight="true" outlineLevel="0" collapsed="false">
      <c r="A166" s="352"/>
      <c r="B166" s="85"/>
      <c r="C166" s="85"/>
      <c r="D166" s="143"/>
      <c r="E166" s="337"/>
      <c r="AJ166" s="1"/>
      <c r="AK166" s="1"/>
      <c r="AL166" s="1"/>
      <c r="AM166" s="1"/>
    </row>
    <row r="167" customFormat="false" ht="12.75" hidden="false" customHeight="true" outlineLevel="0" collapsed="false">
      <c r="A167" s="352"/>
      <c r="B167" s="85"/>
      <c r="C167" s="85"/>
      <c r="D167" s="143"/>
      <c r="E167" s="337"/>
      <c r="AJ167" s="1"/>
      <c r="AK167" s="1"/>
      <c r="AL167" s="1"/>
      <c r="AM167" s="1"/>
    </row>
    <row r="168" customFormat="false" ht="12.75" hidden="false" customHeight="true" outlineLevel="0" collapsed="false">
      <c r="A168" s="352"/>
      <c r="B168" s="85"/>
      <c r="C168" s="85"/>
      <c r="D168" s="143"/>
      <c r="E168" s="341"/>
      <c r="AJ168" s="1"/>
      <c r="AK168" s="1"/>
      <c r="AL168" s="1"/>
      <c r="AM168" s="1"/>
    </row>
    <row r="169" customFormat="false" ht="12.75" hidden="false" customHeight="true" outlineLevel="0" collapsed="false">
      <c r="A169" s="352"/>
      <c r="B169" s="85"/>
      <c r="C169" s="85"/>
      <c r="D169" s="143"/>
      <c r="E169" s="337"/>
      <c r="AJ169" s="1"/>
      <c r="AK169" s="1"/>
      <c r="AL169" s="1"/>
      <c r="AM169" s="1"/>
    </row>
    <row r="170" customFormat="false" ht="12.75" hidden="false" customHeight="true" outlineLevel="0" collapsed="false">
      <c r="A170" s="352"/>
      <c r="B170" s="85"/>
      <c r="C170" s="85"/>
      <c r="D170" s="143"/>
      <c r="E170" s="337"/>
      <c r="AJ170" s="1"/>
      <c r="AK170" s="1"/>
      <c r="AL170" s="1"/>
      <c r="AM170" s="1"/>
    </row>
    <row r="171" customFormat="false" ht="12.75" hidden="false" customHeight="true" outlineLevel="0" collapsed="false">
      <c r="A171" s="352"/>
      <c r="B171" s="85"/>
      <c r="C171" s="343"/>
      <c r="D171" s="353"/>
      <c r="E171" s="341"/>
      <c r="AJ171" s="1"/>
      <c r="AK171" s="1"/>
      <c r="AL171" s="1"/>
      <c r="AM171" s="1"/>
    </row>
    <row r="172" customFormat="false" ht="12.75" hidden="false" customHeight="true" outlineLevel="0" collapsed="false">
      <c r="A172" s="352"/>
      <c r="B172" s="339"/>
      <c r="C172" s="343"/>
      <c r="D172" s="353"/>
      <c r="E172" s="341"/>
      <c r="AJ172" s="1"/>
      <c r="AK172" s="1"/>
      <c r="AL172" s="1"/>
      <c r="AM172" s="1"/>
    </row>
    <row r="173" customFormat="false" ht="12.75" hidden="false" customHeight="true" outlineLevel="0" collapsed="false">
      <c r="A173" s="352"/>
      <c r="B173" s="339"/>
      <c r="C173" s="85"/>
      <c r="D173" s="143"/>
      <c r="E173" s="337"/>
      <c r="AJ173" s="1"/>
      <c r="AK173" s="1"/>
      <c r="AL173" s="1"/>
      <c r="AM173" s="1"/>
    </row>
    <row r="174" customFormat="false" ht="12.75" hidden="false" customHeight="true" outlineLevel="0" collapsed="false">
      <c r="A174" s="352"/>
      <c r="B174" s="85"/>
      <c r="C174" s="85"/>
      <c r="D174" s="143"/>
      <c r="E174" s="337"/>
      <c r="AJ174" s="1"/>
      <c r="AK174" s="1"/>
      <c r="AL174" s="1"/>
      <c r="AM174" s="1"/>
    </row>
    <row r="175" customFormat="false" ht="12.75" hidden="false" customHeight="true" outlineLevel="0" collapsed="false">
      <c r="A175" s="352"/>
      <c r="B175" s="85"/>
      <c r="C175" s="85"/>
      <c r="D175" s="143"/>
      <c r="E175" s="341"/>
      <c r="AJ175" s="1"/>
      <c r="AK175" s="1"/>
      <c r="AL175" s="1"/>
      <c r="AM175" s="1"/>
    </row>
    <row r="176" customFormat="false" ht="12.75" hidden="false" customHeight="true" outlineLevel="0" collapsed="false">
      <c r="A176" s="352"/>
      <c r="B176" s="85"/>
      <c r="C176" s="85"/>
      <c r="D176" s="143"/>
      <c r="E176" s="337"/>
      <c r="AJ176" s="1"/>
      <c r="AK176" s="1"/>
      <c r="AL176" s="1"/>
      <c r="AM176" s="1"/>
    </row>
    <row r="177" customFormat="false" ht="12.75" hidden="false" customHeight="true" outlineLevel="0" collapsed="false">
      <c r="A177" s="352"/>
      <c r="B177" s="85"/>
      <c r="C177" s="85"/>
      <c r="D177" s="143"/>
      <c r="E177" s="337"/>
      <c r="AJ177" s="1"/>
      <c r="AK177" s="1"/>
      <c r="AL177" s="1"/>
      <c r="AM177" s="1"/>
    </row>
    <row r="178" customFormat="false" ht="12.75" hidden="false" customHeight="true" outlineLevel="0" collapsed="false">
      <c r="A178" s="352"/>
      <c r="B178" s="75"/>
      <c r="C178" s="343"/>
      <c r="D178" s="353"/>
      <c r="E178" s="341"/>
      <c r="AJ178" s="1"/>
      <c r="AK178" s="1"/>
      <c r="AL178" s="1"/>
      <c r="AM178" s="1"/>
    </row>
    <row r="179" customFormat="false" ht="12.75" hidden="false" customHeight="true" outlineLevel="0" collapsed="false">
      <c r="A179" s="352"/>
      <c r="B179" s="75"/>
      <c r="C179" s="343"/>
      <c r="D179" s="353"/>
      <c r="E179" s="341"/>
      <c r="AJ179" s="1"/>
      <c r="AK179" s="1"/>
      <c r="AL179" s="1"/>
      <c r="AM179" s="1"/>
    </row>
    <row r="180" customFormat="false" ht="12.75" hidden="false" customHeight="true" outlineLevel="0" collapsed="false">
      <c r="A180" s="352"/>
      <c r="B180" s="75"/>
      <c r="C180" s="343"/>
      <c r="D180" s="353"/>
      <c r="E180" s="337"/>
      <c r="AJ180" s="1"/>
      <c r="AK180" s="1"/>
      <c r="AL180" s="1"/>
      <c r="AM180" s="1"/>
    </row>
    <row r="181" customFormat="false" ht="12.75" hidden="false" customHeight="true" outlineLevel="0" collapsed="false">
      <c r="A181" s="352"/>
      <c r="B181" s="85"/>
      <c r="C181" s="85"/>
      <c r="D181" s="143"/>
      <c r="E181" s="337"/>
      <c r="AJ181" s="1"/>
      <c r="AK181" s="1"/>
      <c r="AL181" s="1"/>
      <c r="AM181" s="1"/>
    </row>
    <row r="182" customFormat="false" ht="12.75" hidden="false" customHeight="true" outlineLevel="0" collapsed="false">
      <c r="A182" s="352"/>
      <c r="B182" s="85"/>
      <c r="C182" s="85"/>
      <c r="D182" s="143"/>
      <c r="E182" s="337"/>
      <c r="AJ182" s="1"/>
      <c r="AK182" s="1"/>
      <c r="AL182" s="1"/>
      <c r="AM182" s="1"/>
    </row>
    <row r="183" customFormat="false" ht="12.75" hidden="false" customHeight="true" outlineLevel="0" collapsed="false">
      <c r="A183" s="352"/>
      <c r="B183" s="85"/>
      <c r="C183" s="85"/>
      <c r="D183" s="143"/>
      <c r="E183" s="337"/>
      <c r="AJ183" s="1"/>
      <c r="AK183" s="1"/>
      <c r="AL183" s="1"/>
      <c r="AM183" s="1"/>
    </row>
    <row r="184" customFormat="false" ht="12.75" hidden="false" customHeight="true" outlineLevel="0" collapsed="false">
      <c r="A184" s="352"/>
      <c r="B184" s="85"/>
      <c r="C184" s="85"/>
      <c r="D184" s="143"/>
      <c r="E184" s="345"/>
      <c r="AJ184" s="1"/>
      <c r="AK184" s="1"/>
      <c r="AL184" s="1"/>
      <c r="AM184" s="1"/>
    </row>
    <row r="185" customFormat="false" ht="12.75" hidden="false" customHeight="true" outlineLevel="0" collapsed="false">
      <c r="A185" s="354"/>
      <c r="B185" s="85"/>
      <c r="C185" s="85"/>
      <c r="D185" s="347" t="s">
        <v>315</v>
      </c>
      <c r="E185" s="348" t="n">
        <f aca="false">SUM(E165:E184)</f>
        <v>0</v>
      </c>
      <c r="AJ185" s="1"/>
      <c r="AK185" s="1"/>
      <c r="AL185" s="1"/>
      <c r="AM185" s="1"/>
    </row>
    <row r="186" customFormat="false" ht="12.75" hidden="false" customHeight="true" outlineLevel="0" collapsed="false">
      <c r="A186" s="355"/>
      <c r="B186" s="350"/>
      <c r="C186" s="350"/>
      <c r="D186" s="350"/>
      <c r="E186" s="351"/>
      <c r="AJ186" s="1"/>
      <c r="AK186" s="1"/>
      <c r="AL186" s="1"/>
      <c r="AM186" s="1"/>
    </row>
    <row r="187" customFormat="false" ht="12.75" hidden="false" customHeight="true" outlineLevel="0" collapsed="false">
      <c r="AJ187" s="1"/>
      <c r="AK187" s="1"/>
      <c r="AL187" s="1"/>
      <c r="AM187" s="1"/>
    </row>
    <row r="188" customFormat="false" ht="12.75" hidden="false" customHeight="true" outlineLevel="0" collapsed="false">
      <c r="AJ188" s="1"/>
      <c r="AK188" s="1"/>
      <c r="AL188" s="1"/>
      <c r="AM188" s="1"/>
    </row>
    <row r="189" customFormat="false" ht="12.75" hidden="false" customHeight="true" outlineLevel="0" collapsed="false">
      <c r="A189" s="356" t="s">
        <v>316</v>
      </c>
      <c r="B189" s="357"/>
      <c r="C189" s="357"/>
      <c r="D189" s="357"/>
      <c r="E189" s="357"/>
      <c r="F189" s="357"/>
      <c r="G189" s="357"/>
      <c r="H189" s="357"/>
      <c r="I189" s="357"/>
      <c r="J189" s="357"/>
      <c r="K189" s="357"/>
      <c r="L189" s="357"/>
      <c r="M189" s="358"/>
      <c r="O189" s="1"/>
      <c r="P189" s="1"/>
      <c r="Q189" s="1"/>
      <c r="R189" s="1"/>
    </row>
    <row r="190" customFormat="false" ht="12.75" hidden="false" customHeight="true" outlineLevel="0" collapsed="false">
      <c r="A190" s="359" t="s">
        <v>317</v>
      </c>
      <c r="B190" s="360" t="s">
        <v>165</v>
      </c>
      <c r="C190" s="361" t="s">
        <v>318</v>
      </c>
      <c r="D190" s="362" t="s">
        <v>319</v>
      </c>
      <c r="E190" s="363" t="s">
        <v>310</v>
      </c>
      <c r="F190" s="363"/>
      <c r="G190" s="363"/>
      <c r="H190" s="363"/>
      <c r="I190" s="363"/>
      <c r="J190" s="363"/>
      <c r="K190" s="363"/>
      <c r="L190" s="363"/>
      <c r="M190" s="364" t="s">
        <v>311</v>
      </c>
      <c r="O190" s="1"/>
      <c r="P190" s="1"/>
      <c r="Q190" s="1"/>
      <c r="R190" s="1"/>
    </row>
    <row r="191" customFormat="false" ht="12.75" hidden="false" customHeight="true" outlineLevel="0" collapsed="false">
      <c r="A191" s="365"/>
      <c r="B191" s="366"/>
      <c r="C191" s="367"/>
      <c r="D191" s="143"/>
      <c r="E191" s="85"/>
      <c r="F191" s="85"/>
      <c r="G191" s="85"/>
      <c r="H191" s="85"/>
      <c r="I191" s="85"/>
      <c r="J191" s="85"/>
      <c r="K191" s="85"/>
      <c r="L191" s="85"/>
      <c r="M191" s="368"/>
      <c r="O191" s="1"/>
      <c r="P191" s="1"/>
      <c r="Q191" s="1"/>
      <c r="R191" s="1"/>
    </row>
    <row r="192" customFormat="false" ht="12.75" hidden="false" customHeight="true" outlineLevel="0" collapsed="false">
      <c r="A192" s="365"/>
      <c r="B192" s="366"/>
      <c r="C192" s="367"/>
      <c r="D192" s="143"/>
      <c r="E192" s="85"/>
      <c r="F192" s="85"/>
      <c r="G192" s="85"/>
      <c r="H192" s="85"/>
      <c r="I192" s="85"/>
      <c r="J192" s="85"/>
      <c r="K192" s="85"/>
      <c r="L192" s="85"/>
      <c r="M192" s="368"/>
      <c r="O192" s="1"/>
      <c r="P192" s="1"/>
      <c r="Q192" s="1"/>
      <c r="R192" s="1"/>
    </row>
    <row r="193" customFormat="false" ht="12.75" hidden="false" customHeight="true" outlineLevel="0" collapsed="false">
      <c r="A193" s="365"/>
      <c r="B193" s="366"/>
      <c r="C193" s="367"/>
      <c r="D193" s="143"/>
      <c r="E193" s="85"/>
      <c r="F193" s="85"/>
      <c r="G193" s="85"/>
      <c r="H193" s="85"/>
      <c r="I193" s="85"/>
      <c r="J193" s="85"/>
      <c r="K193" s="85"/>
      <c r="L193" s="85"/>
      <c r="M193" s="368"/>
      <c r="O193" s="1"/>
      <c r="P193" s="1"/>
      <c r="Q193" s="1"/>
      <c r="R193" s="1"/>
    </row>
    <row r="194" customFormat="false" ht="12.75" hidden="false" customHeight="true" outlineLevel="0" collapsed="false">
      <c r="A194" s="365"/>
      <c r="B194" s="366"/>
      <c r="C194" s="367"/>
      <c r="D194" s="143"/>
      <c r="E194" s="85"/>
      <c r="F194" s="85"/>
      <c r="G194" s="85"/>
      <c r="H194" s="85"/>
      <c r="I194" s="85"/>
      <c r="J194" s="85"/>
      <c r="K194" s="85"/>
      <c r="L194" s="85"/>
      <c r="M194" s="368"/>
      <c r="O194" s="1"/>
      <c r="P194" s="1"/>
      <c r="Q194" s="1"/>
      <c r="R194" s="1"/>
    </row>
    <row r="195" customFormat="false" ht="12.75" hidden="false" customHeight="true" outlineLevel="0" collapsed="false">
      <c r="A195" s="365"/>
      <c r="B195" s="366"/>
      <c r="C195" s="367"/>
      <c r="D195" s="143"/>
      <c r="E195" s="85"/>
      <c r="F195" s="85"/>
      <c r="G195" s="85"/>
      <c r="H195" s="85"/>
      <c r="I195" s="85"/>
      <c r="J195" s="85"/>
      <c r="K195" s="85"/>
      <c r="L195" s="85"/>
      <c r="M195" s="368"/>
      <c r="O195" s="1"/>
      <c r="P195" s="1"/>
      <c r="Q195" s="1"/>
      <c r="R195" s="1"/>
    </row>
    <row r="196" customFormat="false" ht="12.75" hidden="false" customHeight="true" outlineLevel="0" collapsed="false">
      <c r="A196" s="365"/>
      <c r="B196" s="366"/>
      <c r="C196" s="367"/>
      <c r="D196" s="143"/>
      <c r="E196" s="85"/>
      <c r="F196" s="85"/>
      <c r="G196" s="85"/>
      <c r="H196" s="85"/>
      <c r="I196" s="85"/>
      <c r="J196" s="85"/>
      <c r="K196" s="85"/>
      <c r="L196" s="85"/>
      <c r="M196" s="368"/>
    </row>
    <row r="197" customFormat="false" ht="12.75" hidden="false" customHeight="true" outlineLevel="0" collapsed="false">
      <c r="A197" s="365"/>
      <c r="B197" s="366"/>
      <c r="C197" s="367"/>
      <c r="D197" s="143"/>
      <c r="E197" s="85"/>
      <c r="F197" s="85"/>
      <c r="G197" s="85"/>
      <c r="H197" s="85"/>
      <c r="I197" s="85"/>
      <c r="J197" s="85"/>
      <c r="K197" s="85"/>
      <c r="L197" s="85"/>
      <c r="M197" s="368"/>
    </row>
    <row r="198" customFormat="false" ht="12.75" hidden="false" customHeight="true" outlineLevel="0" collapsed="false">
      <c r="A198" s="365"/>
      <c r="B198" s="366"/>
      <c r="C198" s="367"/>
      <c r="D198" s="143"/>
      <c r="E198" s="85"/>
      <c r="F198" s="85"/>
      <c r="G198" s="85"/>
      <c r="H198" s="85"/>
      <c r="I198" s="85"/>
      <c r="J198" s="85"/>
      <c r="K198" s="85"/>
      <c r="L198" s="85"/>
      <c r="M198" s="368"/>
    </row>
    <row r="199" customFormat="false" ht="12.75" hidden="false" customHeight="true" outlineLevel="0" collapsed="false">
      <c r="A199" s="365"/>
      <c r="B199" s="366"/>
      <c r="C199" s="367"/>
      <c r="D199" s="143"/>
      <c r="E199" s="85"/>
      <c r="F199" s="85"/>
      <c r="G199" s="85"/>
      <c r="H199" s="85"/>
      <c r="I199" s="85"/>
      <c r="J199" s="85"/>
      <c r="K199" s="85"/>
      <c r="L199" s="85"/>
      <c r="M199" s="368"/>
    </row>
    <row r="200" customFormat="false" ht="12.75" hidden="false" customHeight="true" outlineLevel="0" collapsed="false">
      <c r="A200" s="365"/>
      <c r="B200" s="366"/>
      <c r="C200" s="367"/>
      <c r="D200" s="143"/>
      <c r="E200" s="85"/>
      <c r="F200" s="85"/>
      <c r="G200" s="85"/>
      <c r="H200" s="85"/>
      <c r="I200" s="85"/>
      <c r="J200" s="85"/>
      <c r="K200" s="85"/>
      <c r="L200" s="85"/>
      <c r="M200" s="368"/>
    </row>
    <row r="201" customFormat="false" ht="12.75" hidden="false" customHeight="true" outlineLevel="0" collapsed="false">
      <c r="A201" s="369"/>
      <c r="B201" s="366"/>
      <c r="C201" s="367"/>
      <c r="D201" s="143"/>
      <c r="E201" s="85"/>
      <c r="F201" s="85"/>
      <c r="G201" s="85"/>
      <c r="H201" s="85"/>
      <c r="I201" s="85"/>
      <c r="J201" s="85"/>
      <c r="K201" s="85"/>
      <c r="L201" s="85"/>
      <c r="M201" s="368"/>
    </row>
    <row r="202" customFormat="false" ht="12.75" hidden="false" customHeight="true" outlineLevel="0" collapsed="false">
      <c r="A202" s="369"/>
      <c r="B202" s="366"/>
      <c r="C202" s="367"/>
      <c r="D202" s="143"/>
      <c r="E202" s="85"/>
      <c r="F202" s="85"/>
      <c r="G202" s="85"/>
      <c r="H202" s="85"/>
      <c r="I202" s="85"/>
      <c r="J202" s="85"/>
      <c r="K202" s="85"/>
      <c r="L202" s="85"/>
      <c r="M202" s="368"/>
    </row>
    <row r="203" customFormat="false" ht="12.75" hidden="false" customHeight="true" outlineLevel="0" collapsed="false">
      <c r="A203" s="369"/>
      <c r="B203" s="366"/>
      <c r="C203" s="367"/>
      <c r="D203" s="143"/>
      <c r="E203" s="85"/>
      <c r="F203" s="85"/>
      <c r="G203" s="85"/>
      <c r="H203" s="85"/>
      <c r="I203" s="85"/>
      <c r="J203" s="85"/>
      <c r="K203" s="85"/>
      <c r="L203" s="85"/>
      <c r="M203" s="368"/>
    </row>
    <row r="204" customFormat="false" ht="12.75" hidden="false" customHeight="true" outlineLevel="0" collapsed="false">
      <c r="A204" s="369"/>
      <c r="B204" s="366"/>
      <c r="C204" s="367"/>
      <c r="D204" s="143"/>
      <c r="E204" s="85"/>
      <c r="F204" s="85"/>
      <c r="G204" s="85"/>
      <c r="H204" s="85"/>
      <c r="I204" s="85"/>
      <c r="J204" s="85"/>
      <c r="K204" s="85"/>
      <c r="L204" s="85"/>
      <c r="M204" s="368"/>
    </row>
    <row r="205" customFormat="false" ht="12.75" hidden="false" customHeight="true" outlineLevel="0" collapsed="false">
      <c r="A205" s="369"/>
      <c r="B205" s="366"/>
      <c r="C205" s="370"/>
      <c r="D205" s="143"/>
      <c r="E205" s="85"/>
      <c r="F205" s="85"/>
      <c r="G205" s="85"/>
      <c r="H205" s="85"/>
      <c r="I205" s="85"/>
      <c r="J205" s="85"/>
      <c r="K205" s="85"/>
      <c r="L205" s="85"/>
      <c r="M205" s="368"/>
    </row>
    <row r="206" customFormat="false" ht="12.75" hidden="false" customHeight="true" outlineLevel="0" collapsed="false">
      <c r="A206" s="369"/>
      <c r="B206" s="366"/>
      <c r="C206" s="370"/>
      <c r="D206" s="143"/>
      <c r="E206" s="85"/>
      <c r="F206" s="85"/>
      <c r="G206" s="85"/>
      <c r="H206" s="85"/>
      <c r="I206" s="85"/>
      <c r="J206" s="85"/>
      <c r="K206" s="85"/>
      <c r="L206" s="85"/>
      <c r="M206" s="368"/>
    </row>
    <row r="207" customFormat="false" ht="12.75" hidden="false" customHeight="true" outlineLevel="0" collapsed="false">
      <c r="A207" s="369"/>
      <c r="B207" s="366"/>
      <c r="C207" s="370"/>
      <c r="D207" s="143"/>
      <c r="E207" s="85"/>
      <c r="F207" s="85"/>
      <c r="G207" s="85"/>
      <c r="H207" s="85"/>
      <c r="I207" s="85"/>
      <c r="J207" s="85"/>
      <c r="K207" s="85"/>
      <c r="L207" s="85"/>
      <c r="M207" s="368"/>
    </row>
    <row r="208" customFormat="false" ht="12.75" hidden="false" customHeight="true" outlineLevel="0" collapsed="false">
      <c r="A208" s="369"/>
      <c r="B208" s="366"/>
      <c r="C208" s="371"/>
      <c r="D208" s="143"/>
      <c r="E208" s="85"/>
      <c r="F208" s="85"/>
      <c r="G208" s="85"/>
      <c r="H208" s="85"/>
      <c r="I208" s="85"/>
      <c r="J208" s="85"/>
      <c r="K208" s="85"/>
      <c r="L208" s="85"/>
      <c r="M208" s="368"/>
    </row>
    <row r="209" customFormat="false" ht="12.75" hidden="false" customHeight="true" outlineLevel="0" collapsed="false">
      <c r="A209" s="369"/>
      <c r="B209" s="366"/>
      <c r="C209" s="371"/>
      <c r="D209" s="143"/>
      <c r="E209" s="85"/>
      <c r="F209" s="85"/>
      <c r="G209" s="85"/>
      <c r="H209" s="85"/>
      <c r="I209" s="85"/>
      <c r="J209" s="85"/>
      <c r="K209" s="85"/>
      <c r="L209" s="85"/>
      <c r="M209" s="368"/>
    </row>
    <row r="210" customFormat="false" ht="12.75" hidden="false" customHeight="true" outlineLevel="0" collapsed="false">
      <c r="A210" s="369"/>
      <c r="B210" s="366"/>
      <c r="C210" s="371"/>
      <c r="D210" s="143"/>
      <c r="E210" s="85"/>
      <c r="F210" s="85"/>
      <c r="G210" s="85"/>
      <c r="H210" s="85"/>
      <c r="I210" s="85"/>
      <c r="J210" s="85"/>
      <c r="K210" s="85"/>
      <c r="L210" s="85"/>
      <c r="M210" s="368"/>
    </row>
    <row r="211" customFormat="false" ht="12.75" hidden="false" customHeight="true" outlineLevel="0" collapsed="false">
      <c r="A211" s="369"/>
      <c r="B211" s="366"/>
      <c r="C211" s="371"/>
      <c r="D211" s="143"/>
      <c r="E211" s="85"/>
      <c r="F211" s="85"/>
      <c r="G211" s="85"/>
      <c r="H211" s="85"/>
      <c r="I211" s="85"/>
      <c r="J211" s="85"/>
      <c r="K211" s="85"/>
      <c r="L211" s="85"/>
      <c r="M211" s="368"/>
    </row>
    <row r="212" customFormat="false" ht="12.75" hidden="false" customHeight="true" outlineLevel="0" collapsed="false">
      <c r="A212" s="369"/>
      <c r="B212" s="366"/>
      <c r="C212" s="371"/>
      <c r="D212" s="143"/>
      <c r="E212" s="85"/>
      <c r="F212" s="85"/>
      <c r="G212" s="85"/>
      <c r="H212" s="85"/>
      <c r="I212" s="85"/>
      <c r="J212" s="85"/>
      <c r="K212" s="85"/>
      <c r="L212" s="85"/>
      <c r="M212" s="368"/>
    </row>
    <row r="213" customFormat="false" ht="12.75" hidden="false" customHeight="true" outlineLevel="0" collapsed="false">
      <c r="A213" s="369"/>
      <c r="B213" s="366"/>
      <c r="C213" s="371"/>
      <c r="D213" s="143"/>
      <c r="E213" s="85"/>
      <c r="F213" s="85"/>
      <c r="G213" s="85"/>
      <c r="H213" s="85"/>
      <c r="I213" s="85"/>
      <c r="J213" s="85"/>
      <c r="K213" s="85"/>
      <c r="L213" s="85"/>
      <c r="M213" s="368"/>
    </row>
    <row r="214" customFormat="false" ht="12.75" hidden="false" customHeight="true" outlineLevel="0" collapsed="false">
      <c r="A214" s="369"/>
      <c r="B214" s="366"/>
      <c r="C214" s="372"/>
      <c r="D214" s="143"/>
      <c r="E214" s="85"/>
      <c r="F214" s="85"/>
      <c r="G214" s="85"/>
      <c r="H214" s="85"/>
      <c r="I214" s="85"/>
      <c r="J214" s="85"/>
      <c r="K214" s="85"/>
      <c r="L214" s="347" t="s">
        <v>320</v>
      </c>
      <c r="M214" s="373" t="n">
        <f aca="false">SUM(M191:M213)</f>
        <v>0</v>
      </c>
    </row>
    <row r="215" customFormat="false" ht="12.75" hidden="false" customHeight="true" outlineLevel="0" collapsed="false">
      <c r="A215" s="374"/>
      <c r="B215" s="375"/>
      <c r="C215" s="350"/>
      <c r="D215" s="350"/>
      <c r="E215" s="350"/>
      <c r="F215" s="350"/>
      <c r="G215" s="350"/>
      <c r="H215" s="350"/>
      <c r="I215" s="350"/>
      <c r="J215" s="350"/>
      <c r="K215" s="350"/>
      <c r="L215" s="350"/>
      <c r="M215" s="351"/>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76" t="s">
        <v>321</v>
      </c>
      <c r="B218" s="377"/>
      <c r="C218" s="377"/>
      <c r="D218" s="377"/>
      <c r="E218" s="377"/>
      <c r="F218" s="378"/>
      <c r="G218" s="131"/>
      <c r="H218" s="131"/>
      <c r="I218" s="131"/>
      <c r="J218" s="131"/>
      <c r="K218" s="131"/>
      <c r="L218" s="131"/>
      <c r="M218" s="131"/>
      <c r="N218" s="131"/>
    </row>
    <row r="219" customFormat="false" ht="12.75" hidden="false" customHeight="true" outlineLevel="0" collapsed="false">
      <c r="A219" s="379" t="s">
        <v>317</v>
      </c>
      <c r="B219" s="380" t="s">
        <v>165</v>
      </c>
      <c r="C219" s="381" t="s">
        <v>318</v>
      </c>
      <c r="D219" s="382" t="s">
        <v>319</v>
      </c>
      <c r="E219" s="382"/>
      <c r="F219" s="383" t="s">
        <v>311</v>
      </c>
      <c r="G219" s="131"/>
      <c r="H219" s="131"/>
      <c r="I219" s="131"/>
      <c r="J219" s="131"/>
      <c r="K219" s="131"/>
      <c r="L219" s="131"/>
      <c r="M219" s="131"/>
      <c r="N219" s="131"/>
    </row>
    <row r="220" customFormat="false" ht="12.75" hidden="false" customHeight="true" outlineLevel="0" collapsed="false">
      <c r="A220" s="385"/>
      <c r="B220" s="366"/>
      <c r="C220" s="386"/>
      <c r="D220" s="85"/>
      <c r="E220" s="387"/>
      <c r="F220" s="388"/>
      <c r="G220" s="384"/>
      <c r="H220" s="384"/>
      <c r="I220" s="384"/>
      <c r="J220" s="384"/>
      <c r="K220" s="384"/>
      <c r="L220" s="384"/>
      <c r="M220" s="384"/>
      <c r="N220" s="384"/>
    </row>
    <row r="221" customFormat="false" ht="12.75" hidden="false" customHeight="true" outlineLevel="0" collapsed="false">
      <c r="A221" s="385"/>
      <c r="B221" s="366"/>
      <c r="C221" s="131"/>
      <c r="D221" s="389"/>
      <c r="E221" s="387"/>
      <c r="F221" s="407"/>
      <c r="G221" s="384"/>
      <c r="H221" s="384"/>
      <c r="I221" s="384"/>
      <c r="J221" s="384"/>
      <c r="K221" s="384"/>
      <c r="L221" s="384"/>
      <c r="M221" s="384"/>
      <c r="N221" s="384"/>
    </row>
    <row r="222" customFormat="false" ht="12.75" hidden="false" customHeight="true" outlineLevel="0" collapsed="false">
      <c r="A222" s="385"/>
      <c r="B222" s="366"/>
      <c r="C222" s="131"/>
      <c r="D222" s="389"/>
      <c r="E222" s="387"/>
      <c r="F222" s="390"/>
      <c r="G222" s="131"/>
      <c r="H222" s="131"/>
      <c r="I222" s="131"/>
      <c r="J222" s="131"/>
      <c r="K222" s="131"/>
      <c r="L222" s="131"/>
      <c r="M222" s="131"/>
      <c r="N222" s="131"/>
    </row>
    <row r="223" customFormat="false" ht="12.75" hidden="false" customHeight="true" outlineLevel="0" collapsed="false">
      <c r="A223" s="385"/>
      <c r="B223" s="366"/>
      <c r="C223" s="131"/>
      <c r="D223" s="389"/>
      <c r="E223" s="387"/>
      <c r="F223" s="390"/>
      <c r="G223" s="131"/>
      <c r="H223" s="131"/>
      <c r="I223" s="131"/>
      <c r="J223" s="131"/>
      <c r="K223" s="131"/>
      <c r="L223" s="131"/>
      <c r="M223" s="131"/>
      <c r="N223" s="131"/>
    </row>
    <row r="224" customFormat="false" ht="12.75" hidden="false" customHeight="true" outlineLevel="0" collapsed="false">
      <c r="A224" s="385"/>
      <c r="B224" s="366"/>
      <c r="C224" s="131"/>
      <c r="D224" s="389"/>
      <c r="E224" s="387"/>
      <c r="F224" s="390"/>
      <c r="G224" s="131"/>
      <c r="H224" s="131"/>
      <c r="I224" s="131"/>
      <c r="J224" s="131"/>
      <c r="K224" s="131"/>
      <c r="L224" s="131"/>
      <c r="M224" s="131"/>
      <c r="N224" s="131"/>
    </row>
    <row r="225" customFormat="false" ht="12.75" hidden="false" customHeight="true" outlineLevel="0" collapsed="false">
      <c r="A225" s="385"/>
      <c r="B225" s="366"/>
      <c r="C225" s="131"/>
      <c r="D225" s="389"/>
      <c r="E225" s="387"/>
      <c r="F225" s="390"/>
      <c r="G225" s="131"/>
      <c r="H225" s="131"/>
      <c r="I225" s="131"/>
      <c r="J225" s="131"/>
      <c r="K225" s="131"/>
      <c r="L225" s="131"/>
      <c r="M225" s="131"/>
      <c r="N225" s="131"/>
    </row>
    <row r="226" customFormat="false" ht="12.75" hidden="false" customHeight="true" outlineLevel="0" collapsed="false">
      <c r="A226" s="385"/>
      <c r="B226" s="366"/>
      <c r="C226" s="131"/>
      <c r="D226" s="389"/>
      <c r="E226" s="387"/>
      <c r="F226" s="390"/>
      <c r="G226" s="131"/>
      <c r="H226" s="131"/>
      <c r="I226" s="131"/>
      <c r="J226" s="131"/>
      <c r="K226" s="131"/>
      <c r="L226" s="131"/>
      <c r="M226" s="131"/>
      <c r="N226" s="131"/>
    </row>
    <row r="227" customFormat="false" ht="12.75" hidden="false" customHeight="true" outlineLevel="0" collapsed="false">
      <c r="A227" s="385"/>
      <c r="B227" s="366"/>
      <c r="C227" s="131"/>
      <c r="D227" s="389"/>
      <c r="E227" s="387"/>
      <c r="F227" s="390"/>
      <c r="G227" s="131"/>
      <c r="H227" s="131"/>
      <c r="I227" s="131"/>
      <c r="J227" s="131"/>
      <c r="K227" s="131"/>
      <c r="L227" s="131"/>
      <c r="M227" s="131"/>
      <c r="N227" s="131"/>
    </row>
    <row r="228" customFormat="false" ht="12.75" hidden="false" customHeight="true" outlineLevel="0" collapsed="false">
      <c r="A228" s="385"/>
      <c r="B228" s="366"/>
      <c r="C228" s="131"/>
      <c r="D228" s="389"/>
      <c r="E228" s="387"/>
      <c r="F228" s="390"/>
      <c r="G228" s="131"/>
      <c r="H228" s="131"/>
      <c r="I228" s="131"/>
      <c r="J228" s="131"/>
      <c r="K228" s="131"/>
      <c r="L228" s="131"/>
      <c r="M228" s="131"/>
      <c r="N228" s="131"/>
    </row>
    <row r="229" customFormat="false" ht="12.75" hidden="false" customHeight="true" outlineLevel="0" collapsed="false">
      <c r="A229" s="385"/>
      <c r="B229" s="366"/>
      <c r="C229" s="131"/>
      <c r="D229" s="389"/>
      <c r="E229" s="387"/>
      <c r="F229" s="390"/>
      <c r="G229" s="131"/>
      <c r="H229" s="131"/>
      <c r="I229" s="131"/>
      <c r="J229" s="131"/>
      <c r="K229" s="131"/>
      <c r="L229" s="131"/>
      <c r="M229" s="131"/>
      <c r="N229" s="131"/>
    </row>
    <row r="230" customFormat="false" ht="12.75" hidden="false" customHeight="true" outlineLevel="0" collapsed="false">
      <c r="A230" s="385"/>
      <c r="B230" s="366"/>
      <c r="C230" s="131"/>
      <c r="D230" s="389"/>
      <c r="E230" s="387"/>
      <c r="F230" s="390"/>
      <c r="G230" s="131"/>
      <c r="H230" s="131"/>
      <c r="I230" s="131"/>
      <c r="J230" s="131"/>
      <c r="K230" s="131"/>
      <c r="L230" s="131"/>
      <c r="M230" s="131"/>
      <c r="N230" s="131"/>
    </row>
    <row r="231" customFormat="false" ht="12.75" hidden="false" customHeight="true" outlineLevel="0" collapsed="false">
      <c r="A231" s="385"/>
      <c r="B231" s="366"/>
      <c r="C231" s="131"/>
      <c r="D231" s="389"/>
      <c r="E231" s="387"/>
      <c r="F231" s="390"/>
      <c r="G231" s="131"/>
      <c r="H231" s="131"/>
      <c r="I231" s="131"/>
      <c r="J231" s="131"/>
      <c r="K231" s="131"/>
      <c r="L231" s="131"/>
      <c r="M231" s="131"/>
      <c r="N231" s="131"/>
    </row>
    <row r="232" customFormat="false" ht="12.75" hidden="false" customHeight="true" outlineLevel="0" collapsed="false">
      <c r="A232" s="385"/>
      <c r="B232" s="366"/>
      <c r="C232" s="131"/>
      <c r="D232" s="389"/>
      <c r="E232" s="387"/>
      <c r="F232" s="390"/>
      <c r="G232" s="131"/>
      <c r="H232" s="131"/>
      <c r="I232" s="131"/>
      <c r="J232" s="131"/>
      <c r="K232" s="131"/>
      <c r="L232" s="131"/>
      <c r="M232" s="131"/>
      <c r="N232" s="131"/>
    </row>
    <row r="233" customFormat="false" ht="12.75" hidden="false" customHeight="true" outlineLevel="0" collapsed="false">
      <c r="A233" s="385"/>
      <c r="B233" s="366"/>
      <c r="C233" s="131"/>
      <c r="D233" s="389"/>
      <c r="E233" s="387"/>
      <c r="F233" s="390"/>
      <c r="G233" s="131"/>
      <c r="H233" s="131"/>
      <c r="I233" s="131"/>
      <c r="J233" s="131"/>
      <c r="K233" s="131"/>
      <c r="L233" s="131"/>
      <c r="M233" s="131"/>
      <c r="N233" s="131"/>
    </row>
    <row r="234" customFormat="false" ht="12.75" hidden="false" customHeight="true" outlineLevel="0" collapsed="false">
      <c r="A234" s="385"/>
      <c r="B234" s="366"/>
      <c r="C234" s="131"/>
      <c r="D234" s="389"/>
      <c r="E234" s="387"/>
      <c r="F234" s="390"/>
      <c r="G234" s="131"/>
      <c r="H234" s="131"/>
      <c r="I234" s="131"/>
      <c r="J234" s="131"/>
      <c r="K234" s="131"/>
      <c r="L234" s="131"/>
      <c r="M234" s="131"/>
      <c r="N234" s="131"/>
    </row>
    <row r="235" customFormat="false" ht="12.75" hidden="false" customHeight="true" outlineLevel="0" collapsed="false">
      <c r="A235" s="385"/>
      <c r="B235" s="366"/>
      <c r="C235" s="131"/>
      <c r="D235" s="389"/>
      <c r="E235" s="387"/>
      <c r="F235" s="390"/>
      <c r="G235" s="131"/>
      <c r="H235" s="131"/>
      <c r="I235" s="131"/>
      <c r="J235" s="131"/>
      <c r="K235" s="131"/>
      <c r="L235" s="131"/>
      <c r="M235" s="131"/>
      <c r="N235" s="131"/>
    </row>
    <row r="236" customFormat="false" ht="12.75" hidden="false" customHeight="true" outlineLevel="0" collapsed="false">
      <c r="A236" s="385"/>
      <c r="B236" s="366"/>
      <c r="C236" s="131"/>
      <c r="D236" s="389"/>
      <c r="E236" s="387"/>
      <c r="F236" s="390"/>
      <c r="G236" s="131"/>
      <c r="H236" s="131"/>
      <c r="I236" s="131"/>
      <c r="J236" s="131"/>
      <c r="K236" s="131"/>
      <c r="L236" s="131"/>
      <c r="M236" s="131"/>
      <c r="N236" s="131"/>
    </row>
    <row r="237" customFormat="false" ht="12.75" hidden="false" customHeight="true" outlineLevel="0" collapsed="false">
      <c r="A237" s="385"/>
      <c r="B237" s="366"/>
      <c r="C237" s="131"/>
      <c r="D237" s="389"/>
      <c r="E237" s="387"/>
      <c r="F237" s="390"/>
      <c r="G237" s="131"/>
      <c r="H237" s="131"/>
      <c r="I237" s="131"/>
      <c r="J237" s="131"/>
      <c r="K237" s="131"/>
      <c r="L237" s="131"/>
      <c r="M237" s="131"/>
      <c r="N237" s="131"/>
    </row>
    <row r="238" customFormat="false" ht="12.75" hidden="false" customHeight="true" outlineLevel="0" collapsed="false">
      <c r="A238" s="385"/>
      <c r="B238" s="366"/>
      <c r="C238" s="131"/>
      <c r="D238" s="131"/>
      <c r="E238" s="347" t="s">
        <v>322</v>
      </c>
      <c r="F238" s="391" t="n">
        <f aca="false">SUM(F219:F237)</f>
        <v>0</v>
      </c>
      <c r="G238" s="131"/>
      <c r="H238" s="131"/>
      <c r="I238" s="131"/>
      <c r="J238" s="131"/>
      <c r="K238" s="131"/>
      <c r="L238" s="131"/>
      <c r="M238" s="131"/>
      <c r="N238" s="131"/>
    </row>
    <row r="239" customFormat="false" ht="12.75" hidden="false" customHeight="true" outlineLevel="0" collapsed="false">
      <c r="A239" s="392"/>
      <c r="B239" s="393"/>
      <c r="C239" s="394"/>
      <c r="D239" s="394"/>
      <c r="E239" s="395"/>
      <c r="F239" s="396"/>
      <c r="G239" s="131"/>
      <c r="H239" s="131"/>
      <c r="I239" s="131"/>
      <c r="J239" s="131"/>
      <c r="K239" s="131"/>
      <c r="L239" s="131"/>
      <c r="M239" s="131"/>
      <c r="N239" s="131"/>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&amp;L&amp;"Times New Roman,Italic"&amp;F/&amp;A&amp;R&amp;"Times New Roman,Italic"&amp;D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E43" colorId="64" zoomScale="75" zoomScaleNormal="75" zoomScalePageLayoutView="100" workbookViewId="0">
      <selection pane="topLeft" activeCell="K61" activeCellId="0" sqref="K61"/>
    </sheetView>
  </sheetViews>
  <sheetFormatPr defaultColWidth="9.13671875" defaultRowHeight="12.75" customHeight="true" zeroHeight="false" outlineLevelRow="0" outlineLevelCol="0"/>
  <cols>
    <col collapsed="false" customWidth="true" hidden="false" outlineLevel="0" max="1" min="1" style="134" width="23.85"/>
    <col collapsed="false" customWidth="true" hidden="false" outlineLevel="0" max="4" min="2" style="134" width="14.85"/>
    <col collapsed="false" customWidth="true" hidden="false" outlineLevel="0" max="5" min="5" style="134" width="17.28"/>
    <col collapsed="false" customWidth="true" hidden="false" outlineLevel="0" max="11" min="6" style="134" width="14.85"/>
    <col collapsed="false" customWidth="true" hidden="false" outlineLevel="0" max="12" min="12" style="134" width="15.28"/>
    <col collapsed="false" customWidth="true" hidden="false" outlineLevel="0" max="17" min="13" style="134" width="14.85"/>
    <col collapsed="false" customWidth="true" hidden="false" outlineLevel="0" max="18" min="18" style="134" width="15.56"/>
    <col collapsed="false" customWidth="true" hidden="false" outlineLevel="0" max="23" min="19" style="134" width="14.85"/>
    <col collapsed="false" customWidth="true" hidden="false" outlineLevel="0" max="24" min="24" style="134" width="15.41"/>
    <col collapsed="false" customWidth="true" hidden="false" outlineLevel="0" max="33" min="25" style="134" width="14.85"/>
    <col collapsed="false" customWidth="true" hidden="false" outlineLevel="0" max="34" min="34" style="134" width="2.7"/>
    <col collapsed="false" customWidth="true" hidden="false" outlineLevel="0" max="35" min="35" style="134" width="15.13"/>
    <col collapsed="false" customWidth="true" hidden="false" outlineLevel="0" max="36" min="36" style="134" width="16.13"/>
    <col collapsed="false" customWidth="true" hidden="false" outlineLevel="0" max="37" min="37" style="134" width="14.56"/>
    <col collapsed="false" customWidth="false" hidden="false" outlineLevel="0" max="38" min="38" style="134" width="9.14"/>
    <col collapsed="false" customWidth="true" hidden="false" outlineLevel="0" max="39" min="39" style="134" width="13.28"/>
    <col collapsed="false" customWidth="true" hidden="false" outlineLevel="0" max="40" min="40" style="134" width="11.56"/>
    <col collapsed="false" customWidth="true" hidden="false" outlineLevel="0" max="41" min="41" style="134" width="14.56"/>
    <col collapsed="false" customWidth="false" hidden="false" outlineLevel="0" max="257" min="42" style="134" width="9.14"/>
  </cols>
  <sheetData>
    <row r="1" customFormat="false" ht="12.75" hidden="false" customHeight="true" outlineLevel="0" collapsed="false">
      <c r="D1" s="1"/>
      <c r="E1" s="1"/>
      <c r="F1" s="1"/>
      <c r="G1" s="1"/>
      <c r="H1" s="1"/>
      <c r="I1" s="1"/>
      <c r="J1" s="1"/>
      <c r="K1" s="1"/>
      <c r="L1" s="1"/>
      <c r="M1" s="1"/>
      <c r="N1" s="1"/>
      <c r="O1" s="1"/>
    </row>
    <row r="2" customFormat="false" ht="12.75" hidden="false" customHeight="true" outlineLevel="0" collapsed="false">
      <c r="A2" s="196" t="s">
        <v>170</v>
      </c>
      <c r="D2" s="1"/>
      <c r="E2" s="1"/>
      <c r="F2" s="1"/>
      <c r="G2" s="1"/>
      <c r="H2" s="1"/>
      <c r="I2" s="1"/>
      <c r="J2" s="1"/>
      <c r="K2" s="1"/>
      <c r="L2" s="1"/>
      <c r="M2" s="1"/>
      <c r="N2" s="1"/>
      <c r="O2" s="1"/>
    </row>
    <row r="3" customFormat="false" ht="12.75" hidden="false" customHeight="true" outlineLevel="0" collapsed="false">
      <c r="A3" s="198" t="s">
        <v>171</v>
      </c>
      <c r="B3" s="408" t="s">
        <v>6</v>
      </c>
      <c r="C3" s="408" t="s">
        <v>11</v>
      </c>
      <c r="D3" s="1"/>
      <c r="E3" s="1"/>
      <c r="F3" s="1"/>
      <c r="G3" s="1"/>
      <c r="H3" s="1"/>
      <c r="I3" s="1"/>
      <c r="J3" s="1"/>
      <c r="K3" s="1"/>
      <c r="L3" s="1"/>
      <c r="M3" s="1"/>
      <c r="N3" s="1"/>
      <c r="O3" s="1"/>
    </row>
    <row r="4" customFormat="false" ht="12.75" hidden="false" customHeight="true" outlineLevel="0" collapsed="false">
      <c r="A4" s="198" t="s">
        <v>172</v>
      </c>
      <c r="B4" s="398" t="n">
        <f aca="false">Price!B4</f>
        <v>36647</v>
      </c>
      <c r="D4" s="1"/>
      <c r="E4" s="1"/>
      <c r="F4" s="1"/>
      <c r="G4" s="1"/>
      <c r="H4" s="1"/>
      <c r="I4" s="1"/>
      <c r="J4" s="1"/>
      <c r="K4" s="1"/>
      <c r="L4" s="1"/>
      <c r="M4" s="1"/>
      <c r="N4" s="1"/>
      <c r="O4" s="1"/>
    </row>
    <row r="5" customFormat="false" ht="12.75" hidden="false" customHeight="true" outlineLevel="0" collapsed="false">
      <c r="A5" s="198" t="s">
        <v>173</v>
      </c>
      <c r="B5" s="483" t="n">
        <f aca="false">Price!B5</f>
        <v>36677</v>
      </c>
      <c r="C5" s="204"/>
      <c r="V5" s="85"/>
      <c r="W5" s="85"/>
      <c r="X5" s="85"/>
      <c r="Y5" s="85"/>
      <c r="Z5" s="85"/>
      <c r="AA5" s="85"/>
    </row>
    <row r="6" customFormat="false" ht="12.75" hidden="false" customHeight="true" outlineLevel="0" collapsed="false">
      <c r="A6" s="198" t="s">
        <v>174</v>
      </c>
      <c r="B6" s="207" t="n">
        <v>0</v>
      </c>
      <c r="C6" s="204"/>
      <c r="K6" s="208" t="s">
        <v>175</v>
      </c>
      <c r="L6" s="209"/>
      <c r="M6" s="209"/>
      <c r="N6" s="209"/>
      <c r="O6" s="209"/>
      <c r="P6" s="209"/>
      <c r="Q6" s="209"/>
      <c r="R6" s="210"/>
      <c r="S6" s="17" t="s">
        <v>176</v>
      </c>
      <c r="T6" s="17"/>
      <c r="V6" s="208" t="s">
        <v>177</v>
      </c>
      <c r="W6" s="209"/>
      <c r="X6" s="209"/>
      <c r="Y6" s="209"/>
      <c r="Z6" s="209"/>
      <c r="AA6" s="210"/>
    </row>
    <row r="7" customFormat="false" ht="12.75" hidden="false" customHeight="true" outlineLevel="0" collapsed="false">
      <c r="K7" s="211"/>
      <c r="L7" s="212" t="s">
        <v>181</v>
      </c>
      <c r="M7" s="212" t="s">
        <v>181</v>
      </c>
      <c r="N7" s="212" t="s">
        <v>181</v>
      </c>
      <c r="O7" s="212" t="s">
        <v>181</v>
      </c>
      <c r="P7" s="212" t="s">
        <v>181</v>
      </c>
      <c r="Q7" s="212" t="s">
        <v>181</v>
      </c>
      <c r="R7" s="214" t="s">
        <v>7</v>
      </c>
      <c r="S7" s="215" t="s">
        <v>182</v>
      </c>
      <c r="T7" s="215" t="s">
        <v>183</v>
      </c>
      <c r="V7" s="216" t="s">
        <v>184</v>
      </c>
      <c r="W7" s="85"/>
      <c r="X7" s="85"/>
      <c r="Y7" s="85"/>
      <c r="Z7" s="85"/>
      <c r="AA7" s="217"/>
    </row>
    <row r="8" customFormat="false" ht="12.75" hidden="false" customHeight="true" outlineLevel="0" collapsed="false">
      <c r="A8" s="218" t="s">
        <v>185</v>
      </c>
      <c r="G8" s="137" t="s">
        <v>187</v>
      </c>
      <c r="H8" s="137"/>
      <c r="K8" s="220" t="s">
        <v>188</v>
      </c>
      <c r="L8" s="85"/>
      <c r="M8" s="85"/>
      <c r="N8" s="85"/>
      <c r="O8" s="85"/>
      <c r="P8" s="85"/>
      <c r="Q8" s="75"/>
      <c r="R8" s="217"/>
      <c r="V8" s="216" t="s">
        <v>189</v>
      </c>
      <c r="W8" s="85"/>
      <c r="X8" s="85"/>
      <c r="Y8" s="85"/>
      <c r="Z8" s="85"/>
      <c r="AA8" s="217"/>
    </row>
    <row r="9" customFormat="false" ht="12.75" hidden="false" customHeight="true" outlineLevel="0" collapsed="false">
      <c r="A9" s="134" t="s">
        <v>190</v>
      </c>
      <c r="E9" s="253" t="n">
        <v>0</v>
      </c>
      <c r="F9" s="1" t="s">
        <v>191</v>
      </c>
      <c r="G9" s="134" t="s">
        <v>192</v>
      </c>
      <c r="K9" s="216" t="s">
        <v>193</v>
      </c>
      <c r="L9" s="153" t="n">
        <v>0</v>
      </c>
      <c r="M9" s="153" t="n">
        <v>0</v>
      </c>
      <c r="N9" s="153" t="n">
        <v>0</v>
      </c>
      <c r="O9" s="153" t="n">
        <v>0</v>
      </c>
      <c r="P9" s="153" t="n">
        <v>0</v>
      </c>
      <c r="Q9" s="153" t="n">
        <v>0</v>
      </c>
      <c r="R9" s="222" t="n">
        <f aca="false">SUM(L9:Q9)</f>
        <v>0</v>
      </c>
      <c r="S9" s="223" t="n">
        <f aca="false">IF(R9&gt;=0,R9/1000000,0)</f>
        <v>0</v>
      </c>
      <c r="T9" s="223" t="n">
        <f aca="false">IF(R9&gt;=0,0,R9/1000000)</f>
        <v>0</v>
      </c>
      <c r="V9" s="216"/>
      <c r="W9" s="85"/>
      <c r="X9" s="85"/>
      <c r="Y9" s="85"/>
      <c r="Z9" s="85"/>
      <c r="AA9" s="217"/>
      <c r="AI9" s="153"/>
    </row>
    <row r="10" customFormat="false" ht="12.75" hidden="false" customHeight="true" outlineLevel="0" collapsed="false">
      <c r="A10" s="134" t="s">
        <v>194</v>
      </c>
      <c r="E10" s="221" t="n">
        <v>0</v>
      </c>
      <c r="F10" s="1" t="s">
        <v>191</v>
      </c>
      <c r="G10" s="134" t="s">
        <v>192</v>
      </c>
      <c r="K10" s="216" t="s">
        <v>195</v>
      </c>
      <c r="L10" s="153" t="n">
        <v>0</v>
      </c>
      <c r="M10" s="153" t="n">
        <v>0</v>
      </c>
      <c r="N10" s="153" t="n">
        <v>0</v>
      </c>
      <c r="O10" s="153" t="n">
        <v>0</v>
      </c>
      <c r="P10" s="153" t="n">
        <v>0</v>
      </c>
      <c r="Q10" s="153" t="n">
        <v>0</v>
      </c>
      <c r="R10" s="222" t="n">
        <f aca="false">SUM(L10:Q10)</f>
        <v>0</v>
      </c>
      <c r="S10" s="223" t="n">
        <f aca="false">IF(R10&gt;=0,R10/1000000,0)</f>
        <v>0</v>
      </c>
      <c r="T10" s="223" t="n">
        <f aca="false">IF(R10&gt;=0,0,R10/1000000)</f>
        <v>0</v>
      </c>
      <c r="V10" s="216" t="s">
        <v>196</v>
      </c>
      <c r="W10" s="85"/>
      <c r="X10" s="85"/>
      <c r="Y10" s="85"/>
      <c r="Z10" s="85"/>
      <c r="AA10" s="217"/>
    </row>
    <row r="11" customFormat="false" ht="12.75" hidden="false" customHeight="true" outlineLevel="0" collapsed="false">
      <c r="A11" s="134" t="s">
        <v>197</v>
      </c>
      <c r="E11" s="221" t="n">
        <v>0</v>
      </c>
      <c r="F11" s="1" t="s">
        <v>191</v>
      </c>
      <c r="G11" s="134" t="s">
        <v>198</v>
      </c>
      <c r="K11" s="216" t="s">
        <v>199</v>
      </c>
      <c r="L11" s="153" t="n">
        <v>0</v>
      </c>
      <c r="M11" s="153" t="n">
        <v>0</v>
      </c>
      <c r="N11" s="153" t="n">
        <v>0</v>
      </c>
      <c r="O11" s="153" t="n">
        <v>0</v>
      </c>
      <c r="P11" s="153" t="n">
        <v>0</v>
      </c>
      <c r="Q11" s="153" t="n">
        <v>0</v>
      </c>
      <c r="R11" s="222" t="n">
        <f aca="false">SUM(L11:Q11)</f>
        <v>0</v>
      </c>
      <c r="S11" s="223" t="n">
        <f aca="false">IF(R11&gt;=0,R11/1000000,0)</f>
        <v>0</v>
      </c>
      <c r="T11" s="223" t="n">
        <f aca="false">IF(R11&gt;=0,0,R11/1000000)</f>
        <v>0</v>
      </c>
      <c r="V11" s="216" t="s">
        <v>200</v>
      </c>
      <c r="W11" s="85"/>
      <c r="X11" s="85"/>
      <c r="Y11" s="85"/>
      <c r="Z11" s="85"/>
      <c r="AA11" s="217"/>
    </row>
    <row r="12" customFormat="false" ht="12.75" hidden="false" customHeight="true" outlineLevel="0" collapsed="false">
      <c r="A12" s="134" t="s">
        <v>201</v>
      </c>
      <c r="E12" s="221" t="n">
        <v>0</v>
      </c>
      <c r="F12" s="1" t="s">
        <v>191</v>
      </c>
      <c r="G12" s="134" t="s">
        <v>202</v>
      </c>
      <c r="K12" s="216" t="s">
        <v>203</v>
      </c>
      <c r="L12" s="153" t="n">
        <v>0</v>
      </c>
      <c r="M12" s="153" t="n">
        <v>0</v>
      </c>
      <c r="N12" s="153" t="n">
        <v>0</v>
      </c>
      <c r="O12" s="153" t="n">
        <v>0</v>
      </c>
      <c r="P12" s="153" t="n">
        <v>0</v>
      </c>
      <c r="Q12" s="153" t="n">
        <v>0</v>
      </c>
      <c r="R12" s="222" t="n">
        <f aca="false">SUM(L12:Q12)</f>
        <v>0</v>
      </c>
      <c r="S12" s="223" t="n">
        <f aca="false">IF(R12&gt;=0,R12/1000000,0)</f>
        <v>0</v>
      </c>
      <c r="T12" s="223" t="n">
        <f aca="false">IF(R12&gt;=0,0,R12/1000000)</f>
        <v>0</v>
      </c>
      <c r="V12" s="216"/>
      <c r="W12" s="85"/>
      <c r="X12" s="85"/>
      <c r="Y12" s="85"/>
      <c r="Z12" s="85"/>
      <c r="AA12" s="217"/>
      <c r="AK12" s="153"/>
    </row>
    <row r="13" customFormat="false" ht="12.75" hidden="false" customHeight="true" outlineLevel="0" collapsed="false">
      <c r="A13" s="134" t="s">
        <v>204</v>
      </c>
      <c r="E13" s="221" t="n">
        <v>0</v>
      </c>
      <c r="F13" s="1" t="s">
        <v>191</v>
      </c>
      <c r="K13" s="216"/>
      <c r="L13" s="85"/>
      <c r="M13" s="85"/>
      <c r="N13" s="85"/>
      <c r="O13" s="85"/>
      <c r="P13" s="85"/>
      <c r="Q13" s="85"/>
      <c r="R13" s="217"/>
      <c r="S13" s="225"/>
      <c r="T13" s="225"/>
      <c r="V13" s="216" t="s">
        <v>205</v>
      </c>
      <c r="W13" s="85"/>
      <c r="X13" s="85"/>
      <c r="Y13" s="17" t="s">
        <v>206</v>
      </c>
      <c r="Z13" s="85"/>
      <c r="AA13" s="217"/>
      <c r="AK13" s="153"/>
    </row>
    <row r="14" customFormat="false" ht="12.75" hidden="false" customHeight="true" outlineLevel="0" collapsed="false">
      <c r="A14" s="134" t="s">
        <v>207</v>
      </c>
      <c r="E14" s="226" t="n">
        <f aca="false">+E159</f>
        <v>0</v>
      </c>
      <c r="F14" s="134" t="s">
        <v>208</v>
      </c>
      <c r="K14" s="216" t="s">
        <v>209</v>
      </c>
      <c r="L14" s="227" t="n">
        <f aca="false">SUM(L9:L13)/1000000</f>
        <v>0</v>
      </c>
      <c r="M14" s="227" t="n">
        <f aca="false">SUM(M9:M13)/1000000</f>
        <v>0</v>
      </c>
      <c r="N14" s="227" t="n">
        <f aca="false">SUM(N9:N13)/1000000</f>
        <v>0</v>
      </c>
      <c r="O14" s="227" t="n">
        <f aca="false">SUM(O9:O13)/1000000</f>
        <v>0</v>
      </c>
      <c r="P14" s="227" t="n">
        <f aca="false">SUM(P9:P13)/1000000</f>
        <v>0</v>
      </c>
      <c r="Q14" s="227" t="n">
        <f aca="false">SUM(Q9:Q13)/1000000</f>
        <v>0</v>
      </c>
      <c r="R14" s="228" t="n">
        <f aca="false">SUM(R9:R12)/1000000</f>
        <v>0</v>
      </c>
      <c r="S14" s="227" t="n">
        <f aca="false">SUM(S9:S13)</f>
        <v>0</v>
      </c>
      <c r="T14" s="227" t="n">
        <f aca="false">SUM(T9:T13)</f>
        <v>0</v>
      </c>
      <c r="V14" s="216"/>
      <c r="W14" s="85"/>
      <c r="X14" s="85"/>
      <c r="Y14" s="17" t="s">
        <v>210</v>
      </c>
      <c r="Z14" s="85"/>
      <c r="AA14" s="217"/>
    </row>
    <row r="15" customFormat="false" ht="12.75" hidden="false" customHeight="true" outlineLevel="0" collapsed="false">
      <c r="A15" s="134" t="s">
        <v>211</v>
      </c>
      <c r="E15" s="226" t="n">
        <f aca="false">+L159</f>
        <v>0</v>
      </c>
      <c r="F15" s="134" t="s">
        <v>208</v>
      </c>
      <c r="K15" s="216" t="s">
        <v>212</v>
      </c>
      <c r="L15" s="29" t="n">
        <v>0</v>
      </c>
      <c r="M15" s="29" t="n">
        <v>0</v>
      </c>
      <c r="N15" s="29" t="n">
        <v>0</v>
      </c>
      <c r="O15" s="29" t="n">
        <v>0</v>
      </c>
      <c r="P15" s="29" t="n">
        <v>0</v>
      </c>
      <c r="Q15" s="29" t="n">
        <v>0</v>
      </c>
      <c r="R15" s="229" t="n">
        <f aca="false">IF(R16=0,0,R17/R16)</f>
        <v>0</v>
      </c>
      <c r="S15" s="230" t="str">
        <f aca="false">IF(SUM(S14:T14)-R14=0,"-",SUM(S14:T14)-R14)</f>
        <v>-</v>
      </c>
      <c r="T15" s="225"/>
      <c r="V15" s="216"/>
      <c r="W15" s="17" t="s">
        <v>213</v>
      </c>
      <c r="X15" s="17" t="s">
        <v>214</v>
      </c>
      <c r="Y15" s="21" t="s">
        <v>215</v>
      </c>
      <c r="Z15" s="85"/>
      <c r="AA15" s="217"/>
    </row>
    <row r="16" customFormat="false" ht="12.75" hidden="false" customHeight="true" outlineLevel="0" collapsed="false">
      <c r="A16" s="134" t="s">
        <v>216</v>
      </c>
      <c r="E16" s="226" t="n">
        <f aca="false">+E185</f>
        <v>0</v>
      </c>
      <c r="F16" s="134" t="s">
        <v>208</v>
      </c>
      <c r="I16" s="231"/>
      <c r="J16" s="231"/>
      <c r="K16" s="216" t="s">
        <v>217</v>
      </c>
      <c r="L16" s="234" t="n">
        <v>0</v>
      </c>
      <c r="M16" s="234" t="n">
        <v>0</v>
      </c>
      <c r="N16" s="234" t="n">
        <v>0</v>
      </c>
      <c r="O16" s="234" t="n">
        <v>0</v>
      </c>
      <c r="P16" s="234" t="n">
        <v>0</v>
      </c>
      <c r="Q16" s="234" t="n">
        <v>0</v>
      </c>
      <c r="R16" s="400" t="n">
        <f aca="false">SUM(L16:Q16)</f>
        <v>0</v>
      </c>
      <c r="S16" s="236"/>
      <c r="T16" s="225"/>
      <c r="U16" s="85"/>
      <c r="V16" s="216" t="s">
        <v>218</v>
      </c>
      <c r="W16" s="85" t="n">
        <v>0</v>
      </c>
      <c r="X16" s="85" t="n">
        <v>0</v>
      </c>
      <c r="Y16" s="85" t="n">
        <f aca="false">(X16-W16)/1000000</f>
        <v>0</v>
      </c>
      <c r="Z16" s="85"/>
      <c r="AA16" s="217"/>
      <c r="AB16" s="85"/>
      <c r="AC16" s="85"/>
      <c r="AD16" s="85"/>
      <c r="AE16" s="85"/>
      <c r="AF16" s="85"/>
      <c r="AG16" s="85"/>
      <c r="AH16" s="85"/>
      <c r="AI16" s="85"/>
      <c r="AJ16" s="85"/>
      <c r="AK16" s="85"/>
    </row>
    <row r="17" customFormat="false" ht="12.75" hidden="false" customHeight="true" outlineLevel="0" collapsed="false">
      <c r="E17" s="226"/>
      <c r="I17" s="231"/>
      <c r="J17" s="231"/>
      <c r="K17" s="237"/>
      <c r="L17" s="238" t="n">
        <f aca="false">SUM(L15*L16)</f>
        <v>0</v>
      </c>
      <c r="M17" s="238" t="n">
        <f aca="false">SUM(M15*M16)</f>
        <v>0</v>
      </c>
      <c r="N17" s="238" t="n">
        <f aca="false">SUM(N15*N16)</f>
        <v>0</v>
      </c>
      <c r="O17" s="238" t="n">
        <f aca="false">SUM(O15*O16)</f>
        <v>0</v>
      </c>
      <c r="P17" s="238" t="n">
        <f aca="false">SUM(P15*P16)</f>
        <v>0</v>
      </c>
      <c r="Q17" s="238" t="n">
        <f aca="false">SUM(Q15*Q16)</f>
        <v>0</v>
      </c>
      <c r="R17" s="239" t="n">
        <f aca="false">SUM(L17:Q17)</f>
        <v>0</v>
      </c>
      <c r="S17" s="0"/>
      <c r="T17" s="0"/>
      <c r="U17" s="85"/>
      <c r="V17" s="216" t="s">
        <v>219</v>
      </c>
      <c r="W17" s="85" t="n">
        <v>0</v>
      </c>
      <c r="X17" s="85" t="n">
        <v>0</v>
      </c>
      <c r="Y17" s="85" t="n">
        <f aca="false">(X17-W17)/1000000</f>
        <v>0</v>
      </c>
      <c r="Z17" s="85"/>
      <c r="AA17" s="217"/>
      <c r="AB17" s="85"/>
      <c r="AC17" s="85"/>
      <c r="AD17" s="85"/>
      <c r="AE17" s="85"/>
      <c r="AF17" s="85"/>
      <c r="AG17" s="85"/>
      <c r="AH17" s="85"/>
      <c r="AI17" s="85"/>
      <c r="AJ17" s="85"/>
      <c r="AK17" s="85"/>
    </row>
    <row r="18" customFormat="false" ht="12.75" hidden="false" customHeight="true" outlineLevel="0" collapsed="false">
      <c r="E18" s="226"/>
      <c r="I18" s="231"/>
      <c r="J18" s="231"/>
      <c r="K18" s="220" t="s">
        <v>220</v>
      </c>
      <c r="L18" s="85"/>
      <c r="M18" s="85"/>
      <c r="N18" s="85"/>
      <c r="O18" s="85"/>
      <c r="P18" s="85"/>
      <c r="Q18" s="75"/>
      <c r="R18" s="217"/>
      <c r="S18" s="223"/>
      <c r="T18" s="223"/>
      <c r="U18" s="85"/>
      <c r="V18" s="216" t="s">
        <v>221</v>
      </c>
      <c r="W18" s="85" t="n">
        <f aca="false">W16+W17</f>
        <v>0</v>
      </c>
      <c r="X18" s="85" t="n">
        <f aca="false">X16+X17</f>
        <v>0</v>
      </c>
      <c r="Y18" s="85" t="n">
        <f aca="false">Y16+Y17</f>
        <v>0</v>
      </c>
      <c r="Z18" s="85"/>
      <c r="AA18" s="217"/>
      <c r="AB18" s="85"/>
      <c r="AC18" s="85"/>
      <c r="AD18" s="85"/>
      <c r="AE18" s="85"/>
      <c r="AF18" s="85"/>
      <c r="AG18" s="85"/>
      <c r="AH18" s="85"/>
      <c r="AI18" s="85"/>
      <c r="AJ18" s="85"/>
      <c r="AK18" s="85"/>
    </row>
    <row r="19" customFormat="false" ht="12.75" hidden="false" customHeight="true" outlineLevel="0" collapsed="false">
      <c r="A19" s="137" t="s">
        <v>27</v>
      </c>
      <c r="E19" s="240" t="n">
        <f aca="false">SUM(E9:E16)</f>
        <v>0</v>
      </c>
      <c r="I19" s="85"/>
      <c r="J19" s="85"/>
      <c r="K19" s="216" t="s">
        <v>193</v>
      </c>
      <c r="L19" s="153" t="n">
        <v>0</v>
      </c>
      <c r="M19" s="153" t="n">
        <v>0</v>
      </c>
      <c r="N19" s="153" t="n">
        <v>0</v>
      </c>
      <c r="O19" s="153" t="n">
        <v>0</v>
      </c>
      <c r="P19" s="153" t="n">
        <v>0</v>
      </c>
      <c r="Q19" s="153" t="n">
        <v>0</v>
      </c>
      <c r="R19" s="222" t="n">
        <f aca="false">SUM(L19:Q19)</f>
        <v>0</v>
      </c>
      <c r="S19" s="223" t="n">
        <f aca="false">IF(R19&gt;=0,R19/1000000,0)</f>
        <v>0</v>
      </c>
      <c r="T19" s="223" t="n">
        <f aca="false">IF(R19&gt;=0,0,R19/1000000)</f>
        <v>0</v>
      </c>
      <c r="U19" s="85"/>
      <c r="V19" s="216"/>
      <c r="W19" s="85"/>
      <c r="X19" s="85"/>
      <c r="Y19" s="85"/>
      <c r="Z19" s="85"/>
      <c r="AA19" s="217"/>
      <c r="AB19" s="85"/>
      <c r="AC19" s="85"/>
      <c r="AD19" s="85"/>
      <c r="AE19" s="85"/>
      <c r="AF19" s="85"/>
      <c r="AG19" s="85"/>
      <c r="AH19" s="85"/>
      <c r="AI19" s="153"/>
      <c r="AJ19" s="85"/>
      <c r="AK19" s="85"/>
    </row>
    <row r="20" customFormat="false" ht="12.75" hidden="false" customHeight="true" outlineLevel="0" collapsed="false">
      <c r="I20" s="85"/>
      <c r="J20" s="85"/>
      <c r="K20" s="216" t="s">
        <v>195</v>
      </c>
      <c r="L20" s="153" t="n">
        <v>0</v>
      </c>
      <c r="M20" s="153" t="n">
        <v>0</v>
      </c>
      <c r="N20" s="153" t="n">
        <v>0</v>
      </c>
      <c r="O20" s="153" t="n">
        <v>0</v>
      </c>
      <c r="P20" s="153" t="n">
        <v>0</v>
      </c>
      <c r="Q20" s="153" t="n">
        <v>0</v>
      </c>
      <c r="R20" s="222" t="n">
        <f aca="false">SUM(L20:Q20)</f>
        <v>0</v>
      </c>
      <c r="S20" s="223" t="n">
        <f aca="false">IF(R20&gt;=0,R20/1000000,0)</f>
        <v>0</v>
      </c>
      <c r="T20" s="223" t="n">
        <f aca="false">IF(R20&gt;=0,0,R20/1000000)</f>
        <v>0</v>
      </c>
      <c r="U20" s="85"/>
      <c r="V20" s="216" t="s">
        <v>222</v>
      </c>
      <c r="W20" s="85"/>
      <c r="X20" s="85"/>
      <c r="Y20" s="85"/>
      <c r="Z20" s="85" t="n">
        <f aca="false">SUM(E19)-SUM(B58+B59)</f>
        <v>0</v>
      </c>
      <c r="AA20" s="217"/>
      <c r="AB20" s="85"/>
      <c r="AC20" s="85"/>
      <c r="AD20" s="85"/>
      <c r="AE20" s="85"/>
      <c r="AF20" s="85"/>
      <c r="AG20" s="85"/>
      <c r="AH20" s="85"/>
      <c r="AI20" s="153"/>
      <c r="AJ20" s="85"/>
      <c r="AK20" s="85"/>
    </row>
    <row r="21" customFormat="false" ht="12.75" hidden="false" customHeight="true" outlineLevel="0" collapsed="false">
      <c r="A21" s="218" t="s">
        <v>223</v>
      </c>
      <c r="I21" s="85"/>
      <c r="J21" s="85"/>
      <c r="K21" s="216" t="s">
        <v>199</v>
      </c>
      <c r="L21" s="153" t="n">
        <v>0</v>
      </c>
      <c r="M21" s="153" t="n">
        <v>0</v>
      </c>
      <c r="N21" s="153" t="n">
        <v>0</v>
      </c>
      <c r="O21" s="153" t="n">
        <v>0</v>
      </c>
      <c r="P21" s="153" t="n">
        <v>0</v>
      </c>
      <c r="Q21" s="153" t="n">
        <v>0</v>
      </c>
      <c r="R21" s="222" t="n">
        <f aca="false">SUM(L21:Q21)</f>
        <v>0</v>
      </c>
      <c r="S21" s="223" t="n">
        <f aca="false">IF(R21&gt;=0,R21/1000000,0)</f>
        <v>0</v>
      </c>
      <c r="T21" s="223" t="n">
        <f aca="false">IF(R21&gt;=0,0,R21/1000000)</f>
        <v>0</v>
      </c>
      <c r="U21" s="75"/>
      <c r="V21" s="242"/>
      <c r="W21" s="243"/>
      <c r="X21" s="243"/>
      <c r="Y21" s="243"/>
      <c r="Z21" s="243"/>
      <c r="AA21" s="244"/>
      <c r="AB21" s="75"/>
      <c r="AC21" s="75"/>
      <c r="AD21" s="75"/>
      <c r="AE21" s="75"/>
      <c r="AF21" s="75"/>
      <c r="AG21" s="75"/>
      <c r="AH21" s="75"/>
      <c r="AI21" s="2"/>
      <c r="AJ21" s="85"/>
      <c r="AK21" s="85"/>
    </row>
    <row r="22" customFormat="false" ht="12.75" hidden="false" customHeight="true" outlineLevel="0" collapsed="false">
      <c r="A22" s="134" t="s">
        <v>224</v>
      </c>
      <c r="E22" s="253" t="n">
        <v>0</v>
      </c>
      <c r="F22" s="1" t="s">
        <v>191</v>
      </c>
      <c r="G22" s="85"/>
      <c r="I22" s="85"/>
      <c r="J22" s="85"/>
      <c r="K22" s="216" t="s">
        <v>203</v>
      </c>
      <c r="L22" s="153" t="n">
        <v>0</v>
      </c>
      <c r="M22" s="153" t="n">
        <v>0</v>
      </c>
      <c r="N22" s="153" t="n">
        <v>0</v>
      </c>
      <c r="O22" s="153" t="n">
        <v>0</v>
      </c>
      <c r="P22" s="153" t="n">
        <v>0</v>
      </c>
      <c r="Q22" s="153" t="n">
        <v>0</v>
      </c>
      <c r="R22" s="222" t="n">
        <f aca="false">SUM(L22:Q22)</f>
        <v>0</v>
      </c>
      <c r="S22" s="223" t="n">
        <f aca="false">IF(R22&gt;=0,R22/1000000,0)</f>
        <v>0</v>
      </c>
      <c r="T22" s="223" t="n">
        <f aca="false">IF(R22&gt;=0,0,R22/1000000)</f>
        <v>0</v>
      </c>
      <c r="U22" s="85"/>
      <c r="V22" s="85"/>
      <c r="W22" s="85"/>
      <c r="X22" s="85"/>
      <c r="Y22" s="85"/>
      <c r="Z22" s="85"/>
      <c r="AA22" s="85"/>
      <c r="AB22" s="85"/>
      <c r="AC22" s="85"/>
      <c r="AD22" s="85"/>
      <c r="AE22" s="85"/>
      <c r="AF22" s="85"/>
      <c r="AG22" s="85"/>
      <c r="AH22" s="85"/>
      <c r="AI22" s="2"/>
      <c r="AJ22" s="85"/>
      <c r="AK22" s="85"/>
    </row>
    <row r="23" customFormat="false" ht="12.75" hidden="false" customHeight="true" outlineLevel="0" collapsed="false">
      <c r="A23" s="134" t="s">
        <v>225</v>
      </c>
      <c r="E23" s="221" t="n">
        <v>0</v>
      </c>
      <c r="F23" s="1" t="s">
        <v>191</v>
      </c>
      <c r="G23" s="85"/>
      <c r="I23" s="85"/>
      <c r="J23" s="85"/>
      <c r="K23" s="216"/>
      <c r="L23" s="85"/>
      <c r="M23" s="85"/>
      <c r="N23" s="85"/>
      <c r="O23" s="85"/>
      <c r="P23" s="85"/>
      <c r="Q23" s="85"/>
      <c r="R23" s="217"/>
      <c r="S23" s="225"/>
      <c r="T23" s="225"/>
      <c r="U23" s="85"/>
      <c r="V23" s="85"/>
      <c r="W23" s="85"/>
      <c r="X23" s="85"/>
      <c r="Y23" s="85"/>
      <c r="Z23" s="85"/>
      <c r="AA23" s="85"/>
      <c r="AB23" s="85"/>
      <c r="AC23" s="85"/>
      <c r="AD23" s="85"/>
      <c r="AE23" s="85"/>
      <c r="AF23" s="85"/>
      <c r="AG23" s="85"/>
      <c r="AH23" s="85"/>
      <c r="AI23" s="2"/>
      <c r="AJ23" s="85"/>
      <c r="AK23" s="85"/>
    </row>
    <row r="24" customFormat="false" ht="12.75" hidden="false" customHeight="true" outlineLevel="0" collapsed="false">
      <c r="A24" s="134" t="s">
        <v>226</v>
      </c>
      <c r="E24" s="246" t="n">
        <f aca="false">E22+E23</f>
        <v>0</v>
      </c>
      <c r="F24" s="134" t="s">
        <v>208</v>
      </c>
      <c r="I24" s="85"/>
      <c r="J24" s="85"/>
      <c r="K24" s="216" t="s">
        <v>209</v>
      </c>
      <c r="L24" s="227" t="n">
        <f aca="false">SUM(L19:L23)/1000000</f>
        <v>0</v>
      </c>
      <c r="M24" s="227" t="n">
        <f aca="false">SUM(M19:M23)/1000000</f>
        <v>0</v>
      </c>
      <c r="N24" s="227" t="n">
        <f aca="false">SUM(N19:N23)/1000000</f>
        <v>0</v>
      </c>
      <c r="O24" s="227" t="n">
        <f aca="false">SUM(O19:O23)/1000000</f>
        <v>0</v>
      </c>
      <c r="P24" s="227" t="n">
        <f aca="false">SUM(P19:P23)/1000000</f>
        <v>0</v>
      </c>
      <c r="Q24" s="227" t="n">
        <f aca="false">SUM(Q19:Q23)/1000000</f>
        <v>0</v>
      </c>
      <c r="R24" s="228" t="n">
        <f aca="false">SUM(R19:R22)/1000000</f>
        <v>0</v>
      </c>
      <c r="S24" s="227" t="n">
        <f aca="false">SUM(S19:S23)</f>
        <v>0</v>
      </c>
      <c r="T24" s="227" t="n">
        <f aca="false">SUM(T19:T23)</f>
        <v>0</v>
      </c>
      <c r="U24" s="75"/>
      <c r="V24" s="75"/>
      <c r="W24" s="75"/>
      <c r="X24" s="75"/>
      <c r="Y24" s="75"/>
      <c r="Z24" s="75"/>
      <c r="AA24" s="75"/>
      <c r="AB24" s="75"/>
      <c r="AC24" s="75"/>
      <c r="AD24" s="75"/>
      <c r="AE24" s="75"/>
      <c r="AF24" s="75"/>
      <c r="AG24" s="75"/>
      <c r="AH24" s="75"/>
      <c r="AI24" s="2"/>
      <c r="AJ24" s="85"/>
      <c r="AK24" s="85"/>
    </row>
    <row r="25" customFormat="false" ht="12.75" hidden="false" customHeight="true" outlineLevel="0" collapsed="false">
      <c r="A25" s="134" t="s">
        <v>227</v>
      </c>
      <c r="E25" s="226" t="n">
        <f aca="false">-M214</f>
        <v>-0</v>
      </c>
      <c r="I25" s="85"/>
      <c r="J25" s="85"/>
      <c r="K25" s="242"/>
      <c r="L25" s="243"/>
      <c r="M25" s="243"/>
      <c r="N25" s="243"/>
      <c r="O25" s="243"/>
      <c r="P25" s="243"/>
      <c r="Q25" s="243"/>
      <c r="R25" s="244"/>
      <c r="S25" s="75"/>
      <c r="T25" s="75"/>
      <c r="U25" s="85"/>
      <c r="V25" s="85"/>
      <c r="W25" s="85"/>
      <c r="X25" s="85"/>
      <c r="Y25" s="85"/>
      <c r="Z25" s="85"/>
      <c r="AA25" s="85"/>
      <c r="AB25" s="85"/>
      <c r="AC25" s="85"/>
      <c r="AD25" s="85"/>
      <c r="AE25" s="85"/>
      <c r="AF25" s="85"/>
      <c r="AG25" s="85"/>
      <c r="AH25" s="85"/>
      <c r="AI25" s="2"/>
      <c r="AJ25" s="85"/>
      <c r="AK25" s="85"/>
    </row>
    <row r="26" customFormat="false" ht="12.75" hidden="false" customHeight="true" outlineLevel="0" collapsed="false">
      <c r="A26" s="137" t="s">
        <v>228</v>
      </c>
      <c r="E26" s="247" t="n">
        <f aca="false">E24+E25</f>
        <v>0</v>
      </c>
      <c r="I26" s="85"/>
      <c r="J26" s="85"/>
      <c r="K26" s="1"/>
      <c r="L26" s="1"/>
      <c r="M26" s="1"/>
      <c r="N26" s="1"/>
      <c r="O26" s="1"/>
      <c r="P26" s="1"/>
      <c r="Q26" s="1"/>
      <c r="R26" s="1"/>
      <c r="S26" s="85"/>
      <c r="T26" s="85"/>
      <c r="U26" s="85"/>
      <c r="V26" s="85"/>
      <c r="W26" s="85"/>
      <c r="X26" s="85"/>
      <c r="Y26" s="85"/>
      <c r="Z26" s="85"/>
      <c r="AA26" s="85"/>
      <c r="AB26" s="85"/>
      <c r="AC26" s="85"/>
      <c r="AD26" s="85"/>
      <c r="AE26" s="85"/>
      <c r="AF26" s="85"/>
      <c r="AG26" s="85"/>
      <c r="AH26" s="85"/>
      <c r="AI26" s="2"/>
      <c r="AJ26" s="85"/>
      <c r="AK26" s="85"/>
    </row>
    <row r="27" customFormat="false" ht="12.75" hidden="false" customHeight="true" outlineLevel="0" collapsed="false">
      <c r="G27" s="85"/>
      <c r="I27" s="85"/>
      <c r="J27" s="85"/>
      <c r="K27" s="248"/>
      <c r="L27" s="209"/>
      <c r="M27" s="209"/>
      <c r="N27" s="209"/>
      <c r="O27" s="209"/>
      <c r="P27" s="209"/>
      <c r="Q27" s="249"/>
      <c r="R27" s="250"/>
      <c r="S27" s="85"/>
      <c r="T27" s="85"/>
      <c r="U27" s="85"/>
      <c r="V27" s="85"/>
      <c r="W27" s="85"/>
      <c r="X27" s="85"/>
      <c r="Y27" s="85"/>
      <c r="Z27" s="85"/>
      <c r="AA27" s="85"/>
      <c r="AB27" s="85"/>
      <c r="AC27" s="85"/>
      <c r="AD27" s="85"/>
      <c r="AE27" s="85"/>
      <c r="AF27" s="85"/>
      <c r="AG27" s="85"/>
      <c r="AH27" s="85"/>
      <c r="AI27" s="85"/>
      <c r="AJ27" s="85"/>
      <c r="AK27" s="85"/>
    </row>
    <row r="28" customFormat="false" ht="12.75" hidden="false" customHeight="true" outlineLevel="0" collapsed="false">
      <c r="A28" s="218" t="s">
        <v>229</v>
      </c>
      <c r="E28" s="85"/>
      <c r="I28" s="85"/>
      <c r="J28" s="85"/>
      <c r="K28" s="251" t="s">
        <v>230</v>
      </c>
      <c r="L28" s="251"/>
      <c r="M28" s="252" t="s">
        <v>231</v>
      </c>
      <c r="N28" s="252" t="s">
        <v>232</v>
      </c>
      <c r="O28" s="85"/>
      <c r="P28" s="85"/>
      <c r="Q28" s="85"/>
      <c r="R28" s="217"/>
      <c r="S28" s="85"/>
      <c r="T28" s="85"/>
      <c r="U28" s="85"/>
      <c r="V28" s="85"/>
      <c r="W28" s="85"/>
      <c r="X28" s="85"/>
      <c r="Y28" s="85"/>
      <c r="Z28" s="85"/>
      <c r="AA28" s="85"/>
      <c r="AB28" s="85"/>
      <c r="AC28" s="85"/>
      <c r="AD28" s="85"/>
      <c r="AE28" s="85"/>
      <c r="AF28" s="85"/>
      <c r="AG28" s="85"/>
      <c r="AH28" s="85"/>
      <c r="AI28" s="85"/>
      <c r="AJ28" s="85"/>
      <c r="AK28" s="85"/>
    </row>
    <row r="29" customFormat="false" ht="12.75" hidden="false" customHeight="true" outlineLevel="0" collapsed="false">
      <c r="A29" s="134" t="s">
        <v>233</v>
      </c>
      <c r="E29" s="253" t="n">
        <v>0</v>
      </c>
      <c r="F29" s="134" t="s">
        <v>234</v>
      </c>
      <c r="I29" s="85"/>
      <c r="J29" s="85"/>
      <c r="K29" s="216" t="s">
        <v>220</v>
      </c>
      <c r="L29" s="85"/>
      <c r="M29" s="85"/>
      <c r="N29" s="85"/>
      <c r="O29" s="85"/>
      <c r="P29" s="85"/>
      <c r="Q29" s="75"/>
      <c r="R29" s="254"/>
      <c r="S29" s="85"/>
      <c r="T29" s="85"/>
      <c r="U29" s="85"/>
      <c r="V29" s="85"/>
      <c r="W29" s="85"/>
      <c r="X29" s="85"/>
      <c r="Y29" s="85"/>
      <c r="Z29" s="85"/>
      <c r="AA29" s="85"/>
      <c r="AB29" s="85"/>
      <c r="AC29" s="85"/>
      <c r="AD29" s="85"/>
      <c r="AE29" s="85"/>
      <c r="AF29" s="85"/>
      <c r="AG29" s="85"/>
      <c r="AH29" s="85"/>
      <c r="AI29" s="85"/>
      <c r="AJ29" s="85"/>
      <c r="AK29" s="85"/>
    </row>
    <row r="30" customFormat="false" ht="12.75" hidden="false" customHeight="true" outlineLevel="0" collapsed="false">
      <c r="A30" s="134" t="s">
        <v>235</v>
      </c>
      <c r="E30" s="255" t="n">
        <f aca="false">B61</f>
        <v>0</v>
      </c>
      <c r="F30" s="134" t="s">
        <v>236</v>
      </c>
      <c r="I30" s="85"/>
      <c r="J30" s="85"/>
      <c r="K30" s="216" t="s">
        <v>237</v>
      </c>
      <c r="L30" s="85"/>
      <c r="M30" s="153" t="n">
        <v>0</v>
      </c>
      <c r="N30" s="153"/>
      <c r="O30" s="85" t="s">
        <v>234</v>
      </c>
      <c r="P30" s="85"/>
      <c r="Q30" s="85"/>
      <c r="R30" s="217"/>
      <c r="S30" s="85"/>
      <c r="T30" s="85"/>
      <c r="U30" s="85"/>
      <c r="V30" s="85"/>
      <c r="W30" s="85"/>
      <c r="X30" s="85"/>
      <c r="Y30" s="85"/>
      <c r="Z30" s="85"/>
      <c r="AA30" s="85"/>
      <c r="AB30" s="85"/>
      <c r="AC30" s="85"/>
      <c r="AD30" s="85"/>
      <c r="AE30" s="85"/>
      <c r="AF30" s="85"/>
      <c r="AG30" s="85"/>
      <c r="AH30" s="85"/>
      <c r="AI30" s="85"/>
      <c r="AJ30" s="85"/>
      <c r="AK30" s="85"/>
    </row>
    <row r="31" customFormat="false" ht="12.75" hidden="false" customHeight="true" outlineLevel="0" collapsed="false">
      <c r="A31" s="134" t="s">
        <v>238</v>
      </c>
      <c r="E31" s="226" t="n">
        <f aca="false">B102</f>
        <v>0</v>
      </c>
      <c r="F31" s="134" t="s">
        <v>236</v>
      </c>
      <c r="I31" s="85"/>
      <c r="J31" s="85"/>
      <c r="K31" s="216" t="s">
        <v>239</v>
      </c>
      <c r="L31" s="85"/>
      <c r="M31" s="153" t="n">
        <v>0</v>
      </c>
      <c r="N31" s="2" t="n">
        <f aca="false">M31</f>
        <v>0</v>
      </c>
      <c r="O31" s="85" t="s">
        <v>234</v>
      </c>
      <c r="P31" s="85"/>
      <c r="Q31" s="85"/>
      <c r="R31" s="217"/>
      <c r="S31" s="85"/>
      <c r="T31" s="85"/>
      <c r="U31" s="85"/>
      <c r="V31" s="85"/>
      <c r="W31" s="85"/>
      <c r="X31" s="85"/>
      <c r="Y31" s="85"/>
      <c r="Z31" s="85"/>
      <c r="AA31" s="85"/>
      <c r="AB31" s="85"/>
      <c r="AC31" s="85"/>
      <c r="AD31" s="85"/>
      <c r="AE31" s="85"/>
      <c r="AF31" s="85"/>
      <c r="AG31" s="85"/>
      <c r="AH31" s="85"/>
      <c r="AI31" s="75"/>
      <c r="AJ31" s="85"/>
      <c r="AK31" s="85"/>
    </row>
    <row r="32" customFormat="false" ht="12.75" hidden="false" customHeight="true" outlineLevel="0" collapsed="false">
      <c r="A32" s="134" t="s">
        <v>240</v>
      </c>
      <c r="E32" s="255" t="n">
        <f aca="false">B118</f>
        <v>0</v>
      </c>
      <c r="F32" s="134" t="s">
        <v>236</v>
      </c>
      <c r="K32" s="216" t="s">
        <v>241</v>
      </c>
      <c r="L32" s="85"/>
      <c r="M32" s="153" t="n">
        <v>0</v>
      </c>
      <c r="N32" s="2"/>
      <c r="O32" s="85" t="s">
        <v>234</v>
      </c>
      <c r="P32" s="85"/>
      <c r="Q32" s="85"/>
      <c r="R32" s="217"/>
      <c r="AI32" s="1"/>
    </row>
    <row r="33" customFormat="false" ht="12.75" hidden="false" customHeight="true" outlineLevel="0" collapsed="false">
      <c r="A33" s="134" t="s">
        <v>326</v>
      </c>
      <c r="E33" s="226" t="n">
        <f aca="false">B68</f>
        <v>0</v>
      </c>
      <c r="F33" s="134" t="s">
        <v>236</v>
      </c>
      <c r="K33" s="216"/>
      <c r="L33" s="75"/>
      <c r="M33" s="2"/>
      <c r="N33" s="2"/>
      <c r="O33" s="85"/>
      <c r="P33" s="85"/>
      <c r="Q33" s="85"/>
      <c r="R33" s="217"/>
    </row>
    <row r="34" customFormat="false" ht="12.75" hidden="false" customHeight="true" outlineLevel="0" collapsed="false">
      <c r="A34" s="134" t="s">
        <v>243</v>
      </c>
      <c r="E34" s="226" t="n">
        <f aca="false">B69</f>
        <v>0</v>
      </c>
      <c r="F34" s="134" t="s">
        <v>236</v>
      </c>
      <c r="K34" s="216" t="s">
        <v>244</v>
      </c>
      <c r="L34" s="85"/>
      <c r="M34" s="2" t="n">
        <f aca="false">B76</f>
        <v>0</v>
      </c>
      <c r="N34" s="2" t="n">
        <f aca="false">B63</f>
        <v>0</v>
      </c>
      <c r="O34" s="85" t="s">
        <v>245</v>
      </c>
      <c r="P34" s="85"/>
      <c r="Q34" s="85"/>
      <c r="R34" s="217"/>
    </row>
    <row r="35" customFormat="false" ht="12.75" hidden="false" customHeight="true" outlineLevel="0" collapsed="false">
      <c r="A35" s="134" t="s">
        <v>246</v>
      </c>
      <c r="E35" s="226" t="n">
        <f aca="false">F238</f>
        <v>0</v>
      </c>
      <c r="F35" s="134" t="s">
        <v>236</v>
      </c>
      <c r="K35" s="216"/>
      <c r="L35" s="85"/>
      <c r="M35" s="2"/>
      <c r="N35" s="2"/>
      <c r="O35" s="85"/>
      <c r="P35" s="85"/>
      <c r="Q35" s="85"/>
      <c r="R35" s="217"/>
    </row>
    <row r="36" customFormat="false" ht="12.75" hidden="false" customHeight="true" outlineLevel="0" collapsed="false">
      <c r="A36" s="137" t="s">
        <v>247</v>
      </c>
      <c r="E36" s="240" t="n">
        <f aca="false">SUM(E29:E35)</f>
        <v>0</v>
      </c>
      <c r="K36" s="216" t="s">
        <v>110</v>
      </c>
      <c r="L36" s="75"/>
      <c r="M36" s="2" t="n">
        <f aca="false">SUM(M30:M34)</f>
        <v>0</v>
      </c>
      <c r="N36" s="2" t="n">
        <f aca="false">SUM(N30:N34)</f>
        <v>0</v>
      </c>
      <c r="O36" s="85"/>
      <c r="P36" s="85"/>
      <c r="Q36" s="85"/>
      <c r="R36" s="217"/>
    </row>
    <row r="37" customFormat="false" ht="12.75" hidden="false" customHeight="true" outlineLevel="0" collapsed="false">
      <c r="K37" s="256"/>
      <c r="L37" s="75"/>
      <c r="M37" s="75"/>
      <c r="N37" s="75"/>
      <c r="O37" s="85"/>
      <c r="P37" s="85"/>
      <c r="Q37" s="85"/>
      <c r="R37" s="217"/>
    </row>
    <row r="38" customFormat="false" ht="12.75" hidden="false" customHeight="true" outlineLevel="0" collapsed="false">
      <c r="A38" s="218" t="s">
        <v>248</v>
      </c>
      <c r="C38" s="153"/>
      <c r="E38" s="240" t="n">
        <f aca="false">+E36+E26+E19</f>
        <v>0</v>
      </c>
      <c r="K38" s="216"/>
      <c r="L38" s="257" t="s">
        <v>249</v>
      </c>
      <c r="M38" s="58" t="n">
        <f aca="false">M36-E38</f>
        <v>0</v>
      </c>
      <c r="N38" s="58" t="n">
        <f aca="false">+N36-E26</f>
        <v>0</v>
      </c>
      <c r="O38" s="85"/>
      <c r="P38" s="85"/>
      <c r="Q38" s="85"/>
      <c r="R38" s="217"/>
      <c r="AN38" s="1"/>
      <c r="AO38" s="1"/>
      <c r="AP38" s="1"/>
      <c r="AQ38" s="1"/>
      <c r="AR38" s="1"/>
      <c r="AS38" s="1"/>
    </row>
    <row r="39" customFormat="false" ht="12.75" hidden="false" customHeight="true" outlineLevel="0" collapsed="false">
      <c r="K39" s="258"/>
      <c r="L39" s="259"/>
      <c r="M39" s="259"/>
      <c r="N39" s="260"/>
      <c r="O39" s="259"/>
      <c r="P39" s="259"/>
      <c r="Q39" s="259"/>
      <c r="R39" s="261"/>
      <c r="AJ39" s="1"/>
      <c r="AK39" s="1"/>
      <c r="AN39" s="1"/>
      <c r="AO39" s="1"/>
      <c r="AP39" s="1"/>
      <c r="AQ39" s="1"/>
      <c r="AR39" s="1"/>
      <c r="AS39" s="1"/>
    </row>
    <row r="40" customFormat="false" ht="12.75" hidden="false" customHeight="true" outlineLevel="0" collapsed="false">
      <c r="K40" s="85"/>
      <c r="L40" s="85"/>
      <c r="M40" s="85"/>
      <c r="N40" s="85"/>
      <c r="O40" s="85"/>
      <c r="P40" s="85"/>
      <c r="AJ40" s="1"/>
      <c r="AK40" s="1"/>
      <c r="AN40" s="1"/>
      <c r="AO40" s="1"/>
      <c r="AP40" s="1"/>
      <c r="AQ40" s="1"/>
      <c r="AR40" s="1"/>
      <c r="AS40" s="1"/>
    </row>
    <row r="41" customFormat="false" ht="12.75" hidden="false" customHeight="true" outlineLevel="0" collapsed="false">
      <c r="A41" s="262" t="s">
        <v>250</v>
      </c>
      <c r="B41" s="262"/>
      <c r="K41" s="1"/>
      <c r="L41" s="1"/>
      <c r="M41" s="33"/>
      <c r="N41" s="1"/>
      <c r="O41" s="1"/>
      <c r="P41" s="1"/>
      <c r="AJ41" s="1"/>
      <c r="AK41" s="1"/>
      <c r="AN41" s="1"/>
      <c r="AO41" s="1"/>
      <c r="AP41" s="1"/>
      <c r="AQ41" s="1"/>
      <c r="AR41" s="1"/>
      <c r="AS41" s="1"/>
    </row>
    <row r="42" customFormat="false" ht="12.75" hidden="false" customHeight="true" outlineLevel="0" collapsed="false">
      <c r="B42" s="1"/>
      <c r="AI42" s="263" t="s">
        <v>251</v>
      </c>
      <c r="AJ42" s="263"/>
      <c r="AK42" s="1"/>
      <c r="AN42" s="1"/>
      <c r="AO42" s="1"/>
      <c r="AP42" s="1"/>
      <c r="AQ42" s="1"/>
      <c r="AR42" s="1"/>
      <c r="AS42" s="1"/>
    </row>
    <row r="43" customFormat="false" ht="12.75" hidden="false" customHeight="true" outlineLevel="0" collapsed="false">
      <c r="A43" s="264"/>
      <c r="B43" s="265" t="s">
        <v>252</v>
      </c>
      <c r="C43" s="266" t="n">
        <f aca="false">SUM(C47:C76)-C61-C68-C69</f>
        <v>0</v>
      </c>
      <c r="D43" s="266" t="n">
        <f aca="false">SUM(D47:D76)-D61-D68-D69</f>
        <v>0</v>
      </c>
      <c r="E43" s="266" t="n">
        <f aca="false">SUM(E47:E76)-E61-E68-E69</f>
        <v>0</v>
      </c>
      <c r="F43" s="266" t="n">
        <f aca="false">SUM(F47:F76)-F61-F68-F69</f>
        <v>0</v>
      </c>
      <c r="G43" s="266" t="n">
        <f aca="false">SUM(G47:G76)-G61-G68-G69</f>
        <v>0</v>
      </c>
      <c r="H43" s="266" t="n">
        <f aca="false">SUM(H47:H76)-H61-H68-H69</f>
        <v>0</v>
      </c>
      <c r="I43" s="266" t="n">
        <f aca="false">SUM(I47:I76)-I61-I68-I69</f>
        <v>0</v>
      </c>
      <c r="J43" s="266" t="n">
        <f aca="false">SUM(J47:J76)-J61-J68-J69</f>
        <v>0</v>
      </c>
      <c r="K43" s="266" t="n">
        <f aca="false">SUM(K47:K76)-K61-K68-K69</f>
        <v>0</v>
      </c>
      <c r="L43" s="266" t="n">
        <f aca="false">SUM(L47:L76)-L61-L68-L69</f>
        <v>0</v>
      </c>
      <c r="M43" s="266" t="n">
        <f aca="false">SUM(M47:M76)-M61-M68-M69</f>
        <v>0</v>
      </c>
      <c r="N43" s="266" t="n">
        <f aca="false">SUM(N47:N76)-N61-N68-N69</f>
        <v>0</v>
      </c>
      <c r="O43" s="266" t="n">
        <f aca="false">SUM(O47:O76)-O61-O68-O69</f>
        <v>0</v>
      </c>
      <c r="P43" s="266" t="n">
        <f aca="false">SUM(P47:P76)-P61-P68-P69</f>
        <v>0</v>
      </c>
      <c r="Q43" s="266" t="n">
        <f aca="false">SUM(Q47:Q76)-Q61-Q68-Q69</f>
        <v>0</v>
      </c>
      <c r="R43" s="266" t="n">
        <f aca="false">SUM(R47:R76)-R61-R68-R69</f>
        <v>0</v>
      </c>
      <c r="S43" s="266" t="n">
        <f aca="false">SUM(S47:S76)-S61-S68-S69</f>
        <v>0</v>
      </c>
      <c r="T43" s="266" t="n">
        <f aca="false">SUM(T47:T76)-T61-T68-T69</f>
        <v>0</v>
      </c>
      <c r="U43" s="266" t="n">
        <f aca="false">SUM(U47:U76)-U61-U68-U69</f>
        <v>0</v>
      </c>
      <c r="V43" s="266" t="n">
        <f aca="false">SUM(V47:V76)-V61-V68-V69</f>
        <v>0</v>
      </c>
      <c r="W43" s="266" t="n">
        <f aca="false">SUM(W47:W76)-W61-W68-W69</f>
        <v>0</v>
      </c>
      <c r="X43" s="266" t="n">
        <f aca="false">SUM(X47:X76)-X61-X68-X69</f>
        <v>0</v>
      </c>
      <c r="Y43" s="266" t="n">
        <f aca="false">SUM(Y47:Y76)-Y61-Y68-Y69</f>
        <v>0</v>
      </c>
      <c r="Z43" s="266" t="n">
        <f aca="false">SUM(Z47:Z76)-Z61-Z68-Z69</f>
        <v>0</v>
      </c>
      <c r="AA43" s="266" t="n">
        <f aca="false">SUM(AA47:AA76)-AA61-AA68-AA69</f>
        <v>0</v>
      </c>
      <c r="AB43" s="266" t="n">
        <f aca="false">SUM(AB47:AB76)-AB61-AB68-AB69</f>
        <v>0</v>
      </c>
      <c r="AC43" s="266" t="n">
        <f aca="false">SUM(AC47:AC76)-AC61-AC68-AC69</f>
        <v>0</v>
      </c>
      <c r="AD43" s="266" t="n">
        <f aca="false">SUM(AD47:AD76)-AD61-AD68-AD69</f>
        <v>0</v>
      </c>
      <c r="AE43" s="266" t="n">
        <f aca="false">SUM(AE47:AE76)-AE61-AE68-AE69</f>
        <v>0</v>
      </c>
      <c r="AF43" s="266" t="n">
        <f aca="false">SUM(AF47:AF76)-AF61-AF68-AF69</f>
        <v>0</v>
      </c>
      <c r="AG43" s="266" t="n">
        <f aca="false">SUM(AG47:AG76)-AG61-AG68-AG69</f>
        <v>0</v>
      </c>
      <c r="AH43" s="1"/>
      <c r="AI43" s="267" t="s">
        <v>253</v>
      </c>
      <c r="AJ43" s="268" t="s">
        <v>254</v>
      </c>
      <c r="AK43" s="1"/>
      <c r="AL43" s="17"/>
      <c r="AN43" s="1"/>
      <c r="AO43" s="1"/>
      <c r="AP43" s="1"/>
      <c r="AQ43" s="1"/>
      <c r="AR43" s="1"/>
      <c r="AS43" s="1"/>
    </row>
    <row r="44" customFormat="false" ht="12.75" hidden="false" customHeight="true" outlineLevel="0" collapsed="false">
      <c r="A44" s="269" t="s">
        <v>255</v>
      </c>
      <c r="B44" s="270" t="n">
        <f aca="false">B4</f>
        <v>36647</v>
      </c>
      <c r="C44" s="271" t="n">
        <f aca="false">B44</f>
        <v>36647</v>
      </c>
      <c r="D44" s="271" t="n">
        <f aca="false">C44+1</f>
        <v>36648</v>
      </c>
      <c r="E44" s="271" t="n">
        <f aca="false">D44+1</f>
        <v>36649</v>
      </c>
      <c r="F44" s="271" t="n">
        <f aca="false">E44+1</f>
        <v>36650</v>
      </c>
      <c r="G44" s="271" t="n">
        <f aca="false">F44+1</f>
        <v>36651</v>
      </c>
      <c r="H44" s="271" t="n">
        <f aca="false">G44+1</f>
        <v>36652</v>
      </c>
      <c r="I44" s="271" t="n">
        <f aca="false">H44+1</f>
        <v>36653</v>
      </c>
      <c r="J44" s="271" t="n">
        <f aca="false">I44+1</f>
        <v>36654</v>
      </c>
      <c r="K44" s="271" t="n">
        <f aca="false">J44+1</f>
        <v>36655</v>
      </c>
      <c r="L44" s="271" t="n">
        <f aca="false">K44+1</f>
        <v>36656</v>
      </c>
      <c r="M44" s="271" t="n">
        <f aca="false">L44+1</f>
        <v>36657</v>
      </c>
      <c r="N44" s="271" t="n">
        <f aca="false">M44+1</f>
        <v>36658</v>
      </c>
      <c r="O44" s="271" t="n">
        <f aca="false">N44+1</f>
        <v>36659</v>
      </c>
      <c r="P44" s="271" t="n">
        <f aca="false">O44+1</f>
        <v>36660</v>
      </c>
      <c r="Q44" s="271" t="n">
        <f aca="false">P44+1</f>
        <v>36661</v>
      </c>
      <c r="R44" s="271" t="n">
        <f aca="false">Q44+1</f>
        <v>36662</v>
      </c>
      <c r="S44" s="271" t="n">
        <f aca="false">R44+1</f>
        <v>36663</v>
      </c>
      <c r="T44" s="271" t="n">
        <f aca="false">S44+1</f>
        <v>36664</v>
      </c>
      <c r="U44" s="271" t="n">
        <f aca="false">T44+1</f>
        <v>36665</v>
      </c>
      <c r="V44" s="271" t="n">
        <f aca="false">U44+1</f>
        <v>36666</v>
      </c>
      <c r="W44" s="271" t="n">
        <f aca="false">V44+1</f>
        <v>36667</v>
      </c>
      <c r="X44" s="271" t="n">
        <f aca="false">W44+1</f>
        <v>36668</v>
      </c>
      <c r="Y44" s="271" t="n">
        <f aca="false">X44+1</f>
        <v>36669</v>
      </c>
      <c r="Z44" s="271" t="n">
        <f aca="false">Y44+1</f>
        <v>36670</v>
      </c>
      <c r="AA44" s="271" t="n">
        <f aca="false">Z44+1</f>
        <v>36671</v>
      </c>
      <c r="AB44" s="271" t="n">
        <f aca="false">AA44+1</f>
        <v>36672</v>
      </c>
      <c r="AC44" s="271" t="n">
        <f aca="false">AB44+1</f>
        <v>36673</v>
      </c>
      <c r="AD44" s="271" t="n">
        <f aca="false">AC44+1</f>
        <v>36674</v>
      </c>
      <c r="AE44" s="271" t="n">
        <f aca="false">AD44+1</f>
        <v>36675</v>
      </c>
      <c r="AF44" s="271" t="n">
        <f aca="false">AE44+1</f>
        <v>36676</v>
      </c>
      <c r="AG44" s="271" t="n">
        <f aca="false">AF44+1</f>
        <v>36677</v>
      </c>
      <c r="AH44" s="272"/>
      <c r="AI44" s="273" t="n">
        <v>1</v>
      </c>
      <c r="AJ44" s="274" t="s">
        <v>256</v>
      </c>
      <c r="AK44" s="272"/>
      <c r="AL44" s="275"/>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c r="DI44" s="272"/>
      <c r="DJ44" s="272"/>
      <c r="DK44" s="272"/>
      <c r="DL44" s="272"/>
      <c r="DM44" s="272"/>
      <c r="DN44" s="272"/>
      <c r="DO44" s="272"/>
      <c r="DP44" s="272"/>
      <c r="DQ44" s="272"/>
      <c r="DR44" s="272"/>
      <c r="DS44" s="272"/>
      <c r="DT44" s="272"/>
      <c r="DU44" s="272"/>
      <c r="DV44" s="272"/>
      <c r="DW44" s="272"/>
      <c r="DX44" s="272"/>
      <c r="DY44" s="272"/>
      <c r="DZ44" s="272"/>
      <c r="EA44" s="272"/>
      <c r="EB44" s="272"/>
      <c r="EC44" s="272"/>
      <c r="ED44" s="272"/>
      <c r="EE44" s="272"/>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row>
    <row r="45" customFormat="false" ht="12.75" hidden="false" customHeight="true" outlineLevel="0" collapsed="false">
      <c r="A45" s="276"/>
      <c r="B45" s="276"/>
      <c r="C45" s="278" t="str">
        <f aca="false">LOOKUP((WEEKDAY(C44,1)),$AI$44:$AI$50,$AJ$44:$AJ$50)</f>
        <v>M</v>
      </c>
      <c r="D45" s="278" t="str">
        <f aca="false">LOOKUP((WEEKDAY(D44,1)),$AI$44:$AI$50,$AJ$44:$AJ$50)</f>
        <v>T</v>
      </c>
      <c r="E45" s="278" t="str">
        <f aca="false">LOOKUP((WEEKDAY(E44,1)),$AI$44:$AI$50,$AJ$44:$AJ$50)</f>
        <v>W</v>
      </c>
      <c r="F45" s="278" t="str">
        <f aca="false">LOOKUP((WEEKDAY(F44,1)),$AI$44:$AI$50,$AJ$44:$AJ$50)</f>
        <v>R</v>
      </c>
      <c r="G45" s="278" t="str">
        <f aca="false">LOOKUP((WEEKDAY(G44,1)),$AI$44:$AI$50,$AJ$44:$AJ$50)</f>
        <v>F</v>
      </c>
      <c r="H45" s="278" t="str">
        <f aca="false">LOOKUP((WEEKDAY(H44,1)),$AI$44:$AI$50,$AJ$44:$AJ$50)</f>
        <v>S</v>
      </c>
      <c r="I45" s="278" t="str">
        <f aca="false">LOOKUP((WEEKDAY(I44,1)),$AI$44:$AI$50,$AJ$44:$AJ$50)</f>
        <v>S</v>
      </c>
      <c r="J45" s="278" t="str">
        <f aca="false">LOOKUP((WEEKDAY(J44,1)),$AI$44:$AI$50,$AJ$44:$AJ$50)</f>
        <v>M</v>
      </c>
      <c r="K45" s="278" t="str">
        <f aca="false">LOOKUP((WEEKDAY(K44,1)),$AI$44:$AI$50,$AJ$44:$AJ$50)</f>
        <v>T</v>
      </c>
      <c r="L45" s="278" t="str">
        <f aca="false">LOOKUP((WEEKDAY(L44,1)),$AI$44:$AI$50,$AJ$44:$AJ$50)</f>
        <v>W</v>
      </c>
      <c r="M45" s="278" t="str">
        <f aca="false">LOOKUP((WEEKDAY(M44,1)),$AI$44:$AI$50,$AJ$44:$AJ$50)</f>
        <v>R</v>
      </c>
      <c r="N45" s="278" t="str">
        <f aca="false">LOOKUP((WEEKDAY(N44,1)),$AI$44:$AI$50,$AJ$44:$AJ$50)</f>
        <v>F</v>
      </c>
      <c r="O45" s="278" t="str">
        <f aca="false">LOOKUP((WEEKDAY(O44,1)),$AI$44:$AI$50,$AJ$44:$AJ$50)</f>
        <v>S</v>
      </c>
      <c r="P45" s="278" t="str">
        <f aca="false">LOOKUP((WEEKDAY(P44,1)),$AI$44:$AI$50,$AJ$44:$AJ$50)</f>
        <v>S</v>
      </c>
      <c r="Q45" s="278" t="str">
        <f aca="false">LOOKUP((WEEKDAY(Q44,1)),$AI$44:$AI$50,$AJ$44:$AJ$50)</f>
        <v>M</v>
      </c>
      <c r="R45" s="278" t="str">
        <f aca="false">LOOKUP((WEEKDAY(R44,1)),$AI$44:$AI$50,$AJ$44:$AJ$50)</f>
        <v>T</v>
      </c>
      <c r="S45" s="278" t="str">
        <f aca="false">LOOKUP((WEEKDAY(S44,1)),$AI$44:$AI$50,$AJ$44:$AJ$50)</f>
        <v>W</v>
      </c>
      <c r="T45" s="278" t="str">
        <f aca="false">LOOKUP((WEEKDAY(T44,1)),$AI$44:$AI$50,$AJ$44:$AJ$50)</f>
        <v>R</v>
      </c>
      <c r="U45" s="278" t="str">
        <f aca="false">LOOKUP((WEEKDAY(U44,1)),$AI$44:$AI$50,$AJ$44:$AJ$50)</f>
        <v>F</v>
      </c>
      <c r="V45" s="278" t="str">
        <f aca="false">LOOKUP((WEEKDAY(V44,1)),$AI$44:$AI$50,$AJ$44:$AJ$50)</f>
        <v>S</v>
      </c>
      <c r="W45" s="278" t="str">
        <f aca="false">LOOKUP((WEEKDAY(W44,1)),$AI$44:$AI$50,$AJ$44:$AJ$50)</f>
        <v>S</v>
      </c>
      <c r="X45" s="278" t="str">
        <f aca="false">LOOKUP((WEEKDAY(X44,1)),$AI$44:$AI$50,$AJ$44:$AJ$50)</f>
        <v>M</v>
      </c>
      <c r="Y45" s="278" t="str">
        <f aca="false">LOOKUP((WEEKDAY(Y44,1)),$AI$44:$AI$50,$AJ$44:$AJ$50)</f>
        <v>T</v>
      </c>
      <c r="Z45" s="278" t="str">
        <f aca="false">LOOKUP((WEEKDAY(Z44,1)),$AI$44:$AI$50,$AJ$44:$AJ$50)</f>
        <v>W</v>
      </c>
      <c r="AA45" s="278" t="str">
        <f aca="false">LOOKUP((WEEKDAY(AA44,1)),$AI$44:$AI$50,$AJ$44:$AJ$50)</f>
        <v>R</v>
      </c>
      <c r="AB45" s="278" t="str">
        <f aca="false">LOOKUP((WEEKDAY(AB44,1)),$AI$44:$AI$50,$AJ$44:$AJ$50)</f>
        <v>F</v>
      </c>
      <c r="AC45" s="278" t="str">
        <f aca="false">LOOKUP((WEEKDAY(AC44,1)),$AI$44:$AI$50,$AJ$44:$AJ$50)</f>
        <v>S</v>
      </c>
      <c r="AD45" s="278" t="str">
        <f aca="false">LOOKUP((WEEKDAY(AD44,1)),$AI$44:$AI$50,$AJ$44:$AJ$50)</f>
        <v>S</v>
      </c>
      <c r="AE45" s="278" t="str">
        <f aca="false">LOOKUP((WEEKDAY(AE44,1)),$AI$44:$AI$50,$AJ$44:$AJ$50)</f>
        <v>M</v>
      </c>
      <c r="AF45" s="278" t="str">
        <f aca="false">LOOKUP((WEEKDAY(AF44,1)),$AI$44:$AI$50,$AJ$44:$AJ$50)</f>
        <v>T</v>
      </c>
      <c r="AG45" s="278" t="str">
        <f aca="false">LOOKUP((WEEKDAY(AG44,1)),$AI$44:$AI$50,$AJ$44:$AJ$50)</f>
        <v>W</v>
      </c>
      <c r="AH45" s="1"/>
      <c r="AI45" s="279" t="n">
        <v>2</v>
      </c>
      <c r="AJ45" s="280" t="s">
        <v>257</v>
      </c>
      <c r="AK45" s="1"/>
      <c r="AL45" s="85"/>
      <c r="AN45" s="1"/>
      <c r="AO45" s="1"/>
      <c r="AP45" s="1"/>
      <c r="AQ45" s="1"/>
      <c r="AR45" s="1"/>
      <c r="AS45" s="1"/>
    </row>
    <row r="46" customFormat="false" ht="12.75" hidden="false" customHeight="true" outlineLevel="0" collapsed="false">
      <c r="A46" s="281"/>
      <c r="B46" s="277" t="s">
        <v>258</v>
      </c>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4"/>
      <c r="AH46" s="1"/>
      <c r="AI46" s="279" t="n">
        <v>3</v>
      </c>
      <c r="AJ46" s="280" t="s">
        <v>261</v>
      </c>
      <c r="AK46" s="1"/>
      <c r="AL46" s="85"/>
      <c r="AN46" s="1"/>
      <c r="AO46" s="1"/>
      <c r="AP46" s="1"/>
      <c r="AQ46" s="1"/>
      <c r="AR46" s="1"/>
      <c r="AS46" s="1"/>
    </row>
    <row r="47" customFormat="false" ht="12.75" hidden="false" customHeight="true" outlineLevel="0" collapsed="false">
      <c r="A47" s="226" t="s">
        <v>262</v>
      </c>
      <c r="B47" s="284" t="n">
        <f aca="false">SUM(C47:AG47)</f>
        <v>0</v>
      </c>
      <c r="C47" s="153" t="n">
        <v>0</v>
      </c>
      <c r="D47" s="153" t="n">
        <v>0</v>
      </c>
      <c r="E47" s="153" t="n">
        <v>0</v>
      </c>
      <c r="F47" s="153" t="n">
        <v>0</v>
      </c>
      <c r="G47" s="153" t="n">
        <v>0</v>
      </c>
      <c r="H47" s="153" t="n">
        <v>0</v>
      </c>
      <c r="I47" s="153" t="n">
        <v>0</v>
      </c>
      <c r="J47" s="153" t="n">
        <v>0</v>
      </c>
      <c r="K47" s="153" t="n">
        <v>0</v>
      </c>
      <c r="L47" s="153" t="n">
        <v>0</v>
      </c>
      <c r="M47" s="153" t="n">
        <v>0</v>
      </c>
      <c r="N47" s="153" t="n">
        <v>0</v>
      </c>
      <c r="O47" s="153" t="n">
        <v>0</v>
      </c>
      <c r="P47" s="153" t="n">
        <v>0</v>
      </c>
      <c r="Q47" s="153" t="n">
        <v>0</v>
      </c>
      <c r="R47" s="153" t="n">
        <v>0</v>
      </c>
      <c r="S47" s="153" t="n">
        <v>0</v>
      </c>
      <c r="T47" s="153" t="n">
        <v>0</v>
      </c>
      <c r="U47" s="153" t="n">
        <v>0</v>
      </c>
      <c r="V47" s="153" t="n">
        <v>0</v>
      </c>
      <c r="W47" s="153" t="n">
        <v>0</v>
      </c>
      <c r="X47" s="153" t="n">
        <v>0</v>
      </c>
      <c r="Y47" s="153" t="n">
        <v>0</v>
      </c>
      <c r="Z47" s="153" t="n">
        <v>0</v>
      </c>
      <c r="AA47" s="153" t="n">
        <v>0</v>
      </c>
      <c r="AB47" s="153" t="n">
        <v>0</v>
      </c>
      <c r="AC47" s="153" t="n">
        <v>0</v>
      </c>
      <c r="AD47" s="153" t="n">
        <v>0</v>
      </c>
      <c r="AE47" s="153" t="n">
        <v>0</v>
      </c>
      <c r="AF47" s="153" t="n">
        <v>0</v>
      </c>
      <c r="AG47" s="325" t="n">
        <v>0</v>
      </c>
      <c r="AH47" s="1"/>
      <c r="AI47" s="279" t="n">
        <v>4</v>
      </c>
      <c r="AJ47" s="280" t="s">
        <v>263</v>
      </c>
      <c r="AK47" s="1"/>
      <c r="AL47" s="3"/>
      <c r="AM47" s="2"/>
      <c r="AN47" s="33"/>
      <c r="AO47" s="1"/>
      <c r="AP47" s="1"/>
      <c r="AQ47" s="1"/>
      <c r="AR47" s="1"/>
      <c r="AS47" s="1"/>
    </row>
    <row r="48" customFormat="false" ht="12.75" hidden="false" customHeight="true" outlineLevel="0" collapsed="false">
      <c r="A48" s="285" t="s">
        <v>264</v>
      </c>
      <c r="B48" s="284" t="n">
        <f aca="false">SUM(C48:AG48)</f>
        <v>0</v>
      </c>
      <c r="C48" s="153" t="n">
        <v>0</v>
      </c>
      <c r="D48" s="153" t="n">
        <v>0</v>
      </c>
      <c r="E48" s="153" t="n">
        <v>0</v>
      </c>
      <c r="F48" s="153" t="n">
        <v>0</v>
      </c>
      <c r="G48" s="153" t="n">
        <v>0</v>
      </c>
      <c r="H48" s="153" t="n">
        <v>0</v>
      </c>
      <c r="I48" s="153" t="n">
        <v>0</v>
      </c>
      <c r="J48" s="153" t="n">
        <v>0</v>
      </c>
      <c r="K48" s="153" t="n">
        <v>0</v>
      </c>
      <c r="L48" s="153" t="n">
        <v>0</v>
      </c>
      <c r="M48" s="153" t="n">
        <v>0</v>
      </c>
      <c r="N48" s="153" t="n">
        <v>0</v>
      </c>
      <c r="O48" s="153" t="n">
        <v>0</v>
      </c>
      <c r="P48" s="153" t="n">
        <v>0</v>
      </c>
      <c r="Q48" s="153" t="n">
        <v>0</v>
      </c>
      <c r="R48" s="153" t="n">
        <v>0</v>
      </c>
      <c r="S48" s="153" t="n">
        <v>0</v>
      </c>
      <c r="T48" s="153" t="n">
        <v>0</v>
      </c>
      <c r="U48" s="153" t="n">
        <v>0</v>
      </c>
      <c r="V48" s="153" t="n">
        <v>0</v>
      </c>
      <c r="W48" s="153" t="n">
        <v>0</v>
      </c>
      <c r="X48" s="153" t="n">
        <v>0</v>
      </c>
      <c r="Y48" s="153" t="n">
        <v>0</v>
      </c>
      <c r="Z48" s="153" t="n">
        <v>0</v>
      </c>
      <c r="AA48" s="153" t="n">
        <v>0</v>
      </c>
      <c r="AB48" s="153" t="n">
        <v>0</v>
      </c>
      <c r="AC48" s="153" t="n">
        <v>0</v>
      </c>
      <c r="AD48" s="153" t="n">
        <v>0</v>
      </c>
      <c r="AE48" s="153" t="n">
        <v>0</v>
      </c>
      <c r="AF48" s="153" t="n">
        <v>0</v>
      </c>
      <c r="AG48" s="325" t="n">
        <v>0</v>
      </c>
      <c r="AH48" s="1"/>
      <c r="AI48" s="279" t="n">
        <v>5</v>
      </c>
      <c r="AJ48" s="280" t="s">
        <v>265</v>
      </c>
      <c r="AK48" s="1"/>
      <c r="AL48" s="3"/>
      <c r="AM48" s="153"/>
      <c r="AN48" s="56"/>
      <c r="AO48" s="3"/>
      <c r="AP48" s="3"/>
      <c r="AQ48" s="3"/>
      <c r="AR48" s="3"/>
      <c r="AS48" s="3"/>
      <c r="AT48" s="205"/>
      <c r="AU48" s="205"/>
    </row>
    <row r="49" customFormat="false" ht="12.75" hidden="false" customHeight="true" outlineLevel="0" collapsed="false">
      <c r="A49" s="285" t="s">
        <v>266</v>
      </c>
      <c r="B49" s="284" t="n">
        <f aca="false">SUM(C49:AG49)</f>
        <v>0</v>
      </c>
      <c r="C49" s="153" t="n">
        <v>0</v>
      </c>
      <c r="D49" s="153" t="n">
        <v>0</v>
      </c>
      <c r="E49" s="153" t="n">
        <v>0</v>
      </c>
      <c r="F49" s="153" t="n">
        <v>0</v>
      </c>
      <c r="G49" s="153" t="n">
        <v>0</v>
      </c>
      <c r="H49" s="153" t="n">
        <v>0</v>
      </c>
      <c r="I49" s="153" t="n">
        <v>0</v>
      </c>
      <c r="J49" s="153" t="n">
        <v>0</v>
      </c>
      <c r="K49" s="153" t="n">
        <v>0</v>
      </c>
      <c r="L49" s="153" t="n">
        <v>0</v>
      </c>
      <c r="M49" s="153" t="n">
        <v>0</v>
      </c>
      <c r="N49" s="153" t="n">
        <v>0</v>
      </c>
      <c r="O49" s="153" t="n">
        <v>0</v>
      </c>
      <c r="P49" s="153" t="n">
        <v>0</v>
      </c>
      <c r="Q49" s="153" t="n">
        <v>0</v>
      </c>
      <c r="R49" s="153" t="n">
        <v>0</v>
      </c>
      <c r="S49" s="153" t="n">
        <v>0</v>
      </c>
      <c r="T49" s="153" t="n">
        <v>0</v>
      </c>
      <c r="U49" s="153" t="n">
        <v>0</v>
      </c>
      <c r="V49" s="153" t="n">
        <v>0</v>
      </c>
      <c r="W49" s="153" t="n">
        <v>0</v>
      </c>
      <c r="X49" s="153" t="n">
        <v>0</v>
      </c>
      <c r="Y49" s="153" t="n">
        <v>0</v>
      </c>
      <c r="Z49" s="153" t="n">
        <v>0</v>
      </c>
      <c r="AA49" s="153" t="n">
        <v>0</v>
      </c>
      <c r="AB49" s="153" t="n">
        <v>0</v>
      </c>
      <c r="AC49" s="153" t="n">
        <v>0</v>
      </c>
      <c r="AD49" s="153" t="n">
        <v>0</v>
      </c>
      <c r="AE49" s="153" t="n">
        <v>0</v>
      </c>
      <c r="AF49" s="153" t="n">
        <v>0</v>
      </c>
      <c r="AG49" s="325" t="n">
        <v>0</v>
      </c>
      <c r="AH49" s="1"/>
      <c r="AI49" s="279" t="n">
        <v>6</v>
      </c>
      <c r="AJ49" s="280" t="s">
        <v>267</v>
      </c>
      <c r="AK49" s="1"/>
      <c r="AL49" s="3"/>
      <c r="AM49" s="153"/>
      <c r="AN49" s="56"/>
      <c r="AO49" s="3"/>
      <c r="AP49" s="3"/>
      <c r="AQ49" s="3"/>
      <c r="AR49" s="3"/>
      <c r="AS49" s="3"/>
      <c r="AT49" s="205"/>
      <c r="AU49" s="205"/>
    </row>
    <row r="50" customFormat="false" ht="12.75" hidden="false" customHeight="true" outlineLevel="0" collapsed="false">
      <c r="A50" s="285" t="s">
        <v>268</v>
      </c>
      <c r="B50" s="284" t="n">
        <f aca="false">SUM(C50:AG50)</f>
        <v>0</v>
      </c>
      <c r="C50" s="153" t="n">
        <v>0</v>
      </c>
      <c r="D50" s="153" t="n">
        <v>0</v>
      </c>
      <c r="E50" s="153" t="n">
        <v>0</v>
      </c>
      <c r="F50" s="153" t="n">
        <v>0</v>
      </c>
      <c r="G50" s="153" t="n">
        <v>0</v>
      </c>
      <c r="H50" s="153" t="n">
        <v>0</v>
      </c>
      <c r="I50" s="153" t="n">
        <v>0</v>
      </c>
      <c r="J50" s="153" t="n">
        <v>0</v>
      </c>
      <c r="K50" s="153" t="n">
        <v>0</v>
      </c>
      <c r="L50" s="153" t="n">
        <v>0</v>
      </c>
      <c r="M50" s="153" t="n">
        <v>0</v>
      </c>
      <c r="N50" s="153" t="n">
        <v>0</v>
      </c>
      <c r="O50" s="153" t="n">
        <v>0</v>
      </c>
      <c r="P50" s="153" t="n">
        <v>0</v>
      </c>
      <c r="Q50" s="153" t="n">
        <v>0</v>
      </c>
      <c r="R50" s="153" t="n">
        <v>0</v>
      </c>
      <c r="S50" s="153" t="n">
        <v>0</v>
      </c>
      <c r="T50" s="153" t="n">
        <v>0</v>
      </c>
      <c r="U50" s="153" t="n">
        <v>0</v>
      </c>
      <c r="V50" s="153" t="n">
        <v>0</v>
      </c>
      <c r="W50" s="153" t="n">
        <v>0</v>
      </c>
      <c r="X50" s="153" t="n">
        <v>0</v>
      </c>
      <c r="Y50" s="153" t="n">
        <v>0</v>
      </c>
      <c r="Z50" s="153" t="n">
        <v>0</v>
      </c>
      <c r="AA50" s="153" t="n">
        <v>0</v>
      </c>
      <c r="AB50" s="153" t="n">
        <v>0</v>
      </c>
      <c r="AC50" s="153" t="n">
        <v>0</v>
      </c>
      <c r="AD50" s="153" t="n">
        <v>0</v>
      </c>
      <c r="AE50" s="153" t="n">
        <v>0</v>
      </c>
      <c r="AF50" s="153" t="n">
        <v>0</v>
      </c>
      <c r="AG50" s="325" t="n">
        <v>0</v>
      </c>
      <c r="AH50" s="1"/>
      <c r="AI50" s="286" t="n">
        <v>7</v>
      </c>
      <c r="AJ50" s="287" t="s">
        <v>256</v>
      </c>
      <c r="AK50" s="1"/>
      <c r="AL50" s="2"/>
      <c r="AM50" s="2"/>
      <c r="AN50" s="56"/>
      <c r="AO50" s="3"/>
      <c r="AP50" s="3"/>
      <c r="AQ50" s="3"/>
      <c r="AR50" s="3"/>
      <c r="AS50" s="3"/>
      <c r="AT50" s="205"/>
      <c r="AU50" s="205"/>
    </row>
    <row r="51" customFormat="false" ht="12.75" hidden="false" customHeight="true" outlineLevel="0" collapsed="false">
      <c r="A51" s="285" t="s">
        <v>269</v>
      </c>
      <c r="B51" s="284" t="n">
        <f aca="false">SUM(C51:AG51)</f>
        <v>0</v>
      </c>
      <c r="C51" s="153" t="n">
        <v>0</v>
      </c>
      <c r="D51" s="153" t="n">
        <v>0</v>
      </c>
      <c r="E51" s="153" t="n">
        <v>0</v>
      </c>
      <c r="F51" s="153" t="n">
        <v>0</v>
      </c>
      <c r="G51" s="153" t="n">
        <v>0</v>
      </c>
      <c r="H51" s="153" t="n">
        <v>0</v>
      </c>
      <c r="I51" s="153" t="n">
        <v>0</v>
      </c>
      <c r="J51" s="153" t="n">
        <v>0</v>
      </c>
      <c r="K51" s="153" t="n">
        <v>0</v>
      </c>
      <c r="L51" s="153" t="n">
        <v>0</v>
      </c>
      <c r="M51" s="153" t="n">
        <v>0</v>
      </c>
      <c r="N51" s="153" t="n">
        <v>0</v>
      </c>
      <c r="O51" s="153" t="n">
        <v>0</v>
      </c>
      <c r="P51" s="153" t="n">
        <v>0</v>
      </c>
      <c r="Q51" s="153" t="n">
        <v>0</v>
      </c>
      <c r="R51" s="153" t="n">
        <v>0</v>
      </c>
      <c r="S51" s="153" t="n">
        <v>0</v>
      </c>
      <c r="T51" s="153" t="n">
        <v>0</v>
      </c>
      <c r="U51" s="153" t="n">
        <v>0</v>
      </c>
      <c r="V51" s="153" t="n">
        <v>0</v>
      </c>
      <c r="W51" s="153" t="n">
        <v>0</v>
      </c>
      <c r="X51" s="153" t="n">
        <v>0</v>
      </c>
      <c r="Y51" s="153" t="n">
        <v>0</v>
      </c>
      <c r="Z51" s="153" t="n">
        <v>0</v>
      </c>
      <c r="AA51" s="153" t="n">
        <v>0</v>
      </c>
      <c r="AB51" s="153" t="n">
        <v>0</v>
      </c>
      <c r="AC51" s="153" t="n">
        <v>0</v>
      </c>
      <c r="AD51" s="153" t="n">
        <v>0</v>
      </c>
      <c r="AE51" s="153" t="n">
        <v>0</v>
      </c>
      <c r="AF51" s="153" t="n">
        <v>0</v>
      </c>
      <c r="AG51" s="325" t="n">
        <v>0</v>
      </c>
      <c r="AH51" s="1"/>
      <c r="AI51" s="205"/>
      <c r="AJ51" s="1"/>
      <c r="AK51" s="1"/>
      <c r="AL51" s="2"/>
      <c r="AM51" s="2"/>
      <c r="AN51" s="33"/>
      <c r="AO51" s="1"/>
      <c r="AP51" s="1"/>
      <c r="AQ51" s="1"/>
      <c r="AR51" s="1"/>
      <c r="AS51" s="1"/>
    </row>
    <row r="52" customFormat="false" ht="12.75" hidden="false" customHeight="true" outlineLevel="0" collapsed="false">
      <c r="A52" s="285" t="s">
        <v>270</v>
      </c>
      <c r="B52" s="284" t="n">
        <f aca="false">SUM(C52:AG52)</f>
        <v>0</v>
      </c>
      <c r="C52" s="153" t="n">
        <v>0</v>
      </c>
      <c r="D52" s="153" t="n">
        <v>0</v>
      </c>
      <c r="E52" s="153" t="n">
        <v>0</v>
      </c>
      <c r="F52" s="153" t="n">
        <v>0</v>
      </c>
      <c r="G52" s="153" t="n">
        <v>0</v>
      </c>
      <c r="H52" s="153" t="n">
        <v>0</v>
      </c>
      <c r="I52" s="153" t="n">
        <v>0</v>
      </c>
      <c r="J52" s="153" t="n">
        <v>0</v>
      </c>
      <c r="K52" s="153" t="n">
        <v>0</v>
      </c>
      <c r="L52" s="153" t="n">
        <v>0</v>
      </c>
      <c r="M52" s="153" t="n">
        <v>0</v>
      </c>
      <c r="N52" s="153" t="n">
        <v>0</v>
      </c>
      <c r="O52" s="153" t="n">
        <v>0</v>
      </c>
      <c r="P52" s="153" t="n">
        <v>0</v>
      </c>
      <c r="Q52" s="153" t="n">
        <v>0</v>
      </c>
      <c r="R52" s="153" t="n">
        <v>0</v>
      </c>
      <c r="S52" s="153" t="n">
        <v>0</v>
      </c>
      <c r="T52" s="153" t="n">
        <v>0</v>
      </c>
      <c r="U52" s="153" t="n">
        <v>0</v>
      </c>
      <c r="V52" s="153" t="n">
        <v>0</v>
      </c>
      <c r="W52" s="153" t="n">
        <v>0</v>
      </c>
      <c r="X52" s="153" t="n">
        <v>0</v>
      </c>
      <c r="Y52" s="153" t="n">
        <v>0</v>
      </c>
      <c r="Z52" s="153" t="n">
        <v>0</v>
      </c>
      <c r="AA52" s="153" t="n">
        <v>0</v>
      </c>
      <c r="AB52" s="153" t="n">
        <v>0</v>
      </c>
      <c r="AC52" s="153" t="n">
        <v>0</v>
      </c>
      <c r="AD52" s="153" t="n">
        <v>0</v>
      </c>
      <c r="AE52" s="153" t="n">
        <v>0</v>
      </c>
      <c r="AF52" s="153" t="n">
        <v>0</v>
      </c>
      <c r="AG52" s="325" t="n">
        <v>0</v>
      </c>
      <c r="AH52" s="1"/>
      <c r="AI52" s="205"/>
      <c r="AJ52" s="1"/>
      <c r="AK52" s="1"/>
      <c r="AL52" s="2"/>
      <c r="AM52" s="2"/>
      <c r="AN52" s="33"/>
      <c r="AO52" s="1"/>
      <c r="AP52" s="1"/>
      <c r="AQ52" s="1"/>
      <c r="AR52" s="1"/>
      <c r="AS52" s="1"/>
    </row>
    <row r="53" customFormat="false" ht="12.75" hidden="false" customHeight="true" outlineLevel="0" collapsed="false">
      <c r="A53" s="226" t="s">
        <v>118</v>
      </c>
      <c r="B53" s="284" t="n">
        <f aca="false">SUM(C53:AG53)</f>
        <v>0</v>
      </c>
      <c r="C53" s="153" t="n">
        <v>0</v>
      </c>
      <c r="D53" s="153" t="n">
        <v>0</v>
      </c>
      <c r="E53" s="153" t="n">
        <v>0</v>
      </c>
      <c r="F53" s="153" t="n">
        <v>0</v>
      </c>
      <c r="G53" s="153" t="n">
        <v>0</v>
      </c>
      <c r="H53" s="153" t="n">
        <v>0</v>
      </c>
      <c r="I53" s="153" t="n">
        <v>0</v>
      </c>
      <c r="J53" s="153" t="n">
        <v>0</v>
      </c>
      <c r="K53" s="153" t="n">
        <v>0</v>
      </c>
      <c r="L53" s="153" t="n">
        <v>0</v>
      </c>
      <c r="M53" s="153" t="n">
        <v>0</v>
      </c>
      <c r="N53" s="153" t="n">
        <v>0</v>
      </c>
      <c r="O53" s="153" t="n">
        <v>0</v>
      </c>
      <c r="P53" s="153" t="n">
        <v>0</v>
      </c>
      <c r="Q53" s="153" t="n">
        <v>0</v>
      </c>
      <c r="R53" s="153" t="n">
        <v>0</v>
      </c>
      <c r="S53" s="153" t="n">
        <v>0</v>
      </c>
      <c r="T53" s="153" t="n">
        <v>0</v>
      </c>
      <c r="U53" s="153" t="n">
        <v>0</v>
      </c>
      <c r="V53" s="153" t="n">
        <v>0</v>
      </c>
      <c r="W53" s="153" t="n">
        <v>0</v>
      </c>
      <c r="X53" s="153" t="n">
        <v>0</v>
      </c>
      <c r="Y53" s="153" t="n">
        <v>0</v>
      </c>
      <c r="Z53" s="153" t="n">
        <v>0</v>
      </c>
      <c r="AA53" s="153" t="n">
        <v>0</v>
      </c>
      <c r="AB53" s="153" t="n">
        <v>0</v>
      </c>
      <c r="AC53" s="153" t="n">
        <v>0</v>
      </c>
      <c r="AD53" s="153" t="n">
        <v>0</v>
      </c>
      <c r="AE53" s="153" t="n">
        <v>0</v>
      </c>
      <c r="AF53" s="153" t="n">
        <v>0</v>
      </c>
      <c r="AG53" s="325" t="n">
        <v>0</v>
      </c>
      <c r="AH53" s="1"/>
      <c r="AJ53" s="1"/>
      <c r="AK53" s="1"/>
      <c r="AL53" s="3"/>
      <c r="AM53" s="2"/>
      <c r="AN53" s="33"/>
      <c r="AO53" s="1"/>
      <c r="AP53" s="1"/>
      <c r="AQ53" s="1"/>
      <c r="AR53" s="1"/>
      <c r="AS53" s="1"/>
    </row>
    <row r="54" customFormat="false" ht="12.75" hidden="false" customHeight="true" outlineLevel="0" collapsed="false">
      <c r="A54" s="226" t="s">
        <v>119</v>
      </c>
      <c r="B54" s="284" t="n">
        <f aca="false">SUM(C54:AG54)</f>
        <v>0</v>
      </c>
      <c r="C54" s="153" t="n">
        <v>0</v>
      </c>
      <c r="D54" s="153" t="n">
        <v>0</v>
      </c>
      <c r="E54" s="153" t="n">
        <v>0</v>
      </c>
      <c r="F54" s="153" t="n">
        <v>0</v>
      </c>
      <c r="G54" s="153" t="n">
        <v>0</v>
      </c>
      <c r="H54" s="153" t="n">
        <v>0</v>
      </c>
      <c r="I54" s="153" t="n">
        <v>0</v>
      </c>
      <c r="J54" s="153" t="n">
        <v>0</v>
      </c>
      <c r="K54" s="153" t="n">
        <v>0</v>
      </c>
      <c r="L54" s="153" t="n">
        <v>0</v>
      </c>
      <c r="M54" s="153" t="n">
        <v>0</v>
      </c>
      <c r="N54" s="153" t="n">
        <v>0</v>
      </c>
      <c r="O54" s="153" t="n">
        <v>0</v>
      </c>
      <c r="P54" s="153" t="n">
        <v>0</v>
      </c>
      <c r="Q54" s="153" t="n">
        <v>0</v>
      </c>
      <c r="R54" s="153" t="n">
        <v>0</v>
      </c>
      <c r="S54" s="153" t="n">
        <v>0</v>
      </c>
      <c r="T54" s="153" t="n">
        <v>0</v>
      </c>
      <c r="U54" s="153" t="n">
        <v>0</v>
      </c>
      <c r="V54" s="153" t="n">
        <v>0</v>
      </c>
      <c r="W54" s="153" t="n">
        <v>0</v>
      </c>
      <c r="X54" s="153" t="n">
        <v>0</v>
      </c>
      <c r="Y54" s="153" t="n">
        <v>0</v>
      </c>
      <c r="Z54" s="153" t="n">
        <v>0</v>
      </c>
      <c r="AA54" s="153" t="n">
        <v>0</v>
      </c>
      <c r="AB54" s="153" t="n">
        <v>0</v>
      </c>
      <c r="AC54" s="153" t="n">
        <v>0</v>
      </c>
      <c r="AD54" s="153" t="n">
        <v>0</v>
      </c>
      <c r="AE54" s="153" t="n">
        <v>0</v>
      </c>
      <c r="AF54" s="153" t="n">
        <v>0</v>
      </c>
      <c r="AG54" s="325" t="n">
        <v>0</v>
      </c>
      <c r="AH54" s="1"/>
      <c r="AJ54" s="1"/>
      <c r="AK54" s="1"/>
      <c r="AL54" s="3"/>
      <c r="AM54" s="2"/>
      <c r="AN54" s="33"/>
      <c r="AO54" s="1"/>
      <c r="AP54" s="1"/>
      <c r="AQ54" s="1"/>
      <c r="AR54" s="1"/>
      <c r="AS54" s="1"/>
    </row>
    <row r="55" customFormat="false" ht="12.75" hidden="false" customHeight="true" outlineLevel="0" collapsed="false">
      <c r="A55" s="226" t="s">
        <v>120</v>
      </c>
      <c r="B55" s="284" t="n">
        <f aca="false">SUM(C55:AG55)</f>
        <v>0</v>
      </c>
      <c r="C55" s="153" t="n">
        <v>0</v>
      </c>
      <c r="D55" s="153" t="n">
        <v>0</v>
      </c>
      <c r="E55" s="153" t="n">
        <v>0</v>
      </c>
      <c r="F55" s="153" t="n">
        <v>0</v>
      </c>
      <c r="G55" s="153" t="n">
        <v>0</v>
      </c>
      <c r="H55" s="153" t="n">
        <v>0</v>
      </c>
      <c r="I55" s="153" t="n">
        <v>0</v>
      </c>
      <c r="J55" s="153" t="n">
        <v>0</v>
      </c>
      <c r="K55" s="153" t="n">
        <v>0</v>
      </c>
      <c r="L55" s="153" t="n">
        <v>0</v>
      </c>
      <c r="M55" s="153" t="n">
        <v>0</v>
      </c>
      <c r="N55" s="153" t="n">
        <v>0</v>
      </c>
      <c r="O55" s="153" t="n">
        <v>0</v>
      </c>
      <c r="P55" s="153" t="n">
        <v>0</v>
      </c>
      <c r="Q55" s="153" t="n">
        <v>0</v>
      </c>
      <c r="R55" s="153" t="n">
        <v>0</v>
      </c>
      <c r="S55" s="153" t="n">
        <v>0</v>
      </c>
      <c r="T55" s="153" t="n">
        <v>0</v>
      </c>
      <c r="U55" s="153" t="n">
        <v>0</v>
      </c>
      <c r="V55" s="153" t="n">
        <v>0</v>
      </c>
      <c r="W55" s="153" t="n">
        <v>0</v>
      </c>
      <c r="X55" s="153" t="n">
        <v>0</v>
      </c>
      <c r="Y55" s="153" t="n">
        <v>0</v>
      </c>
      <c r="Z55" s="153" t="n">
        <v>0</v>
      </c>
      <c r="AA55" s="153" t="n">
        <v>0</v>
      </c>
      <c r="AB55" s="153" t="n">
        <v>0</v>
      </c>
      <c r="AC55" s="153" t="n">
        <v>0</v>
      </c>
      <c r="AD55" s="153" t="n">
        <v>0</v>
      </c>
      <c r="AE55" s="153" t="n">
        <v>0</v>
      </c>
      <c r="AF55" s="153" t="n">
        <v>0</v>
      </c>
      <c r="AG55" s="325" t="n">
        <v>0</v>
      </c>
      <c r="AH55" s="1"/>
      <c r="AJ55" s="1"/>
      <c r="AK55" s="1"/>
      <c r="AL55" s="3"/>
      <c r="AM55" s="2"/>
      <c r="AN55" s="33"/>
      <c r="AO55" s="1"/>
      <c r="AP55" s="1"/>
      <c r="AQ55" s="1"/>
      <c r="AR55" s="1"/>
      <c r="AS55" s="1"/>
    </row>
    <row r="56" customFormat="false" ht="12.75" hidden="false" customHeight="true" outlineLevel="0" collapsed="false">
      <c r="A56" s="226" t="s">
        <v>121</v>
      </c>
      <c r="B56" s="284" t="n">
        <f aca="false">SUM(C56:AG56)</f>
        <v>0</v>
      </c>
      <c r="C56" s="153" t="n">
        <v>0</v>
      </c>
      <c r="D56" s="153" t="n">
        <v>0</v>
      </c>
      <c r="E56" s="153" t="n">
        <v>0</v>
      </c>
      <c r="F56" s="153" t="n">
        <v>0</v>
      </c>
      <c r="G56" s="153" t="n">
        <v>0</v>
      </c>
      <c r="H56" s="153" t="n">
        <v>0</v>
      </c>
      <c r="I56" s="153" t="n">
        <v>0</v>
      </c>
      <c r="J56" s="153" t="n">
        <v>0</v>
      </c>
      <c r="K56" s="153" t="n">
        <v>0</v>
      </c>
      <c r="L56" s="153" t="n">
        <v>0</v>
      </c>
      <c r="M56" s="153" t="n">
        <v>0</v>
      </c>
      <c r="N56" s="153" t="n">
        <v>0</v>
      </c>
      <c r="O56" s="153" t="n">
        <v>0</v>
      </c>
      <c r="P56" s="153" t="n">
        <v>0</v>
      </c>
      <c r="Q56" s="153" t="n">
        <v>0</v>
      </c>
      <c r="R56" s="153" t="n">
        <v>0</v>
      </c>
      <c r="S56" s="153" t="n">
        <v>0</v>
      </c>
      <c r="T56" s="153" t="n">
        <v>0</v>
      </c>
      <c r="U56" s="153" t="n">
        <v>0</v>
      </c>
      <c r="V56" s="153" t="n">
        <v>0</v>
      </c>
      <c r="W56" s="153" t="n">
        <v>0</v>
      </c>
      <c r="X56" s="153" t="n">
        <v>0</v>
      </c>
      <c r="Y56" s="153" t="n">
        <v>0</v>
      </c>
      <c r="Z56" s="153" t="n">
        <v>0</v>
      </c>
      <c r="AA56" s="153" t="n">
        <v>0</v>
      </c>
      <c r="AB56" s="153" t="n">
        <v>0</v>
      </c>
      <c r="AC56" s="153" t="n">
        <v>0</v>
      </c>
      <c r="AD56" s="153" t="n">
        <v>0</v>
      </c>
      <c r="AE56" s="153" t="n">
        <v>0</v>
      </c>
      <c r="AF56" s="153" t="n">
        <v>0</v>
      </c>
      <c r="AG56" s="325" t="n">
        <v>0</v>
      </c>
      <c r="AH56" s="1"/>
      <c r="AI56" s="205"/>
      <c r="AJ56" s="1"/>
      <c r="AK56" s="1"/>
      <c r="AL56" s="3"/>
      <c r="AM56" s="2"/>
      <c r="AN56" s="33"/>
      <c r="AO56" s="1"/>
      <c r="AP56" s="1"/>
      <c r="AQ56" s="1"/>
      <c r="AR56" s="1"/>
      <c r="AS56" s="1"/>
    </row>
    <row r="57" customFormat="false" ht="12.75" hidden="false" customHeight="true" outlineLevel="0" collapsed="false">
      <c r="A57" s="285" t="s">
        <v>122</v>
      </c>
      <c r="B57" s="284" t="n">
        <f aca="false">SUM(C57:AG57)</f>
        <v>0</v>
      </c>
      <c r="C57" s="153" t="n">
        <v>0</v>
      </c>
      <c r="D57" s="153" t="n">
        <v>0</v>
      </c>
      <c r="E57" s="153" t="n">
        <v>0</v>
      </c>
      <c r="F57" s="153" t="n">
        <v>0</v>
      </c>
      <c r="G57" s="153" t="n">
        <v>0</v>
      </c>
      <c r="H57" s="153" t="n">
        <v>0</v>
      </c>
      <c r="I57" s="153" t="n">
        <v>0</v>
      </c>
      <c r="J57" s="153" t="n">
        <v>0</v>
      </c>
      <c r="K57" s="153" t="n">
        <v>0</v>
      </c>
      <c r="L57" s="153" t="n">
        <v>0</v>
      </c>
      <c r="M57" s="153" t="n">
        <v>0</v>
      </c>
      <c r="N57" s="153" t="n">
        <v>0</v>
      </c>
      <c r="O57" s="153" t="n">
        <v>0</v>
      </c>
      <c r="P57" s="153" t="n">
        <v>0</v>
      </c>
      <c r="Q57" s="153" t="n">
        <v>0</v>
      </c>
      <c r="R57" s="153" t="n">
        <v>0</v>
      </c>
      <c r="S57" s="153" t="n">
        <v>0</v>
      </c>
      <c r="T57" s="153" t="n">
        <v>0</v>
      </c>
      <c r="U57" s="153" t="n">
        <v>0</v>
      </c>
      <c r="V57" s="153" t="n">
        <v>0</v>
      </c>
      <c r="W57" s="153" t="n">
        <v>0</v>
      </c>
      <c r="X57" s="153" t="n">
        <v>0</v>
      </c>
      <c r="Y57" s="153" t="n">
        <v>0</v>
      </c>
      <c r="Z57" s="153" t="n">
        <v>0</v>
      </c>
      <c r="AA57" s="153" t="n">
        <v>0</v>
      </c>
      <c r="AB57" s="153" t="n">
        <v>0</v>
      </c>
      <c r="AC57" s="153" t="n">
        <v>0</v>
      </c>
      <c r="AD57" s="153" t="n">
        <v>0</v>
      </c>
      <c r="AE57" s="153" t="n">
        <v>0</v>
      </c>
      <c r="AF57" s="153" t="n">
        <v>0</v>
      </c>
      <c r="AG57" s="325" t="n">
        <v>0</v>
      </c>
      <c r="AH57" s="1"/>
      <c r="AI57" s="205"/>
      <c r="AJ57" s="1"/>
      <c r="AK57" s="1"/>
      <c r="AL57" s="3"/>
      <c r="AM57" s="2"/>
      <c r="AN57" s="33"/>
      <c r="AO57" s="1"/>
      <c r="AP57" s="1"/>
      <c r="AQ57" s="1"/>
      <c r="AR57" s="1"/>
      <c r="AS57" s="1"/>
    </row>
    <row r="58" customFormat="false" ht="12.75" hidden="false" customHeight="true" outlineLevel="0" collapsed="false">
      <c r="A58" s="285" t="s">
        <v>278</v>
      </c>
      <c r="B58" s="284" t="n">
        <f aca="false">SUM(C58:AG58)</f>
        <v>0</v>
      </c>
      <c r="C58" s="153" t="n">
        <v>0</v>
      </c>
      <c r="D58" s="153" t="n">
        <v>0</v>
      </c>
      <c r="E58" s="153" t="n">
        <v>0</v>
      </c>
      <c r="F58" s="153" t="n">
        <v>0</v>
      </c>
      <c r="G58" s="153" t="n">
        <v>0</v>
      </c>
      <c r="H58" s="153" t="n">
        <v>0</v>
      </c>
      <c r="I58" s="153" t="n">
        <v>0</v>
      </c>
      <c r="J58" s="153" t="n">
        <v>0</v>
      </c>
      <c r="K58" s="153" t="n">
        <v>0</v>
      </c>
      <c r="L58" s="153" t="n">
        <v>0</v>
      </c>
      <c r="M58" s="153" t="n">
        <v>0</v>
      </c>
      <c r="N58" s="153" t="n">
        <v>0</v>
      </c>
      <c r="O58" s="153" t="n">
        <v>0</v>
      </c>
      <c r="P58" s="153" t="n">
        <v>0</v>
      </c>
      <c r="Q58" s="153" t="n">
        <v>0</v>
      </c>
      <c r="R58" s="153" t="n">
        <v>0</v>
      </c>
      <c r="S58" s="153" t="n">
        <v>0</v>
      </c>
      <c r="T58" s="153" t="n">
        <v>0</v>
      </c>
      <c r="U58" s="153" t="n">
        <v>0</v>
      </c>
      <c r="V58" s="153" t="n">
        <v>0</v>
      </c>
      <c r="W58" s="153" t="n">
        <v>0</v>
      </c>
      <c r="X58" s="153" t="n">
        <v>0</v>
      </c>
      <c r="Y58" s="153" t="n">
        <v>0</v>
      </c>
      <c r="Z58" s="153" t="n">
        <v>0</v>
      </c>
      <c r="AA58" s="153" t="n">
        <v>0</v>
      </c>
      <c r="AB58" s="153" t="n">
        <v>0</v>
      </c>
      <c r="AC58" s="153" t="n">
        <v>0</v>
      </c>
      <c r="AD58" s="153" t="n">
        <v>0</v>
      </c>
      <c r="AE58" s="153" t="n">
        <v>0</v>
      </c>
      <c r="AF58" s="153" t="n">
        <v>0</v>
      </c>
      <c r="AG58" s="325" t="n">
        <v>0</v>
      </c>
      <c r="AH58" s="1"/>
      <c r="AI58" s="205"/>
      <c r="AJ58" s="1"/>
      <c r="AK58" s="1"/>
      <c r="AL58" s="3"/>
      <c r="AM58" s="2"/>
      <c r="AN58" s="56"/>
      <c r="AO58" s="3"/>
      <c r="AP58" s="3"/>
      <c r="AQ58" s="3"/>
      <c r="AR58" s="3"/>
      <c r="AS58" s="3"/>
      <c r="AT58" s="205"/>
      <c r="AU58" s="205"/>
      <c r="AV58" s="205"/>
      <c r="AW58" s="205"/>
      <c r="AX58" s="205"/>
    </row>
    <row r="59" customFormat="false" ht="12.75" hidden="false" customHeight="true" outlineLevel="0" collapsed="false">
      <c r="A59" s="285" t="s">
        <v>124</v>
      </c>
      <c r="B59" s="284" t="n">
        <f aca="false">SUM(C59:AG59)</f>
        <v>0</v>
      </c>
      <c r="C59" s="153" t="n">
        <v>0</v>
      </c>
      <c r="D59" s="153" t="n">
        <v>0</v>
      </c>
      <c r="E59" s="153" t="n">
        <v>0</v>
      </c>
      <c r="F59" s="153" t="n">
        <v>0</v>
      </c>
      <c r="G59" s="153" t="n">
        <v>0</v>
      </c>
      <c r="H59" s="153" t="n">
        <v>0</v>
      </c>
      <c r="I59" s="153" t="n">
        <v>0</v>
      </c>
      <c r="J59" s="153" t="n">
        <v>0</v>
      </c>
      <c r="K59" s="153" t="n">
        <v>0</v>
      </c>
      <c r="L59" s="153" t="n">
        <v>0</v>
      </c>
      <c r="M59" s="153" t="n">
        <v>0</v>
      </c>
      <c r="N59" s="153" t="n">
        <v>0</v>
      </c>
      <c r="O59" s="153" t="n">
        <v>0</v>
      </c>
      <c r="P59" s="153" t="n">
        <v>0</v>
      </c>
      <c r="Q59" s="153" t="n">
        <v>0</v>
      </c>
      <c r="R59" s="153" t="n">
        <v>0</v>
      </c>
      <c r="S59" s="153" t="n">
        <v>0</v>
      </c>
      <c r="T59" s="153" t="n">
        <v>0</v>
      </c>
      <c r="U59" s="153" t="n">
        <v>0</v>
      </c>
      <c r="V59" s="153" t="n">
        <v>0</v>
      </c>
      <c r="W59" s="153" t="n">
        <v>0</v>
      </c>
      <c r="X59" s="153" t="n">
        <v>0</v>
      </c>
      <c r="Y59" s="153" t="n">
        <v>0</v>
      </c>
      <c r="Z59" s="153" t="n">
        <v>0</v>
      </c>
      <c r="AA59" s="153" t="n">
        <v>0</v>
      </c>
      <c r="AB59" s="153" t="n">
        <v>0</v>
      </c>
      <c r="AC59" s="153" t="n">
        <v>0</v>
      </c>
      <c r="AD59" s="153" t="n">
        <v>0</v>
      </c>
      <c r="AE59" s="153" t="n">
        <v>0</v>
      </c>
      <c r="AF59" s="153" t="n">
        <v>0</v>
      </c>
      <c r="AG59" s="325" t="n">
        <v>0</v>
      </c>
      <c r="AH59" s="1"/>
      <c r="AI59" s="205"/>
      <c r="AJ59" s="1"/>
      <c r="AK59" s="1"/>
      <c r="AL59" s="3"/>
      <c r="AM59" s="2"/>
      <c r="AN59" s="56"/>
      <c r="AO59" s="3"/>
      <c r="AP59" s="3"/>
      <c r="AQ59" s="3"/>
      <c r="AR59" s="3"/>
      <c r="AS59" s="3"/>
      <c r="AT59" s="205"/>
      <c r="AU59" s="205"/>
      <c r="AV59" s="205"/>
      <c r="AW59" s="205"/>
      <c r="AX59" s="205"/>
    </row>
    <row r="60" customFormat="false" ht="12.75" hidden="false" customHeight="true" outlineLevel="0" collapsed="false">
      <c r="A60" s="285" t="s">
        <v>128</v>
      </c>
      <c r="B60" s="284" t="n">
        <f aca="false">SUM(C60:AG60)</f>
        <v>0</v>
      </c>
      <c r="C60" s="153" t="n">
        <v>0</v>
      </c>
      <c r="D60" s="153" t="n">
        <v>0</v>
      </c>
      <c r="E60" s="153" t="n">
        <v>0</v>
      </c>
      <c r="F60" s="153" t="n">
        <v>0</v>
      </c>
      <c r="G60" s="153" t="n">
        <v>0</v>
      </c>
      <c r="H60" s="153" t="n">
        <v>0</v>
      </c>
      <c r="I60" s="153" t="n">
        <v>0</v>
      </c>
      <c r="J60" s="153" t="n">
        <v>0</v>
      </c>
      <c r="K60" s="153" t="n">
        <v>0</v>
      </c>
      <c r="L60" s="153" t="n">
        <v>0</v>
      </c>
      <c r="M60" s="153" t="n">
        <v>0</v>
      </c>
      <c r="N60" s="153" t="n">
        <v>0</v>
      </c>
      <c r="O60" s="153" t="n">
        <v>0</v>
      </c>
      <c r="P60" s="153" t="n">
        <v>0</v>
      </c>
      <c r="Q60" s="153" t="n">
        <v>0</v>
      </c>
      <c r="R60" s="153" t="n">
        <v>0</v>
      </c>
      <c r="S60" s="153" t="n">
        <v>0</v>
      </c>
      <c r="T60" s="153" t="n">
        <v>0</v>
      </c>
      <c r="U60" s="153" t="n">
        <v>0</v>
      </c>
      <c r="V60" s="153" t="n">
        <v>0</v>
      </c>
      <c r="W60" s="153" t="n">
        <v>0</v>
      </c>
      <c r="X60" s="153" t="n">
        <v>0</v>
      </c>
      <c r="Y60" s="153" t="n">
        <v>0</v>
      </c>
      <c r="Z60" s="153" t="n">
        <v>0</v>
      </c>
      <c r="AA60" s="153" t="n">
        <v>0</v>
      </c>
      <c r="AB60" s="153" t="n">
        <v>0</v>
      </c>
      <c r="AC60" s="153" t="n">
        <v>0</v>
      </c>
      <c r="AD60" s="153" t="n">
        <v>0</v>
      </c>
      <c r="AE60" s="153" t="n">
        <v>0</v>
      </c>
      <c r="AF60" s="153" t="n">
        <v>0</v>
      </c>
      <c r="AG60" s="325" t="n">
        <v>0</v>
      </c>
      <c r="AH60" s="1"/>
      <c r="AI60" s="205"/>
      <c r="AJ60" s="1"/>
      <c r="AK60" s="1"/>
      <c r="AL60" s="3"/>
      <c r="AM60" s="2"/>
      <c r="AN60" s="56"/>
      <c r="AO60" s="3"/>
      <c r="AP60" s="3"/>
      <c r="AQ60" s="3"/>
      <c r="AR60" s="3"/>
      <c r="AS60" s="3"/>
      <c r="AT60" s="205"/>
      <c r="AU60" s="205"/>
      <c r="AV60" s="205"/>
      <c r="AW60" s="205"/>
      <c r="AX60" s="205"/>
    </row>
    <row r="61" customFormat="false" ht="12.75" hidden="false" customHeight="true" outlineLevel="0" collapsed="false">
      <c r="A61" s="285" t="s">
        <v>279</v>
      </c>
      <c r="B61" s="284" t="n">
        <f aca="false">SUM(C61:AG61)</f>
        <v>0</v>
      </c>
      <c r="C61" s="153" t="n">
        <v>0</v>
      </c>
      <c r="D61" s="153" t="n">
        <v>0</v>
      </c>
      <c r="E61" s="153" t="n">
        <v>0</v>
      </c>
      <c r="F61" s="153" t="n">
        <v>0</v>
      </c>
      <c r="G61" s="153" t="n">
        <v>0</v>
      </c>
      <c r="H61" s="153" t="n">
        <v>0</v>
      </c>
      <c r="I61" s="153" t="n">
        <v>0</v>
      </c>
      <c r="J61" s="153" t="n">
        <v>0</v>
      </c>
      <c r="K61" s="153" t="n">
        <v>0</v>
      </c>
      <c r="L61" s="153" t="n">
        <v>0</v>
      </c>
      <c r="M61" s="153" t="n">
        <v>0</v>
      </c>
      <c r="N61" s="153" t="n">
        <v>0</v>
      </c>
      <c r="O61" s="153" t="n">
        <v>0</v>
      </c>
      <c r="P61" s="153" t="n">
        <v>0</v>
      </c>
      <c r="Q61" s="153" t="n">
        <v>0</v>
      </c>
      <c r="R61" s="153" t="n">
        <v>0</v>
      </c>
      <c r="S61" s="153" t="n">
        <v>0</v>
      </c>
      <c r="T61" s="153" t="n">
        <v>0</v>
      </c>
      <c r="U61" s="153" t="n">
        <v>0</v>
      </c>
      <c r="V61" s="153" t="n">
        <v>0</v>
      </c>
      <c r="W61" s="153" t="n">
        <v>0</v>
      </c>
      <c r="X61" s="153" t="n">
        <v>0</v>
      </c>
      <c r="Y61" s="153" t="n">
        <v>0</v>
      </c>
      <c r="Z61" s="153" t="n">
        <v>0</v>
      </c>
      <c r="AA61" s="153" t="n">
        <v>0</v>
      </c>
      <c r="AB61" s="153" t="n">
        <v>0</v>
      </c>
      <c r="AC61" s="153" t="n">
        <v>0</v>
      </c>
      <c r="AD61" s="153" t="n">
        <v>0</v>
      </c>
      <c r="AE61" s="153" t="n">
        <v>0</v>
      </c>
      <c r="AF61" s="153" t="n">
        <v>0</v>
      </c>
      <c r="AG61" s="325" t="n">
        <v>0</v>
      </c>
      <c r="AH61" s="1"/>
      <c r="AJ61" s="1"/>
      <c r="AK61" s="1"/>
      <c r="AL61" s="3"/>
      <c r="AM61" s="2"/>
      <c r="AN61" s="33"/>
      <c r="AO61" s="1"/>
      <c r="AP61" s="1"/>
      <c r="AQ61" s="1"/>
      <c r="AR61" s="1"/>
      <c r="AS61" s="1"/>
    </row>
    <row r="62" customFormat="false" ht="12.75" hidden="false" customHeight="true" outlineLevel="0" collapsed="false">
      <c r="A62" s="285" t="s">
        <v>130</v>
      </c>
      <c r="B62" s="284" t="n">
        <f aca="false">SUM(C62:AG62)</f>
        <v>0</v>
      </c>
      <c r="C62" s="153" t="n">
        <v>0</v>
      </c>
      <c r="D62" s="153" t="n">
        <v>0</v>
      </c>
      <c r="E62" s="153" t="n">
        <v>0</v>
      </c>
      <c r="F62" s="153" t="n">
        <v>0</v>
      </c>
      <c r="G62" s="153" t="n">
        <v>0</v>
      </c>
      <c r="H62" s="153" t="n">
        <v>0</v>
      </c>
      <c r="I62" s="153" t="n">
        <v>0</v>
      </c>
      <c r="J62" s="153" t="n">
        <v>0</v>
      </c>
      <c r="K62" s="153" t="n">
        <v>0</v>
      </c>
      <c r="L62" s="153" t="n">
        <v>0</v>
      </c>
      <c r="M62" s="153" t="n">
        <v>0</v>
      </c>
      <c r="N62" s="153" t="n">
        <v>0</v>
      </c>
      <c r="O62" s="153" t="n">
        <v>0</v>
      </c>
      <c r="P62" s="153" t="n">
        <v>0</v>
      </c>
      <c r="Q62" s="153" t="n">
        <v>0</v>
      </c>
      <c r="R62" s="153" t="n">
        <v>0</v>
      </c>
      <c r="S62" s="153" t="n">
        <v>0</v>
      </c>
      <c r="T62" s="153" t="n">
        <v>0</v>
      </c>
      <c r="U62" s="153" t="n">
        <v>0</v>
      </c>
      <c r="V62" s="153" t="n">
        <v>0</v>
      </c>
      <c r="W62" s="153" t="n">
        <v>0</v>
      </c>
      <c r="X62" s="153" t="n">
        <v>0</v>
      </c>
      <c r="Y62" s="153" t="n">
        <v>0</v>
      </c>
      <c r="Z62" s="153" t="n">
        <v>0</v>
      </c>
      <c r="AA62" s="153" t="n">
        <v>0</v>
      </c>
      <c r="AB62" s="153" t="n">
        <v>0</v>
      </c>
      <c r="AC62" s="153" t="n">
        <v>0</v>
      </c>
      <c r="AD62" s="153" t="n">
        <v>0</v>
      </c>
      <c r="AE62" s="153" t="n">
        <v>0</v>
      </c>
      <c r="AF62" s="153" t="n">
        <v>0</v>
      </c>
      <c r="AG62" s="325" t="n">
        <v>0</v>
      </c>
      <c r="AH62" s="1"/>
      <c r="AJ62" s="1"/>
      <c r="AK62" s="1"/>
      <c r="AL62" s="3"/>
      <c r="AM62" s="2"/>
      <c r="AN62" s="33"/>
      <c r="AO62" s="33"/>
      <c r="AP62" s="1"/>
      <c r="AQ62" s="1"/>
      <c r="AR62" s="1"/>
      <c r="AS62" s="1"/>
    </row>
    <row r="63" customFormat="false" ht="12.75" hidden="false" customHeight="true" outlineLevel="0" collapsed="false">
      <c r="A63" s="285" t="s">
        <v>232</v>
      </c>
      <c r="B63" s="284" t="n">
        <f aca="false">SUM(C63:AG63)</f>
        <v>0</v>
      </c>
      <c r="C63" s="153" t="n">
        <v>0</v>
      </c>
      <c r="D63" s="153" t="n">
        <v>0</v>
      </c>
      <c r="E63" s="153" t="n">
        <v>0</v>
      </c>
      <c r="F63" s="153" t="n">
        <v>0</v>
      </c>
      <c r="G63" s="153" t="n">
        <v>0</v>
      </c>
      <c r="H63" s="153" t="n">
        <v>0</v>
      </c>
      <c r="I63" s="153" t="n">
        <v>0</v>
      </c>
      <c r="J63" s="153" t="n">
        <v>0</v>
      </c>
      <c r="K63" s="153" t="n">
        <v>0</v>
      </c>
      <c r="L63" s="153" t="n">
        <v>0</v>
      </c>
      <c r="M63" s="153" t="n">
        <v>0</v>
      </c>
      <c r="N63" s="153" t="n">
        <v>0</v>
      </c>
      <c r="O63" s="153" t="n">
        <v>0</v>
      </c>
      <c r="P63" s="153" t="n">
        <v>0</v>
      </c>
      <c r="Q63" s="153" t="n">
        <v>0</v>
      </c>
      <c r="R63" s="153" t="n">
        <v>0</v>
      </c>
      <c r="S63" s="153" t="n">
        <v>0</v>
      </c>
      <c r="T63" s="153" t="n">
        <v>0</v>
      </c>
      <c r="U63" s="153" t="n">
        <v>0</v>
      </c>
      <c r="V63" s="153" t="n">
        <v>0</v>
      </c>
      <c r="W63" s="153" t="n">
        <v>0</v>
      </c>
      <c r="X63" s="153" t="n">
        <v>0</v>
      </c>
      <c r="Y63" s="153" t="n">
        <v>0</v>
      </c>
      <c r="Z63" s="153" t="n">
        <v>0</v>
      </c>
      <c r="AA63" s="153" t="n">
        <v>0</v>
      </c>
      <c r="AB63" s="153" t="n">
        <v>0</v>
      </c>
      <c r="AC63" s="153" t="n">
        <v>0</v>
      </c>
      <c r="AD63" s="153" t="n">
        <v>0</v>
      </c>
      <c r="AE63" s="153" t="n">
        <v>0</v>
      </c>
      <c r="AF63" s="153" t="n">
        <v>0</v>
      </c>
      <c r="AG63" s="325" t="n">
        <v>0</v>
      </c>
      <c r="AH63" s="1"/>
      <c r="AI63" s="205"/>
      <c r="AJ63" s="1"/>
      <c r="AK63" s="1"/>
      <c r="AL63" s="3"/>
      <c r="AM63" s="2"/>
      <c r="AN63" s="33"/>
      <c r="AO63" s="1"/>
      <c r="AP63" s="1"/>
      <c r="AQ63" s="1"/>
      <c r="AR63" s="1"/>
      <c r="AS63" s="1"/>
    </row>
    <row r="64" customFormat="false" ht="12.75" hidden="false" customHeight="true" outlineLevel="0" collapsed="false">
      <c r="A64" s="285" t="s">
        <v>126</v>
      </c>
      <c r="B64" s="284" t="n">
        <f aca="false">SUM(C64:AG64)</f>
        <v>0</v>
      </c>
      <c r="C64" s="153" t="n">
        <v>0</v>
      </c>
      <c r="D64" s="153" t="n">
        <v>0</v>
      </c>
      <c r="E64" s="153" t="n">
        <v>0</v>
      </c>
      <c r="F64" s="153" t="n">
        <v>0</v>
      </c>
      <c r="G64" s="153" t="n">
        <v>0</v>
      </c>
      <c r="H64" s="153" t="n">
        <v>0</v>
      </c>
      <c r="I64" s="153" t="n">
        <v>0</v>
      </c>
      <c r="J64" s="153" t="n">
        <v>0</v>
      </c>
      <c r="K64" s="153" t="n">
        <v>0</v>
      </c>
      <c r="L64" s="153" t="n">
        <v>0</v>
      </c>
      <c r="M64" s="153" t="n">
        <v>0</v>
      </c>
      <c r="N64" s="153" t="n">
        <v>0</v>
      </c>
      <c r="O64" s="153" t="n">
        <v>0</v>
      </c>
      <c r="P64" s="153" t="n">
        <v>0</v>
      </c>
      <c r="Q64" s="153" t="n">
        <v>0</v>
      </c>
      <c r="R64" s="153" t="n">
        <v>0</v>
      </c>
      <c r="S64" s="153" t="n">
        <v>0</v>
      </c>
      <c r="T64" s="153" t="n">
        <v>0</v>
      </c>
      <c r="U64" s="153" t="n">
        <v>0</v>
      </c>
      <c r="V64" s="153" t="n">
        <v>0</v>
      </c>
      <c r="W64" s="153" t="n">
        <v>0</v>
      </c>
      <c r="X64" s="153" t="n">
        <v>0</v>
      </c>
      <c r="Y64" s="153" t="n">
        <v>0</v>
      </c>
      <c r="Z64" s="153" t="n">
        <v>0</v>
      </c>
      <c r="AA64" s="153" t="n">
        <v>0</v>
      </c>
      <c r="AB64" s="153" t="n">
        <v>0</v>
      </c>
      <c r="AC64" s="153" t="n">
        <v>0</v>
      </c>
      <c r="AD64" s="153" t="n">
        <v>0</v>
      </c>
      <c r="AE64" s="153" t="n">
        <v>0</v>
      </c>
      <c r="AF64" s="153" t="n">
        <v>0</v>
      </c>
      <c r="AG64" s="325" t="n">
        <v>0</v>
      </c>
      <c r="AH64" s="1"/>
      <c r="AI64" s="205"/>
      <c r="AJ64" s="1"/>
      <c r="AK64" s="1"/>
      <c r="AL64" s="2"/>
      <c r="AM64" s="2"/>
      <c r="AN64" s="1"/>
      <c r="AO64" s="1"/>
      <c r="AP64" s="1"/>
      <c r="AQ64" s="1"/>
      <c r="AR64" s="1"/>
      <c r="AS64" s="1"/>
    </row>
    <row r="65" customFormat="false" ht="12.75" hidden="false" customHeight="true" outlineLevel="0" collapsed="false">
      <c r="A65" s="226" t="s">
        <v>127</v>
      </c>
      <c r="B65" s="284" t="n">
        <f aca="false">SUM(C65:AG65)</f>
        <v>0</v>
      </c>
      <c r="C65" s="153" t="n">
        <v>0</v>
      </c>
      <c r="D65" s="153" t="n">
        <v>0</v>
      </c>
      <c r="E65" s="153" t="n">
        <v>0</v>
      </c>
      <c r="F65" s="153" t="n">
        <v>0</v>
      </c>
      <c r="G65" s="153" t="n">
        <v>0</v>
      </c>
      <c r="H65" s="153" t="n">
        <v>0</v>
      </c>
      <c r="I65" s="153" t="n">
        <v>0</v>
      </c>
      <c r="J65" s="153" t="n">
        <v>0</v>
      </c>
      <c r="K65" s="153" t="n">
        <v>0</v>
      </c>
      <c r="L65" s="153" t="n">
        <v>0</v>
      </c>
      <c r="M65" s="153" t="n">
        <v>0</v>
      </c>
      <c r="N65" s="153" t="n">
        <v>0</v>
      </c>
      <c r="O65" s="153" t="n">
        <v>0</v>
      </c>
      <c r="P65" s="153" t="n">
        <v>0</v>
      </c>
      <c r="Q65" s="153" t="n">
        <v>0</v>
      </c>
      <c r="R65" s="153" t="n">
        <v>0</v>
      </c>
      <c r="S65" s="153" t="n">
        <v>0</v>
      </c>
      <c r="T65" s="153" t="n">
        <v>0</v>
      </c>
      <c r="U65" s="153" t="n">
        <v>0</v>
      </c>
      <c r="V65" s="153" t="n">
        <v>0</v>
      </c>
      <c r="W65" s="153" t="n">
        <v>0</v>
      </c>
      <c r="X65" s="153" t="n">
        <v>0</v>
      </c>
      <c r="Y65" s="153" t="n">
        <v>0</v>
      </c>
      <c r="Z65" s="153" t="n">
        <v>0</v>
      </c>
      <c r="AA65" s="153" t="n">
        <v>0</v>
      </c>
      <c r="AB65" s="153" t="n">
        <v>0</v>
      </c>
      <c r="AC65" s="153" t="n">
        <v>0</v>
      </c>
      <c r="AD65" s="153" t="n">
        <v>0</v>
      </c>
      <c r="AE65" s="153" t="n">
        <v>0</v>
      </c>
      <c r="AF65" s="153" t="n">
        <v>0</v>
      </c>
      <c r="AG65" s="325" t="n">
        <v>0</v>
      </c>
      <c r="AH65" s="1"/>
      <c r="AJ65" s="1"/>
      <c r="AK65" s="1"/>
      <c r="AL65" s="3"/>
      <c r="AM65" s="2"/>
      <c r="AN65" s="1"/>
      <c r="AO65" s="1"/>
      <c r="AP65" s="1"/>
      <c r="AQ65" s="1"/>
      <c r="AR65" s="1"/>
      <c r="AS65" s="1"/>
    </row>
    <row r="66" customFormat="false" ht="12.75" hidden="false" customHeight="true" outlineLevel="0" collapsed="false">
      <c r="A66" s="226" t="s">
        <v>280</v>
      </c>
      <c r="B66" s="284" t="n">
        <f aca="false">SUM(C66:AG66)</f>
        <v>0</v>
      </c>
      <c r="C66" s="153" t="n">
        <v>0</v>
      </c>
      <c r="D66" s="153" t="n">
        <v>0</v>
      </c>
      <c r="E66" s="153" t="n">
        <v>0</v>
      </c>
      <c r="F66" s="153" t="n">
        <v>0</v>
      </c>
      <c r="G66" s="153" t="n">
        <v>0</v>
      </c>
      <c r="H66" s="153" t="n">
        <v>0</v>
      </c>
      <c r="I66" s="153" t="n">
        <v>0</v>
      </c>
      <c r="J66" s="153" t="n">
        <v>0</v>
      </c>
      <c r="K66" s="153" t="n">
        <v>0</v>
      </c>
      <c r="L66" s="153" t="n">
        <v>0</v>
      </c>
      <c r="M66" s="153" t="n">
        <v>0</v>
      </c>
      <c r="N66" s="153" t="n">
        <v>0</v>
      </c>
      <c r="O66" s="153" t="n">
        <v>0</v>
      </c>
      <c r="P66" s="153" t="n">
        <v>0</v>
      </c>
      <c r="Q66" s="153" t="n">
        <v>0</v>
      </c>
      <c r="R66" s="153" t="n">
        <v>0</v>
      </c>
      <c r="S66" s="153" t="n">
        <v>0</v>
      </c>
      <c r="T66" s="153" t="n">
        <v>0</v>
      </c>
      <c r="U66" s="153" t="n">
        <v>0</v>
      </c>
      <c r="V66" s="153" t="n">
        <v>0</v>
      </c>
      <c r="W66" s="153" t="n">
        <v>0</v>
      </c>
      <c r="X66" s="153" t="n">
        <v>0</v>
      </c>
      <c r="Y66" s="153" t="n">
        <v>0</v>
      </c>
      <c r="Z66" s="153" t="n">
        <v>0</v>
      </c>
      <c r="AA66" s="153" t="n">
        <v>0</v>
      </c>
      <c r="AB66" s="153" t="n">
        <v>0</v>
      </c>
      <c r="AC66" s="153" t="n">
        <v>0</v>
      </c>
      <c r="AD66" s="153" t="n">
        <v>0</v>
      </c>
      <c r="AE66" s="153" t="n">
        <v>0</v>
      </c>
      <c r="AF66" s="153" t="n">
        <v>0</v>
      </c>
      <c r="AG66" s="325" t="n">
        <v>0</v>
      </c>
      <c r="AH66" s="1"/>
      <c r="AI66" s="205"/>
      <c r="AJ66" s="1"/>
      <c r="AK66" s="1"/>
      <c r="AL66" s="3"/>
      <c r="AM66" s="2"/>
      <c r="AN66" s="1"/>
      <c r="AO66" s="1"/>
      <c r="AP66" s="1"/>
      <c r="AQ66" s="1"/>
      <c r="AR66" s="1"/>
      <c r="AS66" s="1"/>
    </row>
    <row r="67" customFormat="false" ht="12.75" hidden="false" customHeight="true" outlineLevel="0" collapsed="false">
      <c r="A67" s="226" t="s">
        <v>281</v>
      </c>
      <c r="B67" s="284" t="n">
        <f aca="false">SUM(C67:AG67)</f>
        <v>0</v>
      </c>
      <c r="C67" s="153" t="n">
        <v>0</v>
      </c>
      <c r="D67" s="153" t="n">
        <v>0</v>
      </c>
      <c r="E67" s="153" t="n">
        <v>0</v>
      </c>
      <c r="F67" s="153" t="n">
        <v>0</v>
      </c>
      <c r="G67" s="153" t="n">
        <v>0</v>
      </c>
      <c r="H67" s="153" t="n">
        <v>0</v>
      </c>
      <c r="I67" s="153" t="n">
        <v>0</v>
      </c>
      <c r="J67" s="153" t="n">
        <v>0</v>
      </c>
      <c r="K67" s="153" t="n">
        <v>0</v>
      </c>
      <c r="L67" s="153" t="n">
        <v>0</v>
      </c>
      <c r="M67" s="153" t="n">
        <v>0</v>
      </c>
      <c r="N67" s="153" t="n">
        <v>0</v>
      </c>
      <c r="O67" s="153" t="n">
        <v>0</v>
      </c>
      <c r="P67" s="153" t="n">
        <v>0</v>
      </c>
      <c r="Q67" s="153" t="n">
        <v>0</v>
      </c>
      <c r="R67" s="153" t="n">
        <v>0</v>
      </c>
      <c r="S67" s="153" t="n">
        <v>0</v>
      </c>
      <c r="T67" s="153" t="n">
        <v>0</v>
      </c>
      <c r="U67" s="153" t="n">
        <v>0</v>
      </c>
      <c r="V67" s="153" t="n">
        <v>0</v>
      </c>
      <c r="W67" s="153" t="n">
        <v>0</v>
      </c>
      <c r="X67" s="153" t="n">
        <v>0</v>
      </c>
      <c r="Y67" s="153" t="n">
        <v>0</v>
      </c>
      <c r="Z67" s="153" t="n">
        <v>0</v>
      </c>
      <c r="AA67" s="153" t="n">
        <v>0</v>
      </c>
      <c r="AB67" s="153" t="n">
        <v>0</v>
      </c>
      <c r="AC67" s="153" t="n">
        <v>0</v>
      </c>
      <c r="AD67" s="153" t="n">
        <v>0</v>
      </c>
      <c r="AE67" s="153" t="n">
        <v>0</v>
      </c>
      <c r="AF67" s="153" t="n">
        <v>0</v>
      </c>
      <c r="AG67" s="325" t="n">
        <v>0</v>
      </c>
      <c r="AH67" s="1"/>
      <c r="AI67" s="205"/>
      <c r="AJ67" s="1"/>
      <c r="AK67" s="1"/>
      <c r="AL67" s="3"/>
      <c r="AM67" s="2"/>
      <c r="AN67" s="1"/>
      <c r="AO67" s="1"/>
      <c r="AP67" s="1"/>
      <c r="AQ67" s="1"/>
      <c r="AR67" s="1"/>
      <c r="AS67" s="1"/>
    </row>
    <row r="68" customFormat="false" ht="12.75" hidden="false" customHeight="true" outlineLevel="0" collapsed="false">
      <c r="A68" s="226" t="s">
        <v>282</v>
      </c>
      <c r="B68" s="284" t="n">
        <f aca="false">SUM(C68:AG68)</f>
        <v>0</v>
      </c>
      <c r="C68" s="153" t="n">
        <v>0</v>
      </c>
      <c r="D68" s="153" t="n">
        <v>0</v>
      </c>
      <c r="E68" s="153" t="n">
        <v>0</v>
      </c>
      <c r="F68" s="153" t="n">
        <v>0</v>
      </c>
      <c r="G68" s="153" t="n">
        <v>0</v>
      </c>
      <c r="H68" s="153" t="n">
        <v>0</v>
      </c>
      <c r="I68" s="153" t="n">
        <v>0</v>
      </c>
      <c r="J68" s="153" t="n">
        <v>0</v>
      </c>
      <c r="K68" s="153" t="n">
        <v>0</v>
      </c>
      <c r="L68" s="153" t="n">
        <v>0</v>
      </c>
      <c r="M68" s="153" t="n">
        <v>0</v>
      </c>
      <c r="N68" s="153" t="n">
        <v>0</v>
      </c>
      <c r="O68" s="153" t="n">
        <v>0</v>
      </c>
      <c r="P68" s="153" t="n">
        <v>0</v>
      </c>
      <c r="Q68" s="153" t="n">
        <v>0</v>
      </c>
      <c r="R68" s="153" t="n">
        <v>0</v>
      </c>
      <c r="S68" s="153" t="n">
        <v>0</v>
      </c>
      <c r="T68" s="153" t="n">
        <v>0</v>
      </c>
      <c r="U68" s="153" t="n">
        <v>0</v>
      </c>
      <c r="V68" s="153" t="n">
        <v>0</v>
      </c>
      <c r="W68" s="153" t="n">
        <v>0</v>
      </c>
      <c r="X68" s="153" t="n">
        <v>0</v>
      </c>
      <c r="Y68" s="153" t="n">
        <v>0</v>
      </c>
      <c r="Z68" s="153" t="n">
        <v>0</v>
      </c>
      <c r="AA68" s="153" t="n">
        <v>0</v>
      </c>
      <c r="AB68" s="153" t="n">
        <v>0</v>
      </c>
      <c r="AC68" s="153" t="n">
        <v>0</v>
      </c>
      <c r="AD68" s="153" t="n">
        <v>0</v>
      </c>
      <c r="AE68" s="153" t="n">
        <v>0</v>
      </c>
      <c r="AF68" s="153" t="n">
        <v>0</v>
      </c>
      <c r="AG68" s="325" t="n">
        <v>0</v>
      </c>
      <c r="AH68" s="1"/>
      <c r="AJ68" s="1"/>
      <c r="AK68" s="1"/>
      <c r="AL68" s="3"/>
      <c r="AM68" s="2"/>
      <c r="AN68" s="1"/>
      <c r="AO68" s="1"/>
      <c r="AP68" s="1"/>
      <c r="AQ68" s="1"/>
      <c r="AR68" s="1"/>
      <c r="AS68" s="1"/>
    </row>
    <row r="69" customFormat="false" ht="12.75" hidden="false" customHeight="true" outlineLevel="0" collapsed="false">
      <c r="A69" s="285" t="s">
        <v>283</v>
      </c>
      <c r="B69" s="284" t="n">
        <f aca="false">SUM(C69:AG69)</f>
        <v>0</v>
      </c>
      <c r="C69" s="153" t="n">
        <v>0</v>
      </c>
      <c r="D69" s="153" t="n">
        <v>0</v>
      </c>
      <c r="E69" s="153" t="n">
        <v>0</v>
      </c>
      <c r="F69" s="153" t="n">
        <v>0</v>
      </c>
      <c r="G69" s="153" t="n">
        <v>0</v>
      </c>
      <c r="H69" s="153" t="n">
        <v>0</v>
      </c>
      <c r="I69" s="153" t="n">
        <v>0</v>
      </c>
      <c r="J69" s="153" t="n">
        <v>0</v>
      </c>
      <c r="K69" s="153" t="n">
        <v>0</v>
      </c>
      <c r="L69" s="153" t="n">
        <v>0</v>
      </c>
      <c r="M69" s="153" t="n">
        <v>0</v>
      </c>
      <c r="N69" s="153" t="n">
        <v>0</v>
      </c>
      <c r="O69" s="153" t="n">
        <v>0</v>
      </c>
      <c r="P69" s="153" t="n">
        <v>0</v>
      </c>
      <c r="Q69" s="153" t="n">
        <v>0</v>
      </c>
      <c r="R69" s="153" t="n">
        <v>0</v>
      </c>
      <c r="S69" s="153" t="n">
        <v>0</v>
      </c>
      <c r="T69" s="153" t="n">
        <v>0</v>
      </c>
      <c r="U69" s="153" t="n">
        <v>0</v>
      </c>
      <c r="V69" s="153" t="n">
        <v>0</v>
      </c>
      <c r="W69" s="153" t="n">
        <v>0</v>
      </c>
      <c r="X69" s="153" t="n">
        <v>0</v>
      </c>
      <c r="Y69" s="153" t="n">
        <v>0</v>
      </c>
      <c r="Z69" s="153" t="n">
        <v>0</v>
      </c>
      <c r="AA69" s="153" t="n">
        <v>0</v>
      </c>
      <c r="AB69" s="153" t="n">
        <v>0</v>
      </c>
      <c r="AC69" s="153" t="n">
        <v>0</v>
      </c>
      <c r="AD69" s="153" t="n">
        <v>0</v>
      </c>
      <c r="AE69" s="153" t="n">
        <v>0</v>
      </c>
      <c r="AF69" s="153" t="n">
        <v>0</v>
      </c>
      <c r="AG69" s="325" t="n">
        <v>0</v>
      </c>
      <c r="AH69" s="1"/>
      <c r="AI69" s="205"/>
      <c r="AJ69" s="1"/>
      <c r="AK69" s="1"/>
      <c r="AL69" s="3"/>
      <c r="AM69" s="2"/>
      <c r="AN69" s="1"/>
      <c r="AO69" s="1"/>
      <c r="AP69" s="1"/>
      <c r="AQ69" s="1"/>
      <c r="AR69" s="1"/>
      <c r="AS69" s="1"/>
    </row>
    <row r="70" customFormat="false" ht="12.75" hidden="false" customHeight="true" outlineLevel="0" collapsed="false">
      <c r="A70" s="226" t="s">
        <v>284</v>
      </c>
      <c r="B70" s="284" t="n">
        <f aca="false">SUM(C70:AG70)</f>
        <v>0</v>
      </c>
      <c r="C70" s="153" t="n">
        <v>0</v>
      </c>
      <c r="D70" s="153" t="n">
        <v>0</v>
      </c>
      <c r="E70" s="153" t="n">
        <v>0</v>
      </c>
      <c r="F70" s="153" t="n">
        <v>0</v>
      </c>
      <c r="G70" s="153" t="n">
        <v>0</v>
      </c>
      <c r="H70" s="153" t="n">
        <v>0</v>
      </c>
      <c r="I70" s="153" t="n">
        <v>0</v>
      </c>
      <c r="J70" s="153" t="n">
        <v>0</v>
      </c>
      <c r="K70" s="153" t="n">
        <v>0</v>
      </c>
      <c r="L70" s="153" t="n">
        <v>0</v>
      </c>
      <c r="M70" s="153" t="n">
        <v>0</v>
      </c>
      <c r="N70" s="153" t="n">
        <v>0</v>
      </c>
      <c r="O70" s="153" t="n">
        <v>0</v>
      </c>
      <c r="P70" s="153" t="n">
        <v>0</v>
      </c>
      <c r="Q70" s="153" t="n">
        <v>0</v>
      </c>
      <c r="R70" s="153" t="n">
        <v>0</v>
      </c>
      <c r="S70" s="153" t="n">
        <v>0</v>
      </c>
      <c r="T70" s="153" t="n">
        <v>0</v>
      </c>
      <c r="U70" s="153" t="n">
        <v>0</v>
      </c>
      <c r="V70" s="153" t="n">
        <v>0</v>
      </c>
      <c r="W70" s="153" t="n">
        <v>0</v>
      </c>
      <c r="X70" s="153" t="n">
        <v>0</v>
      </c>
      <c r="Y70" s="153" t="n">
        <v>0</v>
      </c>
      <c r="Z70" s="153" t="n">
        <v>0</v>
      </c>
      <c r="AA70" s="153" t="n">
        <v>0</v>
      </c>
      <c r="AB70" s="153" t="n">
        <v>0</v>
      </c>
      <c r="AC70" s="153" t="n">
        <v>0</v>
      </c>
      <c r="AD70" s="153" t="n">
        <v>0</v>
      </c>
      <c r="AE70" s="153" t="n">
        <v>0</v>
      </c>
      <c r="AF70" s="153" t="n">
        <v>0</v>
      </c>
      <c r="AG70" s="325" t="n">
        <v>0</v>
      </c>
      <c r="AH70" s="1"/>
      <c r="AJ70" s="1"/>
      <c r="AK70" s="1"/>
      <c r="AL70" s="3"/>
      <c r="AM70" s="2"/>
      <c r="AN70" s="1"/>
      <c r="AO70" s="1"/>
      <c r="AP70" s="1"/>
      <c r="AQ70" s="1"/>
      <c r="AR70" s="1"/>
      <c r="AS70" s="1"/>
    </row>
    <row r="71" customFormat="false" ht="12.75" hidden="false" customHeight="true" outlineLevel="0" collapsed="false">
      <c r="A71" s="226" t="s">
        <v>285</v>
      </c>
      <c r="B71" s="284" t="s">
        <v>286</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325"/>
      <c r="AH71" s="1"/>
      <c r="AJ71" s="1"/>
      <c r="AK71" s="1"/>
      <c r="AL71" s="3"/>
      <c r="AM71" s="2"/>
    </row>
    <row r="72" customFormat="false" ht="12.75" hidden="false" customHeight="true" outlineLevel="0" collapsed="false">
      <c r="A72" s="226"/>
      <c r="B72" s="28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310"/>
      <c r="AH72" s="1"/>
      <c r="AJ72" s="1"/>
      <c r="AK72" s="1"/>
      <c r="AL72" s="3"/>
      <c r="AM72" s="2"/>
    </row>
    <row r="73" customFormat="false" ht="12.75" hidden="false" customHeight="true" outlineLevel="0" collapsed="false">
      <c r="A73" s="226"/>
      <c r="B73" s="28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310"/>
      <c r="AH73" s="1"/>
      <c r="AJ73" s="1"/>
      <c r="AK73" s="1"/>
      <c r="AL73" s="3"/>
      <c r="AM73" s="2"/>
    </row>
    <row r="74" customFormat="false" ht="12.75" hidden="false" customHeight="true" outlineLevel="0" collapsed="false">
      <c r="A74" s="226"/>
      <c r="B74" s="28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310"/>
      <c r="AH74" s="1"/>
      <c r="AJ74" s="1"/>
      <c r="AK74" s="1"/>
      <c r="AL74" s="3"/>
      <c r="AM74" s="2"/>
    </row>
    <row r="75" customFormat="false" ht="12.75" hidden="false" customHeight="true" outlineLevel="0" collapsed="false">
      <c r="A75" s="226"/>
      <c r="B75" s="3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310"/>
      <c r="AH75" s="1"/>
      <c r="AJ75" s="1"/>
      <c r="AK75" s="1"/>
      <c r="AL75" s="3"/>
      <c r="AM75" s="2"/>
    </row>
    <row r="76" customFormat="false" ht="12.75" hidden="false" customHeight="true" outlineLevel="0" collapsed="false">
      <c r="A76" s="315" t="s">
        <v>289</v>
      </c>
      <c r="B76" s="316" t="n">
        <f aca="false">SUM(B47:B75)-B61-B67-B68-B69</f>
        <v>0</v>
      </c>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8"/>
      <c r="AH76" s="1"/>
      <c r="AJ76" s="1"/>
      <c r="AK76" s="1"/>
      <c r="AL76" s="3"/>
      <c r="AM76" s="2"/>
    </row>
    <row r="77" customFormat="false" ht="12.7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J77" s="1"/>
      <c r="AK77" s="1"/>
      <c r="AL77" s="3"/>
      <c r="AM77" s="2"/>
    </row>
    <row r="78" customFormat="false" ht="12.75" hidden="false" customHeight="true" outlineLevel="0" collapsed="false">
      <c r="A78" s="85"/>
      <c r="B78" s="319"/>
      <c r="AH78" s="85"/>
      <c r="AJ78" s="85"/>
      <c r="AK78" s="153"/>
      <c r="AL78" s="3"/>
      <c r="AM78" s="2"/>
    </row>
    <row r="79" customFormat="false" ht="12.75" hidden="false" customHeight="true" outlineLevel="0" collapsed="false">
      <c r="A79" s="262" t="s">
        <v>324</v>
      </c>
      <c r="B79" s="262"/>
      <c r="AH79" s="85"/>
      <c r="AJ79" s="85"/>
      <c r="AK79" s="153"/>
      <c r="AL79" s="3"/>
      <c r="AM79" s="2"/>
    </row>
    <row r="80" customFormat="false" ht="12.75" hidden="false" customHeight="true" outlineLevel="0" collapsed="false">
      <c r="A80" s="85"/>
      <c r="B80" s="319"/>
      <c r="AH80" s="85"/>
      <c r="AJ80" s="85"/>
      <c r="AK80" s="153"/>
      <c r="AL80" s="3"/>
      <c r="AM80" s="2"/>
    </row>
    <row r="81" customFormat="false" ht="12.75" hidden="false" customHeight="true" outlineLevel="0" collapsed="false">
      <c r="A81" s="264"/>
      <c r="B81" s="265" t="s">
        <v>252</v>
      </c>
      <c r="C81" s="266" t="n">
        <f aca="false">SUM(C85:C101)</f>
        <v>0</v>
      </c>
      <c r="D81" s="266" t="n">
        <f aca="false">SUM(D85:D101)</f>
        <v>0</v>
      </c>
      <c r="E81" s="266" t="n">
        <f aca="false">SUM(E85:E101)</f>
        <v>0</v>
      </c>
      <c r="F81" s="266" t="n">
        <f aca="false">SUM(F85:F101)</f>
        <v>0</v>
      </c>
      <c r="G81" s="266" t="n">
        <f aca="false">SUM(G85:G101)</f>
        <v>0</v>
      </c>
      <c r="H81" s="266" t="n">
        <f aca="false">SUM(H85:H101)</f>
        <v>0</v>
      </c>
      <c r="I81" s="266" t="n">
        <f aca="false">SUM(I85:I101)</f>
        <v>0</v>
      </c>
      <c r="J81" s="266" t="n">
        <f aca="false">SUM(J85:J101)</f>
        <v>0</v>
      </c>
      <c r="K81" s="266" t="n">
        <f aca="false">SUM(K85:K101)</f>
        <v>0</v>
      </c>
      <c r="L81" s="266" t="n">
        <f aca="false">SUM(L85:L101)</f>
        <v>0</v>
      </c>
      <c r="M81" s="266" t="n">
        <f aca="false">SUM(M85:M101)</f>
        <v>0</v>
      </c>
      <c r="N81" s="266" t="n">
        <f aca="false">SUM(N85:N101)</f>
        <v>0</v>
      </c>
      <c r="O81" s="266" t="n">
        <f aca="false">SUM(O85:O101)</f>
        <v>0</v>
      </c>
      <c r="P81" s="266" t="n">
        <f aca="false">SUM(P85:P101)</f>
        <v>0</v>
      </c>
      <c r="Q81" s="266" t="n">
        <f aca="false">SUM(Q85:Q101)</f>
        <v>0</v>
      </c>
      <c r="R81" s="266" t="n">
        <f aca="false">SUM(R85:R101)</f>
        <v>0</v>
      </c>
      <c r="S81" s="266" t="n">
        <f aca="false">SUM(S85:S101)</f>
        <v>0</v>
      </c>
      <c r="T81" s="266" t="n">
        <f aca="false">SUM(T85:T101)</f>
        <v>0</v>
      </c>
      <c r="U81" s="266" t="n">
        <f aca="false">SUM(U85:U101)</f>
        <v>0</v>
      </c>
      <c r="V81" s="266" t="n">
        <f aca="false">SUM(V85:V101)</f>
        <v>0</v>
      </c>
      <c r="W81" s="266" t="n">
        <f aca="false">SUM(W85:W101)</f>
        <v>0</v>
      </c>
      <c r="X81" s="266" t="n">
        <f aca="false">SUM(X85:X101)</f>
        <v>0</v>
      </c>
      <c r="Y81" s="266" t="n">
        <f aca="false">SUM(Y85:Y101)</f>
        <v>0</v>
      </c>
      <c r="Z81" s="266" t="n">
        <f aca="false">SUM(Z85:Z101)</f>
        <v>0</v>
      </c>
      <c r="AA81" s="266" t="n">
        <f aca="false">SUM(AA85:AA101)</f>
        <v>0</v>
      </c>
      <c r="AB81" s="266" t="n">
        <f aca="false">SUM(AB85:AB101)</f>
        <v>0</v>
      </c>
      <c r="AC81" s="266" t="n">
        <f aca="false">SUM(AC85:AC101)</f>
        <v>0</v>
      </c>
      <c r="AD81" s="266" t="n">
        <f aca="false">SUM(AD85:AD101)</f>
        <v>0</v>
      </c>
      <c r="AE81" s="266" t="n">
        <f aca="false">SUM(AE85:AE101)</f>
        <v>0</v>
      </c>
      <c r="AF81" s="266" t="n">
        <f aca="false">SUM(AF85:AF101)</f>
        <v>0</v>
      </c>
      <c r="AG81" s="266" t="n">
        <f aca="false">SUM(AG85:AG101)</f>
        <v>0</v>
      </c>
      <c r="AH81" s="1"/>
      <c r="AI81" s="320"/>
      <c r="AJ81" s="22"/>
      <c r="AK81" s="1"/>
      <c r="AL81" s="17"/>
      <c r="AN81" s="1"/>
      <c r="AO81" s="1"/>
      <c r="AP81" s="1"/>
      <c r="AQ81" s="1"/>
      <c r="AR81" s="1"/>
      <c r="AS81" s="1"/>
    </row>
    <row r="82" customFormat="false" ht="12.75" hidden="false" customHeight="true" outlineLevel="0" collapsed="false">
      <c r="A82" s="269" t="s">
        <v>166</v>
      </c>
      <c r="B82" s="270" t="n">
        <f aca="false">B44</f>
        <v>36647</v>
      </c>
      <c r="C82" s="271" t="n">
        <f aca="false">C44</f>
        <v>36647</v>
      </c>
      <c r="D82" s="271" t="n">
        <f aca="false">D44</f>
        <v>36648</v>
      </c>
      <c r="E82" s="271" t="n">
        <f aca="false">E44</f>
        <v>36649</v>
      </c>
      <c r="F82" s="271" t="n">
        <f aca="false">F44</f>
        <v>36650</v>
      </c>
      <c r="G82" s="271" t="n">
        <f aca="false">G44</f>
        <v>36651</v>
      </c>
      <c r="H82" s="271" t="n">
        <f aca="false">H44</f>
        <v>36652</v>
      </c>
      <c r="I82" s="271" t="n">
        <f aca="false">I44</f>
        <v>36653</v>
      </c>
      <c r="J82" s="271" t="n">
        <f aca="false">J44</f>
        <v>36654</v>
      </c>
      <c r="K82" s="271" t="n">
        <f aca="false">K44</f>
        <v>36655</v>
      </c>
      <c r="L82" s="271" t="n">
        <f aca="false">L44</f>
        <v>36656</v>
      </c>
      <c r="M82" s="271" t="n">
        <f aca="false">M44</f>
        <v>36657</v>
      </c>
      <c r="N82" s="271" t="n">
        <f aca="false">N44</f>
        <v>36658</v>
      </c>
      <c r="O82" s="271" t="n">
        <f aca="false">O44</f>
        <v>36659</v>
      </c>
      <c r="P82" s="271" t="n">
        <f aca="false">P44</f>
        <v>36660</v>
      </c>
      <c r="Q82" s="271" t="n">
        <f aca="false">Q44</f>
        <v>36661</v>
      </c>
      <c r="R82" s="271" t="n">
        <f aca="false">R44</f>
        <v>36662</v>
      </c>
      <c r="S82" s="271" t="n">
        <f aca="false">S44</f>
        <v>36663</v>
      </c>
      <c r="T82" s="271" t="n">
        <f aca="false">T44</f>
        <v>36664</v>
      </c>
      <c r="U82" s="271" t="n">
        <f aca="false">U44</f>
        <v>36665</v>
      </c>
      <c r="V82" s="271" t="n">
        <f aca="false">V44</f>
        <v>36666</v>
      </c>
      <c r="W82" s="271" t="n">
        <f aca="false">W44</f>
        <v>36667</v>
      </c>
      <c r="X82" s="271" t="n">
        <f aca="false">X44</f>
        <v>36668</v>
      </c>
      <c r="Y82" s="271" t="n">
        <f aca="false">Y44</f>
        <v>36669</v>
      </c>
      <c r="Z82" s="271" t="n">
        <f aca="false">Z44</f>
        <v>36670</v>
      </c>
      <c r="AA82" s="271" t="n">
        <f aca="false">AA44</f>
        <v>36671</v>
      </c>
      <c r="AB82" s="271" t="n">
        <f aca="false">AB44</f>
        <v>36672</v>
      </c>
      <c r="AC82" s="271" t="n">
        <f aca="false">AC44</f>
        <v>36673</v>
      </c>
      <c r="AD82" s="271" t="n">
        <f aca="false">AD44</f>
        <v>36674</v>
      </c>
      <c r="AE82" s="271" t="n">
        <f aca="false">AE44</f>
        <v>36675</v>
      </c>
      <c r="AF82" s="271" t="n">
        <f aca="false">AF44</f>
        <v>36676</v>
      </c>
      <c r="AG82" s="271" t="n">
        <f aca="false">AG44</f>
        <v>36677</v>
      </c>
      <c r="AH82" s="272"/>
      <c r="AI82" s="320"/>
      <c r="AJ82" s="322"/>
      <c r="AK82" s="272"/>
      <c r="AL82" s="275"/>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272"/>
      <c r="BT82" s="272"/>
      <c r="BU82" s="272"/>
      <c r="BV82" s="272"/>
      <c r="BW82" s="272"/>
      <c r="BX82" s="272"/>
      <c r="BY82" s="272"/>
      <c r="BZ82" s="272"/>
      <c r="CA82" s="272"/>
      <c r="CB82" s="272"/>
      <c r="CC82" s="272"/>
      <c r="CD82" s="272"/>
      <c r="CE82" s="272"/>
      <c r="CF82" s="272"/>
      <c r="CG82" s="272"/>
      <c r="CH82" s="272"/>
      <c r="CI82" s="272"/>
      <c r="CJ82" s="272"/>
      <c r="CK82" s="272"/>
      <c r="CL82" s="272"/>
      <c r="CM82" s="272"/>
      <c r="CN82" s="272"/>
      <c r="CO82" s="272"/>
      <c r="CP82" s="272"/>
      <c r="CQ82" s="272"/>
      <c r="CR82" s="272"/>
      <c r="CS82" s="272"/>
      <c r="CT82" s="272"/>
      <c r="CU82" s="272"/>
      <c r="CV82" s="272"/>
      <c r="CW82" s="272"/>
      <c r="CX82" s="272"/>
      <c r="CY82" s="272"/>
      <c r="CZ82" s="272"/>
      <c r="DA82" s="272"/>
      <c r="DB82" s="272"/>
      <c r="DC82" s="272"/>
      <c r="DD82" s="272"/>
      <c r="DE82" s="272"/>
      <c r="DF82" s="272"/>
      <c r="DG82" s="272"/>
      <c r="DH82" s="272"/>
      <c r="DI82" s="272"/>
      <c r="DJ82" s="272"/>
      <c r="DK82" s="272"/>
      <c r="DL82" s="272"/>
      <c r="DM82" s="272"/>
      <c r="DN82" s="272"/>
      <c r="DO82" s="272"/>
      <c r="DP82" s="272"/>
      <c r="DQ82" s="272"/>
      <c r="DR82" s="272"/>
      <c r="DS82" s="272"/>
      <c r="DT82" s="272"/>
      <c r="DU82" s="272"/>
      <c r="DV82" s="272"/>
      <c r="DW82" s="272"/>
      <c r="DX82" s="272"/>
      <c r="DY82" s="272"/>
      <c r="DZ82" s="272"/>
      <c r="EA82" s="272"/>
      <c r="EB82" s="272"/>
      <c r="EC82" s="272"/>
      <c r="ED82" s="272"/>
      <c r="EE82" s="272"/>
      <c r="EF82" s="272"/>
      <c r="EG82" s="272"/>
      <c r="EH82" s="272"/>
      <c r="EI82" s="272"/>
      <c r="EJ82" s="272"/>
      <c r="EK82" s="272"/>
      <c r="EL82" s="272"/>
      <c r="EM82" s="272"/>
      <c r="EN82" s="272"/>
      <c r="EO82" s="272"/>
      <c r="EP82" s="272"/>
      <c r="EQ82" s="272"/>
      <c r="ER82" s="272"/>
      <c r="ES82" s="272"/>
      <c r="ET82" s="272"/>
      <c r="EU82" s="272"/>
      <c r="EV82" s="272"/>
      <c r="EW82" s="272"/>
      <c r="EX82" s="272"/>
      <c r="EY82" s="272"/>
      <c r="EZ82" s="272"/>
      <c r="FA82" s="272"/>
      <c r="FB82" s="272"/>
      <c r="FC82" s="272"/>
      <c r="FD82" s="272"/>
      <c r="FE82" s="272"/>
      <c r="FF82" s="272"/>
      <c r="FG82" s="272"/>
      <c r="FH82" s="272"/>
      <c r="FI82" s="272"/>
      <c r="FJ82" s="272"/>
      <c r="FK82" s="272"/>
      <c r="FL82" s="272"/>
      <c r="FM82" s="272"/>
      <c r="FN82" s="272"/>
      <c r="FO82" s="272"/>
      <c r="FP82" s="272"/>
      <c r="FQ82" s="272"/>
      <c r="FR82" s="272"/>
      <c r="FS82" s="272"/>
      <c r="FT82" s="272"/>
      <c r="FU82" s="272"/>
      <c r="FV82" s="272"/>
      <c r="FW82" s="272"/>
      <c r="FX82" s="272"/>
      <c r="FY82" s="272"/>
      <c r="FZ82" s="272"/>
      <c r="GA82" s="272"/>
      <c r="GB82" s="272"/>
      <c r="GC82" s="272"/>
      <c r="GD82" s="272"/>
      <c r="GE82" s="272"/>
      <c r="GF82" s="272"/>
      <c r="GG82" s="272"/>
      <c r="GH82" s="272"/>
      <c r="GI82" s="272"/>
      <c r="GJ82" s="272"/>
      <c r="GK82" s="272"/>
      <c r="GL82" s="272"/>
      <c r="GM82" s="272"/>
      <c r="GN82" s="272"/>
      <c r="GO82" s="272"/>
      <c r="GP82" s="272"/>
      <c r="GQ82" s="272"/>
      <c r="GR82" s="272"/>
      <c r="GS82" s="272"/>
      <c r="GT82" s="272"/>
      <c r="GU82" s="272"/>
      <c r="GV82" s="272"/>
      <c r="GW82" s="272"/>
      <c r="GX82" s="272"/>
      <c r="GY82" s="272"/>
      <c r="GZ82" s="272"/>
      <c r="HA82" s="272"/>
      <c r="HB82" s="272"/>
      <c r="HC82" s="272"/>
      <c r="HD82" s="272"/>
      <c r="HE82" s="272"/>
      <c r="HF82" s="272"/>
      <c r="HG82" s="272"/>
      <c r="HH82" s="272"/>
      <c r="HI82" s="272"/>
      <c r="HJ82" s="272"/>
      <c r="HK82" s="272"/>
      <c r="HL82" s="272"/>
      <c r="HM82" s="272"/>
      <c r="HN82" s="272"/>
      <c r="HO82" s="272"/>
      <c r="HP82" s="272"/>
      <c r="HQ82" s="272"/>
      <c r="HR82" s="272"/>
      <c r="HS82" s="272"/>
      <c r="HT82" s="272"/>
      <c r="HU82" s="272"/>
      <c r="HV82" s="272"/>
      <c r="HW82" s="272"/>
      <c r="HX82" s="272"/>
      <c r="HY82" s="272"/>
      <c r="HZ82" s="272"/>
      <c r="IA82" s="272"/>
      <c r="IB82" s="272"/>
      <c r="IC82" s="272"/>
      <c r="ID82" s="272"/>
      <c r="IE82" s="272"/>
      <c r="IF82" s="272"/>
      <c r="IG82" s="272"/>
      <c r="IH82" s="272"/>
      <c r="II82" s="272"/>
      <c r="IJ82" s="272"/>
      <c r="IK82" s="272"/>
      <c r="IL82" s="272"/>
      <c r="IM82" s="272"/>
      <c r="IN82" s="272"/>
      <c r="IO82" s="272"/>
      <c r="IP82" s="272"/>
      <c r="IQ82" s="272"/>
      <c r="IR82" s="272"/>
      <c r="IS82" s="272"/>
      <c r="IT82" s="272"/>
      <c r="IU82" s="272"/>
      <c r="IV82" s="272"/>
      <c r="IW82" s="272"/>
    </row>
    <row r="83" customFormat="false" ht="12.75" hidden="false" customHeight="true" outlineLevel="0" collapsed="false">
      <c r="A83" s="276"/>
      <c r="B83" s="276"/>
      <c r="C83" s="278" t="str">
        <f aca="false">C45</f>
        <v>M</v>
      </c>
      <c r="D83" s="278" t="str">
        <f aca="false">D45</f>
        <v>T</v>
      </c>
      <c r="E83" s="278" t="str">
        <f aca="false">E45</f>
        <v>W</v>
      </c>
      <c r="F83" s="278" t="str">
        <f aca="false">F45</f>
        <v>R</v>
      </c>
      <c r="G83" s="278" t="str">
        <f aca="false">G45</f>
        <v>F</v>
      </c>
      <c r="H83" s="278" t="str">
        <f aca="false">H45</f>
        <v>S</v>
      </c>
      <c r="I83" s="278" t="str">
        <f aca="false">I45</f>
        <v>S</v>
      </c>
      <c r="J83" s="278" t="str">
        <f aca="false">J45</f>
        <v>M</v>
      </c>
      <c r="K83" s="278" t="str">
        <f aca="false">K45</f>
        <v>T</v>
      </c>
      <c r="L83" s="278" t="str">
        <f aca="false">L45</f>
        <v>W</v>
      </c>
      <c r="M83" s="278" t="str">
        <f aca="false">M45</f>
        <v>R</v>
      </c>
      <c r="N83" s="278" t="str">
        <f aca="false">N45</f>
        <v>F</v>
      </c>
      <c r="O83" s="278" t="str">
        <f aca="false">O45</f>
        <v>S</v>
      </c>
      <c r="P83" s="278" t="str">
        <f aca="false">P45</f>
        <v>S</v>
      </c>
      <c r="Q83" s="278" t="str">
        <f aca="false">Q45</f>
        <v>M</v>
      </c>
      <c r="R83" s="278" t="str">
        <f aca="false">R45</f>
        <v>T</v>
      </c>
      <c r="S83" s="278" t="str">
        <f aca="false">S45</f>
        <v>W</v>
      </c>
      <c r="T83" s="278" t="str">
        <f aca="false">T45</f>
        <v>R</v>
      </c>
      <c r="U83" s="278" t="str">
        <f aca="false">U45</f>
        <v>F</v>
      </c>
      <c r="V83" s="278" t="str">
        <f aca="false">V45</f>
        <v>S</v>
      </c>
      <c r="W83" s="278" t="str">
        <f aca="false">W45</f>
        <v>S</v>
      </c>
      <c r="X83" s="278" t="str">
        <f aca="false">X45</f>
        <v>M</v>
      </c>
      <c r="Y83" s="278" t="str">
        <f aca="false">Y45</f>
        <v>T</v>
      </c>
      <c r="Z83" s="278" t="str">
        <f aca="false">Z45</f>
        <v>W</v>
      </c>
      <c r="AA83" s="278" t="str">
        <f aca="false">AA45</f>
        <v>R</v>
      </c>
      <c r="AB83" s="278" t="str">
        <f aca="false">AB45</f>
        <v>F</v>
      </c>
      <c r="AC83" s="278" t="str">
        <f aca="false">AC45</f>
        <v>S</v>
      </c>
      <c r="AD83" s="278" t="str">
        <f aca="false">AD45</f>
        <v>S</v>
      </c>
      <c r="AE83" s="278" t="str">
        <f aca="false">AE45</f>
        <v>M</v>
      </c>
      <c r="AF83" s="278" t="str">
        <f aca="false">AF45</f>
        <v>T</v>
      </c>
      <c r="AG83" s="278" t="str">
        <f aca="false">AG45</f>
        <v>W</v>
      </c>
      <c r="AH83" s="1"/>
      <c r="AI83" s="320"/>
      <c r="AJ83" s="22"/>
      <c r="AK83" s="1"/>
      <c r="AL83" s="85"/>
      <c r="AN83" s="1"/>
      <c r="AO83" s="1"/>
      <c r="AP83" s="1"/>
      <c r="AQ83" s="1"/>
      <c r="AR83" s="1"/>
      <c r="AS83" s="1"/>
    </row>
    <row r="84" customFormat="false" ht="12.75" hidden="false" customHeight="true" outlineLevel="0" collapsed="false">
      <c r="A84" s="281"/>
      <c r="B84" s="277" t="s">
        <v>258</v>
      </c>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4"/>
      <c r="AH84" s="85"/>
      <c r="AI84" s="205"/>
      <c r="AJ84" s="133"/>
      <c r="AK84" s="153"/>
      <c r="AL84" s="3"/>
      <c r="AM84" s="2"/>
    </row>
    <row r="85" customFormat="false" ht="12.75" hidden="false" customHeight="true" outlineLevel="0" collapsed="false">
      <c r="A85" s="226" t="s">
        <v>291</v>
      </c>
      <c r="B85" s="284" t="n">
        <f aca="false">SUM(C85:AG85)</f>
        <v>0</v>
      </c>
      <c r="C85" s="153" t="n">
        <v>0</v>
      </c>
      <c r="D85" s="153" t="n">
        <v>0</v>
      </c>
      <c r="E85" s="153" t="n">
        <v>0</v>
      </c>
      <c r="F85" s="153" t="n">
        <v>0</v>
      </c>
      <c r="G85" s="153" t="n">
        <v>0</v>
      </c>
      <c r="H85" s="153" t="n">
        <v>0</v>
      </c>
      <c r="I85" s="153" t="n">
        <v>0</v>
      </c>
      <c r="J85" s="153" t="n">
        <v>0</v>
      </c>
      <c r="K85" s="153" t="n">
        <v>0</v>
      </c>
      <c r="L85" s="153" t="n">
        <v>0</v>
      </c>
      <c r="M85" s="153" t="n">
        <v>0</v>
      </c>
      <c r="N85" s="153" t="n">
        <v>0</v>
      </c>
      <c r="O85" s="153" t="n">
        <v>0</v>
      </c>
      <c r="P85" s="153" t="n">
        <v>0</v>
      </c>
      <c r="Q85" s="153" t="n">
        <v>0</v>
      </c>
      <c r="R85" s="153" t="n">
        <v>0</v>
      </c>
      <c r="S85" s="153" t="n">
        <v>0</v>
      </c>
      <c r="T85" s="153" t="n">
        <v>0</v>
      </c>
      <c r="U85" s="153" t="n">
        <v>0</v>
      </c>
      <c r="V85" s="153" t="n">
        <v>0</v>
      </c>
      <c r="W85" s="153" t="n">
        <v>0</v>
      </c>
      <c r="X85" s="153" t="n">
        <v>0</v>
      </c>
      <c r="Y85" s="153" t="n">
        <v>0</v>
      </c>
      <c r="Z85" s="153" t="n">
        <v>0</v>
      </c>
      <c r="AA85" s="153" t="n">
        <v>0</v>
      </c>
      <c r="AB85" s="153" t="n">
        <v>0</v>
      </c>
      <c r="AC85" s="153" t="n">
        <v>0</v>
      </c>
      <c r="AD85" s="153" t="n">
        <v>0</v>
      </c>
      <c r="AE85" s="153" t="n">
        <v>0</v>
      </c>
      <c r="AF85" s="153" t="n">
        <v>0</v>
      </c>
      <c r="AG85" s="325" t="n">
        <v>0</v>
      </c>
      <c r="AH85" s="85"/>
      <c r="AJ85" s="85"/>
      <c r="AK85" s="153"/>
      <c r="AL85" s="3"/>
      <c r="AM85" s="2"/>
    </row>
    <row r="86" customFormat="false" ht="12.75" hidden="false" customHeight="true" outlineLevel="0" collapsed="false">
      <c r="A86" s="226" t="s">
        <v>292</v>
      </c>
      <c r="B86" s="284" t="n">
        <f aca="false">SUM(C86:AG86)</f>
        <v>0</v>
      </c>
      <c r="C86" s="153" t="n">
        <v>0</v>
      </c>
      <c r="D86" s="153" t="n">
        <v>0</v>
      </c>
      <c r="E86" s="153" t="n">
        <v>0</v>
      </c>
      <c r="F86" s="153" t="n">
        <v>0</v>
      </c>
      <c r="G86" s="153" t="n">
        <v>0</v>
      </c>
      <c r="H86" s="153" t="n">
        <v>0</v>
      </c>
      <c r="I86" s="153" t="n">
        <v>0</v>
      </c>
      <c r="J86" s="153" t="n">
        <v>0</v>
      </c>
      <c r="K86" s="153" t="n">
        <v>0</v>
      </c>
      <c r="L86" s="153" t="n">
        <v>0</v>
      </c>
      <c r="M86" s="153" t="n">
        <v>0</v>
      </c>
      <c r="N86" s="153" t="n">
        <v>0</v>
      </c>
      <c r="O86" s="153" t="n">
        <v>0</v>
      </c>
      <c r="P86" s="153" t="n">
        <v>0</v>
      </c>
      <c r="Q86" s="153" t="n">
        <v>0</v>
      </c>
      <c r="R86" s="153" t="n">
        <v>0</v>
      </c>
      <c r="S86" s="153" t="n">
        <v>0</v>
      </c>
      <c r="T86" s="153" t="n">
        <v>0</v>
      </c>
      <c r="U86" s="153" t="n">
        <v>0</v>
      </c>
      <c r="V86" s="153" t="n">
        <v>0</v>
      </c>
      <c r="W86" s="153" t="n">
        <v>0</v>
      </c>
      <c r="X86" s="153" t="n">
        <v>0</v>
      </c>
      <c r="Y86" s="153" t="n">
        <v>0</v>
      </c>
      <c r="Z86" s="153" t="n">
        <v>0</v>
      </c>
      <c r="AA86" s="153" t="n">
        <v>0</v>
      </c>
      <c r="AB86" s="153" t="n">
        <v>0</v>
      </c>
      <c r="AC86" s="153" t="n">
        <v>0</v>
      </c>
      <c r="AD86" s="153" t="n">
        <v>0</v>
      </c>
      <c r="AE86" s="153" t="n">
        <v>0</v>
      </c>
      <c r="AF86" s="153" t="n">
        <v>0</v>
      </c>
      <c r="AG86" s="325" t="n">
        <v>0</v>
      </c>
      <c r="AH86" s="85"/>
      <c r="AJ86" s="85"/>
      <c r="AK86" s="153"/>
      <c r="AL86" s="3"/>
      <c r="AM86" s="2"/>
    </row>
    <row r="87" customFormat="false" ht="12.75" hidden="false" customHeight="true" outlineLevel="0" collapsed="false">
      <c r="A87" s="226" t="s">
        <v>293</v>
      </c>
      <c r="B87" s="284" t="n">
        <f aca="false">SUM(C87:AG87)</f>
        <v>0</v>
      </c>
      <c r="C87" s="153" t="n">
        <v>0</v>
      </c>
      <c r="D87" s="153" t="n">
        <v>0</v>
      </c>
      <c r="E87" s="153" t="n">
        <v>0</v>
      </c>
      <c r="F87" s="153" t="n">
        <v>0</v>
      </c>
      <c r="G87" s="153" t="n">
        <v>0</v>
      </c>
      <c r="H87" s="153" t="n">
        <v>0</v>
      </c>
      <c r="I87" s="153" t="n">
        <v>0</v>
      </c>
      <c r="J87" s="153" t="n">
        <v>0</v>
      </c>
      <c r="K87" s="153" t="n">
        <v>0</v>
      </c>
      <c r="L87" s="153" t="n">
        <v>0</v>
      </c>
      <c r="M87" s="153" t="n">
        <v>0</v>
      </c>
      <c r="N87" s="153" t="n">
        <v>0</v>
      </c>
      <c r="O87" s="153" t="n">
        <v>0</v>
      </c>
      <c r="P87" s="153" t="n">
        <v>0</v>
      </c>
      <c r="Q87" s="153" t="n">
        <v>0</v>
      </c>
      <c r="R87" s="153" t="n">
        <v>0</v>
      </c>
      <c r="S87" s="153" t="n">
        <v>0</v>
      </c>
      <c r="T87" s="153" t="n">
        <v>0</v>
      </c>
      <c r="U87" s="153" t="n">
        <v>0</v>
      </c>
      <c r="V87" s="153" t="n">
        <v>0</v>
      </c>
      <c r="W87" s="153" t="n">
        <v>0</v>
      </c>
      <c r="X87" s="153" t="n">
        <v>0</v>
      </c>
      <c r="Y87" s="153" t="n">
        <v>0</v>
      </c>
      <c r="Z87" s="153" t="n">
        <v>0</v>
      </c>
      <c r="AA87" s="153" t="n">
        <v>0</v>
      </c>
      <c r="AB87" s="153" t="n">
        <v>0</v>
      </c>
      <c r="AC87" s="153" t="n">
        <v>0</v>
      </c>
      <c r="AD87" s="153" t="n">
        <v>0</v>
      </c>
      <c r="AE87" s="153" t="n">
        <v>0</v>
      </c>
      <c r="AF87" s="153" t="n">
        <v>0</v>
      </c>
      <c r="AG87" s="325" t="n">
        <v>0</v>
      </c>
      <c r="AH87" s="85"/>
      <c r="AJ87" s="85"/>
      <c r="AK87" s="153"/>
      <c r="AL87" s="3"/>
      <c r="AM87" s="2"/>
    </row>
    <row r="88" customFormat="false" ht="12.75" hidden="false" customHeight="true" outlineLevel="0" collapsed="false">
      <c r="A88" s="226" t="s">
        <v>294</v>
      </c>
      <c r="B88" s="284" t="n">
        <f aca="false">SUM(C88:AG88)</f>
        <v>0</v>
      </c>
      <c r="C88" s="153" t="n">
        <v>0</v>
      </c>
      <c r="D88" s="153" t="n">
        <v>0</v>
      </c>
      <c r="E88" s="153" t="n">
        <v>0</v>
      </c>
      <c r="F88" s="153" t="n">
        <v>0</v>
      </c>
      <c r="G88" s="153" t="n">
        <v>0</v>
      </c>
      <c r="H88" s="153" t="n">
        <v>0</v>
      </c>
      <c r="I88" s="153" t="n">
        <v>0</v>
      </c>
      <c r="J88" s="153" t="n">
        <v>0</v>
      </c>
      <c r="K88" s="153" t="n">
        <v>0</v>
      </c>
      <c r="L88" s="153" t="n">
        <v>0</v>
      </c>
      <c r="M88" s="153" t="n">
        <v>0</v>
      </c>
      <c r="N88" s="153" t="n">
        <v>0</v>
      </c>
      <c r="O88" s="153" t="n">
        <v>0</v>
      </c>
      <c r="P88" s="153" t="n">
        <v>0</v>
      </c>
      <c r="Q88" s="153" t="n">
        <v>0</v>
      </c>
      <c r="R88" s="153" t="n">
        <v>0</v>
      </c>
      <c r="S88" s="153" t="n">
        <v>0</v>
      </c>
      <c r="T88" s="153" t="n">
        <v>0</v>
      </c>
      <c r="U88" s="153" t="n">
        <v>0</v>
      </c>
      <c r="V88" s="153" t="n">
        <v>0</v>
      </c>
      <c r="W88" s="153" t="n">
        <v>0</v>
      </c>
      <c r="X88" s="153" t="n">
        <v>0</v>
      </c>
      <c r="Y88" s="153" t="n">
        <v>0</v>
      </c>
      <c r="Z88" s="153" t="n">
        <v>0</v>
      </c>
      <c r="AA88" s="153" t="n">
        <v>0</v>
      </c>
      <c r="AB88" s="153" t="n">
        <v>0</v>
      </c>
      <c r="AC88" s="153" t="n">
        <v>0</v>
      </c>
      <c r="AD88" s="153" t="n">
        <v>0</v>
      </c>
      <c r="AE88" s="153" t="n">
        <v>0</v>
      </c>
      <c r="AF88" s="153" t="n">
        <v>0</v>
      </c>
      <c r="AG88" s="325" t="n">
        <v>0</v>
      </c>
      <c r="AH88" s="85"/>
      <c r="AJ88" s="85"/>
      <c r="AK88" s="153"/>
      <c r="AL88" s="3"/>
      <c r="AM88" s="2"/>
    </row>
    <row r="89" customFormat="false" ht="12.75" hidden="false" customHeight="true" outlineLevel="0" collapsed="false">
      <c r="A89" s="226" t="s">
        <v>295</v>
      </c>
      <c r="B89" s="284" t="n">
        <f aca="false">SUM(C89:AG89)</f>
        <v>0</v>
      </c>
      <c r="C89" s="153" t="n">
        <v>0</v>
      </c>
      <c r="D89" s="153" t="n">
        <v>0</v>
      </c>
      <c r="E89" s="153" t="n">
        <v>0</v>
      </c>
      <c r="F89" s="153" t="n">
        <v>0</v>
      </c>
      <c r="G89" s="153" t="n">
        <v>0</v>
      </c>
      <c r="H89" s="153" t="n">
        <v>0</v>
      </c>
      <c r="I89" s="153" t="n">
        <v>0</v>
      </c>
      <c r="J89" s="153" t="n">
        <v>0</v>
      </c>
      <c r="K89" s="153" t="n">
        <v>0</v>
      </c>
      <c r="L89" s="153" t="n">
        <v>0</v>
      </c>
      <c r="M89" s="153" t="n">
        <v>0</v>
      </c>
      <c r="N89" s="153" t="n">
        <v>0</v>
      </c>
      <c r="O89" s="153" t="n">
        <v>0</v>
      </c>
      <c r="P89" s="153" t="n">
        <v>0</v>
      </c>
      <c r="Q89" s="153" t="n">
        <v>0</v>
      </c>
      <c r="R89" s="153" t="n">
        <v>0</v>
      </c>
      <c r="S89" s="153" t="n">
        <v>0</v>
      </c>
      <c r="T89" s="153" t="n">
        <v>0</v>
      </c>
      <c r="U89" s="153" t="n">
        <v>0</v>
      </c>
      <c r="V89" s="153" t="n">
        <v>0</v>
      </c>
      <c r="W89" s="153" t="n">
        <v>0</v>
      </c>
      <c r="X89" s="153" t="n">
        <v>0</v>
      </c>
      <c r="Y89" s="153" t="n">
        <v>0</v>
      </c>
      <c r="Z89" s="153" t="n">
        <v>0</v>
      </c>
      <c r="AA89" s="153" t="n">
        <v>0</v>
      </c>
      <c r="AB89" s="153" t="n">
        <v>0</v>
      </c>
      <c r="AC89" s="153" t="n">
        <v>0</v>
      </c>
      <c r="AD89" s="153" t="n">
        <v>0</v>
      </c>
      <c r="AE89" s="153" t="n">
        <v>0</v>
      </c>
      <c r="AF89" s="153" t="n">
        <v>0</v>
      </c>
      <c r="AG89" s="325" t="n">
        <v>0</v>
      </c>
      <c r="AH89" s="85"/>
      <c r="AJ89" s="85"/>
      <c r="AK89" s="153"/>
      <c r="AL89" s="3"/>
      <c r="AM89" s="2"/>
    </row>
    <row r="90" customFormat="false" ht="12.75" hidden="false" customHeight="true" outlineLevel="0" collapsed="false">
      <c r="A90" s="226" t="s">
        <v>296</v>
      </c>
      <c r="B90" s="284" t="n">
        <f aca="false">SUM(C90:AG90)</f>
        <v>0</v>
      </c>
      <c r="C90" s="153" t="n">
        <v>0</v>
      </c>
      <c r="D90" s="153" t="n">
        <v>0</v>
      </c>
      <c r="E90" s="153" t="n">
        <v>0</v>
      </c>
      <c r="F90" s="153" t="n">
        <v>0</v>
      </c>
      <c r="G90" s="153" t="n">
        <v>0</v>
      </c>
      <c r="H90" s="153" t="n">
        <v>0</v>
      </c>
      <c r="I90" s="153" t="n">
        <v>0</v>
      </c>
      <c r="J90" s="153" t="n">
        <v>0</v>
      </c>
      <c r="K90" s="153" t="n">
        <v>0</v>
      </c>
      <c r="L90" s="153" t="n">
        <v>0</v>
      </c>
      <c r="M90" s="153" t="n">
        <v>0</v>
      </c>
      <c r="N90" s="153" t="n">
        <v>0</v>
      </c>
      <c r="O90" s="153" t="n">
        <v>0</v>
      </c>
      <c r="P90" s="153" t="n">
        <v>0</v>
      </c>
      <c r="Q90" s="153" t="n">
        <v>0</v>
      </c>
      <c r="R90" s="153" t="n">
        <v>0</v>
      </c>
      <c r="S90" s="153" t="n">
        <v>0</v>
      </c>
      <c r="T90" s="153" t="n">
        <v>0</v>
      </c>
      <c r="U90" s="153" t="n">
        <v>0</v>
      </c>
      <c r="V90" s="153" t="n">
        <v>0</v>
      </c>
      <c r="W90" s="153" t="n">
        <v>0</v>
      </c>
      <c r="X90" s="153" t="n">
        <v>0</v>
      </c>
      <c r="Y90" s="153" t="n">
        <v>0</v>
      </c>
      <c r="Z90" s="153" t="n">
        <v>0</v>
      </c>
      <c r="AA90" s="153" t="n">
        <v>0</v>
      </c>
      <c r="AB90" s="153" t="n">
        <v>0</v>
      </c>
      <c r="AC90" s="153" t="n">
        <v>0</v>
      </c>
      <c r="AD90" s="153" t="n">
        <v>0</v>
      </c>
      <c r="AE90" s="153" t="n">
        <v>0</v>
      </c>
      <c r="AF90" s="153" t="n">
        <v>0</v>
      </c>
      <c r="AG90" s="325" t="n">
        <v>0</v>
      </c>
      <c r="AH90" s="85"/>
      <c r="AJ90" s="85"/>
      <c r="AK90" s="153"/>
      <c r="AL90" s="3"/>
      <c r="AM90" s="2"/>
    </row>
    <row r="91" customFormat="false" ht="12.75" hidden="false" customHeight="true" outlineLevel="0" collapsed="false">
      <c r="A91" s="226" t="s">
        <v>297</v>
      </c>
      <c r="B91" s="284" t="n">
        <f aca="false">SUM(C91:AG91)</f>
        <v>0</v>
      </c>
      <c r="C91" s="153" t="n">
        <v>0</v>
      </c>
      <c r="D91" s="153" t="n">
        <v>0</v>
      </c>
      <c r="E91" s="153" t="n">
        <v>0</v>
      </c>
      <c r="F91" s="153" t="n">
        <v>0</v>
      </c>
      <c r="G91" s="153" t="n">
        <v>0</v>
      </c>
      <c r="H91" s="153" t="n">
        <v>0</v>
      </c>
      <c r="I91" s="153" t="n">
        <v>0</v>
      </c>
      <c r="J91" s="153" t="n">
        <v>0</v>
      </c>
      <c r="K91" s="153" t="n">
        <v>0</v>
      </c>
      <c r="L91" s="153" t="n">
        <v>0</v>
      </c>
      <c r="M91" s="153" t="n">
        <v>0</v>
      </c>
      <c r="N91" s="153" t="n">
        <v>0</v>
      </c>
      <c r="O91" s="153" t="n">
        <v>0</v>
      </c>
      <c r="P91" s="153" t="n">
        <v>0</v>
      </c>
      <c r="Q91" s="153" t="n">
        <v>0</v>
      </c>
      <c r="R91" s="153" t="n">
        <v>0</v>
      </c>
      <c r="S91" s="153" t="n">
        <v>0</v>
      </c>
      <c r="T91" s="153" t="n">
        <v>0</v>
      </c>
      <c r="U91" s="153" t="n">
        <v>0</v>
      </c>
      <c r="V91" s="153" t="n">
        <v>0</v>
      </c>
      <c r="W91" s="153" t="n">
        <v>0</v>
      </c>
      <c r="X91" s="153" t="n">
        <v>0</v>
      </c>
      <c r="Y91" s="153" t="n">
        <v>0</v>
      </c>
      <c r="Z91" s="153" t="n">
        <v>0</v>
      </c>
      <c r="AA91" s="153" t="n">
        <v>0</v>
      </c>
      <c r="AB91" s="153" t="n">
        <v>0</v>
      </c>
      <c r="AC91" s="153" t="n">
        <v>0</v>
      </c>
      <c r="AD91" s="153" t="n">
        <v>0</v>
      </c>
      <c r="AE91" s="153" t="n">
        <v>0</v>
      </c>
      <c r="AF91" s="153" t="n">
        <v>0</v>
      </c>
      <c r="AG91" s="325" t="n">
        <v>0</v>
      </c>
      <c r="AH91" s="85"/>
      <c r="AJ91" s="85"/>
      <c r="AK91" s="153"/>
      <c r="AL91" s="3"/>
      <c r="AM91" s="2"/>
    </row>
    <row r="92" customFormat="false" ht="12.75" hidden="false" customHeight="true" outlineLevel="0" collapsed="false">
      <c r="A92" s="226" t="s">
        <v>298</v>
      </c>
      <c r="B92" s="284" t="n">
        <f aca="false">SUM(C92:AG92)</f>
        <v>0</v>
      </c>
      <c r="C92" s="153" t="n">
        <v>0</v>
      </c>
      <c r="D92" s="153" t="n">
        <v>0</v>
      </c>
      <c r="E92" s="153" t="n">
        <v>0</v>
      </c>
      <c r="F92" s="153" t="n">
        <v>0</v>
      </c>
      <c r="G92" s="153" t="n">
        <v>0</v>
      </c>
      <c r="H92" s="153" t="n">
        <v>0</v>
      </c>
      <c r="I92" s="153" t="n">
        <v>0</v>
      </c>
      <c r="J92" s="153" t="n">
        <v>0</v>
      </c>
      <c r="K92" s="153" t="n">
        <v>0</v>
      </c>
      <c r="L92" s="153" t="n">
        <v>0</v>
      </c>
      <c r="M92" s="153" t="n">
        <v>0</v>
      </c>
      <c r="N92" s="153" t="n">
        <v>0</v>
      </c>
      <c r="O92" s="153" t="n">
        <v>0</v>
      </c>
      <c r="P92" s="153" t="n">
        <v>0</v>
      </c>
      <c r="Q92" s="153" t="n">
        <v>0</v>
      </c>
      <c r="R92" s="153" t="n">
        <v>0</v>
      </c>
      <c r="S92" s="153" t="n">
        <v>0</v>
      </c>
      <c r="T92" s="153" t="n">
        <v>0</v>
      </c>
      <c r="U92" s="153" t="n">
        <v>0</v>
      </c>
      <c r="V92" s="153" t="n">
        <v>0</v>
      </c>
      <c r="W92" s="153" t="n">
        <v>0</v>
      </c>
      <c r="X92" s="153" t="n">
        <v>0</v>
      </c>
      <c r="Y92" s="153" t="n">
        <v>0</v>
      </c>
      <c r="Z92" s="153" t="n">
        <v>0</v>
      </c>
      <c r="AA92" s="153" t="n">
        <v>0</v>
      </c>
      <c r="AB92" s="153" t="n">
        <v>0</v>
      </c>
      <c r="AC92" s="153" t="n">
        <v>0</v>
      </c>
      <c r="AD92" s="153" t="n">
        <v>0</v>
      </c>
      <c r="AE92" s="153" t="n">
        <v>0</v>
      </c>
      <c r="AF92" s="153" t="n">
        <v>0</v>
      </c>
      <c r="AG92" s="325" t="n">
        <v>0</v>
      </c>
      <c r="AH92" s="85"/>
      <c r="AJ92" s="85"/>
      <c r="AK92" s="153"/>
      <c r="AL92" s="3"/>
      <c r="AM92" s="2"/>
    </row>
    <row r="93" customFormat="false" ht="12.75" hidden="false" customHeight="true" outlineLevel="0" collapsed="false">
      <c r="A93" s="226" t="s">
        <v>299</v>
      </c>
      <c r="B93" s="284" t="n">
        <f aca="false">SUM(C93:AG93)</f>
        <v>0</v>
      </c>
      <c r="C93" s="153" t="n">
        <v>0</v>
      </c>
      <c r="D93" s="153" t="n">
        <v>0</v>
      </c>
      <c r="E93" s="153" t="n">
        <v>0</v>
      </c>
      <c r="F93" s="153" t="n">
        <v>0</v>
      </c>
      <c r="G93" s="153" t="n">
        <v>0</v>
      </c>
      <c r="H93" s="153" t="n">
        <v>0</v>
      </c>
      <c r="I93" s="153" t="n">
        <v>0</v>
      </c>
      <c r="J93" s="153" t="n">
        <v>0</v>
      </c>
      <c r="K93" s="153" t="n">
        <v>0</v>
      </c>
      <c r="L93" s="153" t="n">
        <v>0</v>
      </c>
      <c r="M93" s="153" t="n">
        <v>0</v>
      </c>
      <c r="N93" s="153" t="n">
        <v>0</v>
      </c>
      <c r="O93" s="153" t="n">
        <v>0</v>
      </c>
      <c r="P93" s="153" t="n">
        <v>0</v>
      </c>
      <c r="Q93" s="153" t="n">
        <v>0</v>
      </c>
      <c r="R93" s="153" t="n">
        <v>0</v>
      </c>
      <c r="S93" s="153" t="n">
        <v>0</v>
      </c>
      <c r="T93" s="153" t="n">
        <v>0</v>
      </c>
      <c r="U93" s="153" t="n">
        <v>0</v>
      </c>
      <c r="V93" s="153" t="n">
        <v>0</v>
      </c>
      <c r="W93" s="153" t="n">
        <v>0</v>
      </c>
      <c r="X93" s="153" t="n">
        <v>0</v>
      </c>
      <c r="Y93" s="153" t="n">
        <v>0</v>
      </c>
      <c r="Z93" s="153" t="n">
        <v>0</v>
      </c>
      <c r="AA93" s="153" t="n">
        <v>0</v>
      </c>
      <c r="AB93" s="153" t="n">
        <v>0</v>
      </c>
      <c r="AC93" s="153" t="n">
        <v>0</v>
      </c>
      <c r="AD93" s="153" t="n">
        <v>0</v>
      </c>
      <c r="AE93" s="153" t="n">
        <v>0</v>
      </c>
      <c r="AF93" s="153" t="n">
        <v>0</v>
      </c>
      <c r="AG93" s="325" t="n">
        <v>0</v>
      </c>
      <c r="AH93" s="85"/>
      <c r="AJ93" s="85"/>
      <c r="AK93" s="153"/>
      <c r="AL93" s="3"/>
      <c r="AM93" s="2"/>
    </row>
    <row r="94" customFormat="false" ht="12.75" hidden="false" customHeight="true" outlineLevel="0" collapsed="false">
      <c r="A94" s="226" t="s">
        <v>300</v>
      </c>
      <c r="B94" s="284" t="n">
        <f aca="false">SUM(C94:AG94)</f>
        <v>0</v>
      </c>
      <c r="C94" s="153" t="n">
        <v>0</v>
      </c>
      <c r="D94" s="153" t="n">
        <v>0</v>
      </c>
      <c r="E94" s="153" t="n">
        <v>0</v>
      </c>
      <c r="F94" s="153" t="n">
        <v>0</v>
      </c>
      <c r="G94" s="153" t="n">
        <v>0</v>
      </c>
      <c r="H94" s="153" t="n">
        <v>0</v>
      </c>
      <c r="I94" s="153" t="n">
        <v>0</v>
      </c>
      <c r="J94" s="153" t="n">
        <v>0</v>
      </c>
      <c r="K94" s="153" t="n">
        <v>0</v>
      </c>
      <c r="L94" s="153" t="n">
        <v>0</v>
      </c>
      <c r="M94" s="153" t="n">
        <v>0</v>
      </c>
      <c r="N94" s="153" t="n">
        <v>0</v>
      </c>
      <c r="O94" s="153" t="n">
        <v>0</v>
      </c>
      <c r="P94" s="153" t="n">
        <v>0</v>
      </c>
      <c r="Q94" s="153" t="n">
        <v>0</v>
      </c>
      <c r="R94" s="153" t="n">
        <v>0</v>
      </c>
      <c r="S94" s="153" t="n">
        <v>0</v>
      </c>
      <c r="T94" s="153" t="n">
        <v>0</v>
      </c>
      <c r="U94" s="153" t="n">
        <v>0</v>
      </c>
      <c r="V94" s="153" t="n">
        <v>0</v>
      </c>
      <c r="W94" s="153" t="n">
        <v>0</v>
      </c>
      <c r="X94" s="153" t="n">
        <v>0</v>
      </c>
      <c r="Y94" s="153" t="n">
        <v>0</v>
      </c>
      <c r="Z94" s="153" t="n">
        <v>0</v>
      </c>
      <c r="AA94" s="153" t="n">
        <v>0</v>
      </c>
      <c r="AB94" s="153" t="n">
        <v>0</v>
      </c>
      <c r="AC94" s="153" t="n">
        <v>0</v>
      </c>
      <c r="AD94" s="153" t="n">
        <v>0</v>
      </c>
      <c r="AE94" s="153" t="n">
        <v>0</v>
      </c>
      <c r="AF94" s="153" t="n">
        <v>0</v>
      </c>
      <c r="AG94" s="325" t="n">
        <v>0</v>
      </c>
      <c r="AH94" s="85"/>
      <c r="AJ94" s="85"/>
      <c r="AK94" s="153"/>
      <c r="AL94" s="3"/>
      <c r="AM94" s="2"/>
    </row>
    <row r="95" customFormat="false" ht="12.75" hidden="false" customHeight="true" outlineLevel="0" collapsed="false">
      <c r="A95" s="226" t="s">
        <v>301</v>
      </c>
      <c r="B95" s="284" t="n">
        <f aca="false">SUM(C95:AG95)</f>
        <v>0</v>
      </c>
      <c r="C95" s="153" t="n">
        <v>0</v>
      </c>
      <c r="D95" s="153" t="n">
        <v>0</v>
      </c>
      <c r="E95" s="153" t="n">
        <v>0</v>
      </c>
      <c r="F95" s="153" t="n">
        <v>0</v>
      </c>
      <c r="G95" s="153" t="n">
        <v>0</v>
      </c>
      <c r="H95" s="153" t="n">
        <v>0</v>
      </c>
      <c r="I95" s="153" t="n">
        <v>0</v>
      </c>
      <c r="J95" s="153" t="n">
        <v>0</v>
      </c>
      <c r="K95" s="153" t="n">
        <v>0</v>
      </c>
      <c r="L95" s="153" t="n">
        <v>0</v>
      </c>
      <c r="M95" s="153" t="n">
        <v>0</v>
      </c>
      <c r="N95" s="153" t="n">
        <v>0</v>
      </c>
      <c r="O95" s="153" t="n">
        <v>0</v>
      </c>
      <c r="P95" s="153" t="n">
        <v>0</v>
      </c>
      <c r="Q95" s="153" t="n">
        <v>0</v>
      </c>
      <c r="R95" s="153" t="n">
        <v>0</v>
      </c>
      <c r="S95" s="153" t="n">
        <v>0</v>
      </c>
      <c r="T95" s="153" t="n">
        <v>0</v>
      </c>
      <c r="U95" s="153" t="n">
        <v>0</v>
      </c>
      <c r="V95" s="153" t="n">
        <v>0</v>
      </c>
      <c r="W95" s="153" t="n">
        <v>0</v>
      </c>
      <c r="X95" s="153" t="n">
        <v>0</v>
      </c>
      <c r="Y95" s="153" t="n">
        <v>0</v>
      </c>
      <c r="Z95" s="153" t="n">
        <v>0</v>
      </c>
      <c r="AA95" s="153" t="n">
        <v>0</v>
      </c>
      <c r="AB95" s="153" t="n">
        <v>0</v>
      </c>
      <c r="AC95" s="153" t="n">
        <v>0</v>
      </c>
      <c r="AD95" s="153" t="n">
        <v>0</v>
      </c>
      <c r="AE95" s="153" t="n">
        <v>0</v>
      </c>
      <c r="AF95" s="153" t="n">
        <v>0</v>
      </c>
      <c r="AG95" s="325" t="n">
        <v>0</v>
      </c>
      <c r="AH95" s="85"/>
      <c r="AJ95" s="85"/>
      <c r="AK95" s="153"/>
      <c r="AL95" s="3"/>
      <c r="AM95" s="2"/>
    </row>
    <row r="96" customFormat="false" ht="12.75" hidden="false" customHeight="true" outlineLevel="0" collapsed="false">
      <c r="A96" s="226" t="s">
        <v>302</v>
      </c>
      <c r="B96" s="284" t="n">
        <f aca="false">SUM(C96:AG96)</f>
        <v>0</v>
      </c>
      <c r="C96" s="153" t="n">
        <v>0</v>
      </c>
      <c r="D96" s="153" t="n">
        <v>0</v>
      </c>
      <c r="E96" s="153" t="n">
        <v>0</v>
      </c>
      <c r="F96" s="153" t="n">
        <v>0</v>
      </c>
      <c r="G96" s="153" t="n">
        <v>0</v>
      </c>
      <c r="H96" s="153" t="n">
        <v>0</v>
      </c>
      <c r="I96" s="153" t="n">
        <v>0</v>
      </c>
      <c r="J96" s="153" t="n">
        <v>0</v>
      </c>
      <c r="K96" s="153" t="n">
        <v>0</v>
      </c>
      <c r="L96" s="153" t="n">
        <v>0</v>
      </c>
      <c r="M96" s="153" t="n">
        <v>0</v>
      </c>
      <c r="N96" s="153" t="n">
        <v>0</v>
      </c>
      <c r="O96" s="153" t="n">
        <v>0</v>
      </c>
      <c r="P96" s="153" t="n">
        <v>0</v>
      </c>
      <c r="Q96" s="153" t="n">
        <v>0</v>
      </c>
      <c r="R96" s="153" t="n">
        <v>0</v>
      </c>
      <c r="S96" s="153" t="n">
        <v>0</v>
      </c>
      <c r="T96" s="153" t="n">
        <v>0</v>
      </c>
      <c r="U96" s="153" t="n">
        <v>0</v>
      </c>
      <c r="V96" s="153" t="n">
        <v>0</v>
      </c>
      <c r="W96" s="153" t="n">
        <v>0</v>
      </c>
      <c r="X96" s="153" t="n">
        <v>0</v>
      </c>
      <c r="Y96" s="153" t="n">
        <v>0</v>
      </c>
      <c r="Z96" s="153" t="n">
        <v>0</v>
      </c>
      <c r="AA96" s="153" t="n">
        <v>0</v>
      </c>
      <c r="AB96" s="153" t="n">
        <v>0</v>
      </c>
      <c r="AC96" s="153" t="n">
        <v>0</v>
      </c>
      <c r="AD96" s="153" t="n">
        <v>0</v>
      </c>
      <c r="AE96" s="153" t="n">
        <v>0</v>
      </c>
      <c r="AF96" s="153" t="n">
        <v>0</v>
      </c>
      <c r="AG96" s="325" t="n">
        <v>0</v>
      </c>
      <c r="AH96" s="85"/>
      <c r="AJ96" s="85"/>
      <c r="AK96" s="153"/>
      <c r="AL96" s="3"/>
      <c r="AM96" s="2"/>
    </row>
    <row r="97" customFormat="false" ht="12.75" hidden="false" customHeight="true" outlineLevel="0" collapsed="false">
      <c r="A97" s="226" t="s">
        <v>303</v>
      </c>
      <c r="B97" s="284" t="n">
        <f aca="false">SUM(C97:AG97)</f>
        <v>0</v>
      </c>
      <c r="C97" s="153" t="n">
        <v>0</v>
      </c>
      <c r="D97" s="153" t="n">
        <v>0</v>
      </c>
      <c r="E97" s="153" t="n">
        <v>0</v>
      </c>
      <c r="F97" s="153" t="n">
        <v>0</v>
      </c>
      <c r="G97" s="153" t="n">
        <v>0</v>
      </c>
      <c r="H97" s="153" t="n">
        <v>0</v>
      </c>
      <c r="I97" s="153" t="n">
        <v>0</v>
      </c>
      <c r="J97" s="153" t="n">
        <v>0</v>
      </c>
      <c r="K97" s="153" t="n">
        <v>0</v>
      </c>
      <c r="L97" s="153" t="n">
        <v>0</v>
      </c>
      <c r="M97" s="153" t="n">
        <v>0</v>
      </c>
      <c r="N97" s="153" t="n">
        <v>0</v>
      </c>
      <c r="O97" s="153" t="n">
        <v>0</v>
      </c>
      <c r="P97" s="153" t="n">
        <v>0</v>
      </c>
      <c r="Q97" s="153" t="n">
        <v>0</v>
      </c>
      <c r="R97" s="153" t="n">
        <v>0</v>
      </c>
      <c r="S97" s="153" t="n">
        <v>0</v>
      </c>
      <c r="T97" s="153" t="n">
        <v>0</v>
      </c>
      <c r="U97" s="153" t="n">
        <v>0</v>
      </c>
      <c r="V97" s="153" t="n">
        <v>0</v>
      </c>
      <c r="W97" s="153" t="n">
        <v>0</v>
      </c>
      <c r="X97" s="153" t="n">
        <v>0</v>
      </c>
      <c r="Y97" s="153" t="n">
        <v>0</v>
      </c>
      <c r="Z97" s="153" t="n">
        <v>0</v>
      </c>
      <c r="AA97" s="153" t="n">
        <v>0</v>
      </c>
      <c r="AB97" s="153" t="n">
        <v>0</v>
      </c>
      <c r="AC97" s="153" t="n">
        <v>0</v>
      </c>
      <c r="AD97" s="153" t="n">
        <v>0</v>
      </c>
      <c r="AE97" s="153" t="n">
        <v>0</v>
      </c>
      <c r="AF97" s="153" t="n">
        <v>0</v>
      </c>
      <c r="AG97" s="325" t="n">
        <v>0</v>
      </c>
      <c r="AH97" s="85"/>
      <c r="AJ97" s="85"/>
      <c r="AK97" s="153"/>
      <c r="AL97" s="3"/>
      <c r="AM97" s="2"/>
    </row>
    <row r="98" customFormat="false" ht="12.75" hidden="false" customHeight="true" outlineLevel="0" collapsed="false">
      <c r="A98" s="226"/>
      <c r="B98" s="284"/>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325"/>
      <c r="AH98" s="85"/>
      <c r="AJ98" s="85"/>
      <c r="AK98" s="153"/>
      <c r="AL98" s="3"/>
      <c r="AM98" s="2"/>
    </row>
    <row r="99" customFormat="false" ht="12.75" hidden="false" customHeight="true" outlineLevel="0" collapsed="false">
      <c r="A99" s="226"/>
      <c r="B99" s="284"/>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325"/>
      <c r="AH99" s="85"/>
      <c r="AJ99" s="85"/>
      <c r="AK99" s="153"/>
      <c r="AL99" s="3"/>
      <c r="AM99" s="2"/>
    </row>
    <row r="100" customFormat="false" ht="12.75" hidden="false" customHeight="true" outlineLevel="0" collapsed="false">
      <c r="A100" s="226"/>
      <c r="B100" s="284"/>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325"/>
      <c r="AH100" s="85"/>
      <c r="AJ100" s="85"/>
      <c r="AK100" s="153"/>
      <c r="AL100" s="3"/>
      <c r="AM100" s="2"/>
    </row>
    <row r="101" customFormat="false" ht="12.75" hidden="false" customHeight="true" outlineLevel="0" collapsed="false">
      <c r="A101" s="226"/>
      <c r="B101" s="2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325"/>
      <c r="AH101" s="85"/>
      <c r="AJ101" s="85"/>
      <c r="AK101" s="153"/>
      <c r="AL101" s="3"/>
      <c r="AM101" s="2"/>
    </row>
    <row r="102" customFormat="false" ht="12.75" hidden="false" customHeight="true" outlineLevel="0" collapsed="false">
      <c r="A102" s="326" t="s">
        <v>304</v>
      </c>
      <c r="B102" s="315" t="n">
        <f aca="false">SUM(B87:B101)</f>
        <v>0</v>
      </c>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8"/>
      <c r="AH102" s="85"/>
      <c r="AJ102" s="85"/>
      <c r="AK102" s="153"/>
      <c r="AL102" s="3"/>
      <c r="AM102" s="2"/>
    </row>
    <row r="103" customFormat="false" ht="12.75" hidden="false" customHeight="true" outlineLevel="0" collapsed="false">
      <c r="A103" s="85"/>
      <c r="B103" s="319"/>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85"/>
      <c r="AJ103" s="85"/>
      <c r="AK103" s="153"/>
      <c r="AL103" s="3"/>
      <c r="AM103" s="2"/>
    </row>
    <row r="104" customFormat="false" ht="12.75" hidden="false" customHeight="true" outlineLevel="0" collapsed="false">
      <c r="A104" s="264"/>
      <c r="B104" s="265" t="s">
        <v>252</v>
      </c>
      <c r="C104" s="266" t="n">
        <f aca="false">SUM(C108:C117)</f>
        <v>0</v>
      </c>
      <c r="D104" s="266" t="n">
        <f aca="false">SUM(D108:D117)</f>
        <v>0</v>
      </c>
      <c r="E104" s="266" t="n">
        <f aca="false">SUM(E108:E117)</f>
        <v>0</v>
      </c>
      <c r="F104" s="266" t="n">
        <f aca="false">SUM(F108:F117)</f>
        <v>0</v>
      </c>
      <c r="G104" s="266" t="n">
        <f aca="false">SUM(G108:G117)</f>
        <v>0</v>
      </c>
      <c r="H104" s="266" t="n">
        <f aca="false">SUM(H108:H117)</f>
        <v>0</v>
      </c>
      <c r="I104" s="266" t="n">
        <f aca="false">SUM(I108:I117)</f>
        <v>0</v>
      </c>
      <c r="J104" s="266" t="n">
        <f aca="false">SUM(J108:J117)</f>
        <v>0</v>
      </c>
      <c r="K104" s="266" t="n">
        <f aca="false">SUM(K108:K117)</f>
        <v>0</v>
      </c>
      <c r="L104" s="266" t="n">
        <f aca="false">SUM(L108:L117)</f>
        <v>0</v>
      </c>
      <c r="M104" s="266" t="n">
        <f aca="false">SUM(M108:M117)</f>
        <v>0</v>
      </c>
      <c r="N104" s="266" t="n">
        <f aca="false">SUM(N108:N117)</f>
        <v>0</v>
      </c>
      <c r="O104" s="266" t="n">
        <f aca="false">SUM(O108:O117)</f>
        <v>0</v>
      </c>
      <c r="P104" s="266" t="n">
        <f aca="false">SUM(P108:P117)</f>
        <v>0</v>
      </c>
      <c r="Q104" s="266" t="n">
        <f aca="false">SUM(Q108:Q117)</f>
        <v>0</v>
      </c>
      <c r="R104" s="266" t="n">
        <f aca="false">SUM(R108:R117)</f>
        <v>0</v>
      </c>
      <c r="S104" s="266" t="n">
        <f aca="false">SUM(S108:S117)</f>
        <v>0</v>
      </c>
      <c r="T104" s="266" t="n">
        <f aca="false">SUM(T108:T117)</f>
        <v>0</v>
      </c>
      <c r="U104" s="266" t="n">
        <f aca="false">SUM(U108:U117)</f>
        <v>0</v>
      </c>
      <c r="V104" s="266" t="n">
        <f aca="false">SUM(V108:V117)</f>
        <v>0</v>
      </c>
      <c r="W104" s="266" t="n">
        <f aca="false">SUM(W108:W117)</f>
        <v>0</v>
      </c>
      <c r="X104" s="266" t="n">
        <f aca="false">SUM(X108:X117)</f>
        <v>0</v>
      </c>
      <c r="Y104" s="266" t="n">
        <f aca="false">SUM(Y108:Y117)</f>
        <v>0</v>
      </c>
      <c r="Z104" s="266" t="n">
        <f aca="false">SUM(Z108:Z117)</f>
        <v>0</v>
      </c>
      <c r="AA104" s="266" t="n">
        <f aca="false">SUM(AA108:AA117)</f>
        <v>0</v>
      </c>
      <c r="AB104" s="266" t="n">
        <f aca="false">SUM(AB108:AB117)</f>
        <v>0</v>
      </c>
      <c r="AC104" s="266" t="n">
        <f aca="false">SUM(AC108:AC117)</f>
        <v>0</v>
      </c>
      <c r="AD104" s="266" t="n">
        <f aca="false">SUM(AD108:AD117)</f>
        <v>0</v>
      </c>
      <c r="AE104" s="266" t="n">
        <f aca="false">SUM(AE108:AE117)</f>
        <v>0</v>
      </c>
      <c r="AF104" s="266" t="n">
        <f aca="false">SUM(AF108:AF117)</f>
        <v>0</v>
      </c>
      <c r="AG104" s="266" t="n">
        <f aca="false">SUM(AG108:AG117)</f>
        <v>0</v>
      </c>
      <c r="AH104" s="1"/>
      <c r="AI104" s="320"/>
      <c r="AJ104" s="22"/>
      <c r="AK104" s="1"/>
      <c r="AL104" s="17"/>
      <c r="AN104" s="1"/>
      <c r="AO104" s="1"/>
      <c r="AP104" s="1"/>
      <c r="AQ104" s="1"/>
      <c r="AR104" s="1"/>
      <c r="AS104" s="1"/>
    </row>
    <row r="105" customFormat="false" ht="12.75" hidden="false" customHeight="true" outlineLevel="0" collapsed="false">
      <c r="A105" s="269" t="s">
        <v>305</v>
      </c>
      <c r="B105" s="270" t="n">
        <f aca="false">B44</f>
        <v>36647</v>
      </c>
      <c r="C105" s="271" t="n">
        <f aca="false">C44</f>
        <v>36647</v>
      </c>
      <c r="D105" s="271" t="n">
        <f aca="false">D44</f>
        <v>36648</v>
      </c>
      <c r="E105" s="271" t="n">
        <f aca="false">E44</f>
        <v>36649</v>
      </c>
      <c r="F105" s="271" t="n">
        <f aca="false">F44</f>
        <v>36650</v>
      </c>
      <c r="G105" s="271" t="n">
        <f aca="false">G44</f>
        <v>36651</v>
      </c>
      <c r="H105" s="271" t="n">
        <f aca="false">H44</f>
        <v>36652</v>
      </c>
      <c r="I105" s="271" t="n">
        <f aca="false">I44</f>
        <v>36653</v>
      </c>
      <c r="J105" s="271" t="n">
        <f aca="false">J44</f>
        <v>36654</v>
      </c>
      <c r="K105" s="271" t="n">
        <f aca="false">K44</f>
        <v>36655</v>
      </c>
      <c r="L105" s="271" t="n">
        <f aca="false">L44</f>
        <v>36656</v>
      </c>
      <c r="M105" s="271" t="n">
        <f aca="false">M44</f>
        <v>36657</v>
      </c>
      <c r="N105" s="271" t="n">
        <f aca="false">N44</f>
        <v>36658</v>
      </c>
      <c r="O105" s="271" t="n">
        <f aca="false">O44</f>
        <v>36659</v>
      </c>
      <c r="P105" s="271" t="n">
        <f aca="false">P44</f>
        <v>36660</v>
      </c>
      <c r="Q105" s="271" t="n">
        <f aca="false">Q44</f>
        <v>36661</v>
      </c>
      <c r="R105" s="271" t="n">
        <f aca="false">R44</f>
        <v>36662</v>
      </c>
      <c r="S105" s="271" t="n">
        <f aca="false">S44</f>
        <v>36663</v>
      </c>
      <c r="T105" s="271" t="n">
        <f aca="false">T44</f>
        <v>36664</v>
      </c>
      <c r="U105" s="271" t="n">
        <f aca="false">U44</f>
        <v>36665</v>
      </c>
      <c r="V105" s="271" t="n">
        <f aca="false">V44</f>
        <v>36666</v>
      </c>
      <c r="W105" s="271" t="n">
        <f aca="false">W44</f>
        <v>36667</v>
      </c>
      <c r="X105" s="271" t="n">
        <f aca="false">X44</f>
        <v>36668</v>
      </c>
      <c r="Y105" s="271" t="n">
        <f aca="false">Y44</f>
        <v>36669</v>
      </c>
      <c r="Z105" s="271" t="n">
        <f aca="false">Z44</f>
        <v>36670</v>
      </c>
      <c r="AA105" s="271" t="n">
        <f aca="false">AA44</f>
        <v>36671</v>
      </c>
      <c r="AB105" s="271" t="n">
        <f aca="false">AB44</f>
        <v>36672</v>
      </c>
      <c r="AC105" s="271" t="n">
        <f aca="false">AC44</f>
        <v>36673</v>
      </c>
      <c r="AD105" s="271" t="n">
        <f aca="false">AD44</f>
        <v>36674</v>
      </c>
      <c r="AE105" s="271" t="n">
        <f aca="false">AE44</f>
        <v>36675</v>
      </c>
      <c r="AF105" s="271" t="n">
        <f aca="false">AF44</f>
        <v>36676</v>
      </c>
      <c r="AG105" s="271" t="n">
        <f aca="false">AG44</f>
        <v>36677</v>
      </c>
      <c r="AH105" s="272"/>
      <c r="AI105" s="320"/>
      <c r="AJ105" s="322"/>
      <c r="AK105" s="272"/>
      <c r="AL105" s="275"/>
      <c r="AM105" s="272"/>
      <c r="AN105" s="272"/>
      <c r="AO105" s="272"/>
      <c r="AP105" s="272"/>
      <c r="AQ105" s="272"/>
      <c r="AR105" s="272"/>
      <c r="AS105" s="272"/>
      <c r="AT105" s="272"/>
      <c r="AU105" s="272"/>
      <c r="AV105" s="272"/>
      <c r="AW105" s="272"/>
      <c r="AX105" s="272"/>
      <c r="AY105" s="272"/>
      <c r="AZ105" s="272"/>
      <c r="BA105" s="272"/>
      <c r="BB105" s="272"/>
      <c r="BC105" s="272"/>
      <c r="BD105" s="272"/>
      <c r="BE105" s="272"/>
      <c r="BF105" s="272"/>
      <c r="BG105" s="272"/>
      <c r="BH105" s="272"/>
      <c r="BI105" s="272"/>
      <c r="BJ105" s="272"/>
      <c r="BK105" s="272"/>
      <c r="BL105" s="272"/>
      <c r="BM105" s="272"/>
      <c r="BN105" s="272"/>
      <c r="BO105" s="272"/>
      <c r="BP105" s="272"/>
      <c r="BQ105" s="272"/>
      <c r="BR105" s="272"/>
      <c r="BS105" s="272"/>
      <c r="BT105" s="272"/>
      <c r="BU105" s="272"/>
      <c r="BV105" s="272"/>
      <c r="BW105" s="272"/>
      <c r="BX105" s="272"/>
      <c r="BY105" s="272"/>
      <c r="BZ105" s="272"/>
      <c r="CA105" s="272"/>
      <c r="CB105" s="272"/>
      <c r="CC105" s="272"/>
      <c r="CD105" s="272"/>
      <c r="CE105" s="272"/>
      <c r="CF105" s="272"/>
      <c r="CG105" s="272"/>
      <c r="CH105" s="272"/>
      <c r="CI105" s="272"/>
      <c r="CJ105" s="272"/>
      <c r="CK105" s="272"/>
      <c r="CL105" s="272"/>
      <c r="CM105" s="272"/>
      <c r="CN105" s="272"/>
      <c r="CO105" s="272"/>
      <c r="CP105" s="272"/>
      <c r="CQ105" s="272"/>
      <c r="CR105" s="272"/>
      <c r="CS105" s="272"/>
      <c r="CT105" s="272"/>
      <c r="CU105" s="272"/>
      <c r="CV105" s="272"/>
      <c r="CW105" s="272"/>
      <c r="CX105" s="272"/>
      <c r="CY105" s="272"/>
      <c r="CZ105" s="272"/>
      <c r="DA105" s="272"/>
      <c r="DB105" s="272"/>
      <c r="DC105" s="272"/>
      <c r="DD105" s="272"/>
      <c r="DE105" s="272"/>
      <c r="DF105" s="272"/>
      <c r="DG105" s="272"/>
      <c r="DH105" s="272"/>
      <c r="DI105" s="272"/>
      <c r="DJ105" s="272"/>
      <c r="DK105" s="272"/>
      <c r="DL105" s="272"/>
      <c r="DM105" s="272"/>
      <c r="DN105" s="272"/>
      <c r="DO105" s="272"/>
      <c r="DP105" s="272"/>
      <c r="DQ105" s="272"/>
      <c r="DR105" s="272"/>
      <c r="DS105" s="272"/>
      <c r="DT105" s="272"/>
      <c r="DU105" s="272"/>
      <c r="DV105" s="272"/>
      <c r="DW105" s="272"/>
      <c r="DX105" s="272"/>
      <c r="DY105" s="272"/>
      <c r="DZ105" s="272"/>
      <c r="EA105" s="272"/>
      <c r="EB105" s="272"/>
      <c r="EC105" s="272"/>
      <c r="ED105" s="272"/>
      <c r="EE105" s="272"/>
      <c r="EF105" s="272"/>
      <c r="EG105" s="272"/>
      <c r="EH105" s="272"/>
      <c r="EI105" s="272"/>
      <c r="EJ105" s="272"/>
      <c r="EK105" s="272"/>
      <c r="EL105" s="272"/>
      <c r="EM105" s="272"/>
      <c r="EN105" s="272"/>
      <c r="EO105" s="272"/>
      <c r="EP105" s="272"/>
      <c r="EQ105" s="272"/>
      <c r="ER105" s="272"/>
      <c r="ES105" s="272"/>
      <c r="ET105" s="272"/>
      <c r="EU105" s="272"/>
      <c r="EV105" s="272"/>
      <c r="EW105" s="272"/>
      <c r="EX105" s="272"/>
      <c r="EY105" s="272"/>
      <c r="EZ105" s="272"/>
      <c r="FA105" s="272"/>
      <c r="FB105" s="272"/>
      <c r="FC105" s="272"/>
      <c r="FD105" s="272"/>
      <c r="FE105" s="272"/>
      <c r="FF105" s="272"/>
      <c r="FG105" s="272"/>
      <c r="FH105" s="272"/>
      <c r="FI105" s="272"/>
      <c r="FJ105" s="272"/>
      <c r="FK105" s="272"/>
      <c r="FL105" s="272"/>
      <c r="FM105" s="272"/>
      <c r="FN105" s="272"/>
      <c r="FO105" s="272"/>
      <c r="FP105" s="272"/>
      <c r="FQ105" s="272"/>
      <c r="FR105" s="272"/>
      <c r="FS105" s="272"/>
      <c r="FT105" s="272"/>
      <c r="FU105" s="272"/>
      <c r="FV105" s="272"/>
      <c r="FW105" s="272"/>
      <c r="FX105" s="272"/>
      <c r="FY105" s="272"/>
      <c r="FZ105" s="272"/>
      <c r="GA105" s="272"/>
      <c r="GB105" s="272"/>
      <c r="GC105" s="272"/>
      <c r="GD105" s="272"/>
      <c r="GE105" s="272"/>
      <c r="GF105" s="272"/>
      <c r="GG105" s="272"/>
      <c r="GH105" s="272"/>
      <c r="GI105" s="272"/>
      <c r="GJ105" s="272"/>
      <c r="GK105" s="272"/>
      <c r="GL105" s="272"/>
      <c r="GM105" s="272"/>
      <c r="GN105" s="272"/>
      <c r="GO105" s="272"/>
      <c r="GP105" s="272"/>
      <c r="GQ105" s="272"/>
      <c r="GR105" s="272"/>
      <c r="GS105" s="272"/>
      <c r="GT105" s="272"/>
      <c r="GU105" s="272"/>
      <c r="GV105" s="272"/>
      <c r="GW105" s="272"/>
      <c r="GX105" s="272"/>
      <c r="GY105" s="272"/>
      <c r="GZ105" s="272"/>
      <c r="HA105" s="272"/>
      <c r="HB105" s="272"/>
      <c r="HC105" s="272"/>
      <c r="HD105" s="272"/>
      <c r="HE105" s="272"/>
      <c r="HF105" s="272"/>
      <c r="HG105" s="272"/>
      <c r="HH105" s="272"/>
      <c r="HI105" s="272"/>
      <c r="HJ105" s="272"/>
      <c r="HK105" s="272"/>
      <c r="HL105" s="272"/>
      <c r="HM105" s="272"/>
      <c r="HN105" s="272"/>
      <c r="HO105" s="272"/>
      <c r="HP105" s="272"/>
      <c r="HQ105" s="272"/>
      <c r="HR105" s="272"/>
      <c r="HS105" s="272"/>
      <c r="HT105" s="272"/>
      <c r="HU105" s="272"/>
      <c r="HV105" s="272"/>
      <c r="HW105" s="272"/>
      <c r="HX105" s="272"/>
      <c r="HY105" s="272"/>
      <c r="HZ105" s="272"/>
      <c r="IA105" s="272"/>
      <c r="IB105" s="272"/>
      <c r="IC105" s="272"/>
      <c r="ID105" s="272"/>
      <c r="IE105" s="272"/>
      <c r="IF105" s="272"/>
      <c r="IG105" s="272"/>
      <c r="IH105" s="272"/>
      <c r="II105" s="272"/>
      <c r="IJ105" s="272"/>
      <c r="IK105" s="272"/>
      <c r="IL105" s="272"/>
      <c r="IM105" s="272"/>
      <c r="IN105" s="272"/>
      <c r="IO105" s="272"/>
      <c r="IP105" s="272"/>
      <c r="IQ105" s="272"/>
      <c r="IR105" s="272"/>
      <c r="IS105" s="272"/>
      <c r="IT105" s="272"/>
      <c r="IU105" s="272"/>
      <c r="IV105" s="272"/>
      <c r="IW105" s="272"/>
    </row>
    <row r="106" customFormat="false" ht="12.75" hidden="false" customHeight="true" outlineLevel="0" collapsed="false">
      <c r="A106" s="276"/>
      <c r="B106" s="276"/>
      <c r="C106" s="278" t="str">
        <f aca="false">C45</f>
        <v>M</v>
      </c>
      <c r="D106" s="278" t="str">
        <f aca="false">D45</f>
        <v>T</v>
      </c>
      <c r="E106" s="278" t="str">
        <f aca="false">E45</f>
        <v>W</v>
      </c>
      <c r="F106" s="278" t="str">
        <f aca="false">F45</f>
        <v>R</v>
      </c>
      <c r="G106" s="278" t="str">
        <f aca="false">G45</f>
        <v>F</v>
      </c>
      <c r="H106" s="278" t="str">
        <f aca="false">H45</f>
        <v>S</v>
      </c>
      <c r="I106" s="278" t="str">
        <f aca="false">I45</f>
        <v>S</v>
      </c>
      <c r="J106" s="278" t="str">
        <f aca="false">J45</f>
        <v>M</v>
      </c>
      <c r="K106" s="278" t="str">
        <f aca="false">K45</f>
        <v>T</v>
      </c>
      <c r="L106" s="278" t="str">
        <f aca="false">L45</f>
        <v>W</v>
      </c>
      <c r="M106" s="278" t="str">
        <f aca="false">M45</f>
        <v>R</v>
      </c>
      <c r="N106" s="278" t="str">
        <f aca="false">N45</f>
        <v>F</v>
      </c>
      <c r="O106" s="278" t="str">
        <f aca="false">O45</f>
        <v>S</v>
      </c>
      <c r="P106" s="278" t="str">
        <f aca="false">P45</f>
        <v>S</v>
      </c>
      <c r="Q106" s="278" t="str">
        <f aca="false">Q45</f>
        <v>M</v>
      </c>
      <c r="R106" s="278" t="str">
        <f aca="false">R45</f>
        <v>T</v>
      </c>
      <c r="S106" s="278" t="str">
        <f aca="false">S45</f>
        <v>W</v>
      </c>
      <c r="T106" s="278" t="str">
        <f aca="false">T45</f>
        <v>R</v>
      </c>
      <c r="U106" s="278" t="str">
        <f aca="false">U45</f>
        <v>F</v>
      </c>
      <c r="V106" s="278" t="str">
        <f aca="false">V45</f>
        <v>S</v>
      </c>
      <c r="W106" s="278" t="str">
        <f aca="false">W45</f>
        <v>S</v>
      </c>
      <c r="X106" s="278" t="str">
        <f aca="false">X45</f>
        <v>M</v>
      </c>
      <c r="Y106" s="278" t="str">
        <f aca="false">Y45</f>
        <v>T</v>
      </c>
      <c r="Z106" s="278" t="str">
        <f aca="false">Z45</f>
        <v>W</v>
      </c>
      <c r="AA106" s="278" t="str">
        <f aca="false">AA45</f>
        <v>R</v>
      </c>
      <c r="AB106" s="278" t="str">
        <f aca="false">AB45</f>
        <v>F</v>
      </c>
      <c r="AC106" s="278" t="str">
        <f aca="false">AC45</f>
        <v>S</v>
      </c>
      <c r="AD106" s="278" t="str">
        <f aca="false">AD45</f>
        <v>S</v>
      </c>
      <c r="AE106" s="278" t="str">
        <f aca="false">AE45</f>
        <v>M</v>
      </c>
      <c r="AF106" s="278" t="str">
        <f aca="false">AF45</f>
        <v>T</v>
      </c>
      <c r="AG106" s="278" t="str">
        <f aca="false">AG45</f>
        <v>W</v>
      </c>
      <c r="AH106" s="1"/>
      <c r="AI106" s="320"/>
      <c r="AJ106" s="22"/>
      <c r="AK106" s="1"/>
      <c r="AL106" s="85"/>
      <c r="AN106" s="1"/>
      <c r="AO106" s="1"/>
      <c r="AP106" s="1"/>
      <c r="AQ106" s="1"/>
      <c r="AR106" s="1"/>
      <c r="AS106" s="1"/>
    </row>
    <row r="107" customFormat="false" ht="12.75" hidden="false" customHeight="true" outlineLevel="0" collapsed="false">
      <c r="A107" s="281"/>
      <c r="B107" s="277" t="s">
        <v>258</v>
      </c>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4"/>
      <c r="AH107" s="85"/>
      <c r="AI107" s="205"/>
      <c r="AJ107" s="133"/>
      <c r="AK107" s="153"/>
      <c r="AL107" s="3"/>
      <c r="AM107" s="2"/>
    </row>
    <row r="108" customFormat="false" ht="12.75" hidden="false" customHeight="true" outlineLevel="0" collapsed="false">
      <c r="A108" s="226" t="s">
        <v>296</v>
      </c>
      <c r="B108" s="284" t="n">
        <f aca="false">SUM(C108:AG108)</f>
        <v>0</v>
      </c>
      <c r="C108" s="153" t="n">
        <v>0</v>
      </c>
      <c r="D108" s="153" t="n">
        <v>0</v>
      </c>
      <c r="E108" s="153" t="n">
        <v>0</v>
      </c>
      <c r="F108" s="153" t="n">
        <v>0</v>
      </c>
      <c r="G108" s="153" t="n">
        <v>0</v>
      </c>
      <c r="H108" s="153" t="n">
        <v>0</v>
      </c>
      <c r="I108" s="153" t="n">
        <v>0</v>
      </c>
      <c r="J108" s="153" t="n">
        <v>0</v>
      </c>
      <c r="K108" s="153" t="n">
        <v>0</v>
      </c>
      <c r="L108" s="153" t="n">
        <v>0</v>
      </c>
      <c r="M108" s="153" t="n">
        <v>0</v>
      </c>
      <c r="N108" s="153" t="n">
        <v>0</v>
      </c>
      <c r="O108" s="153" t="n">
        <v>0</v>
      </c>
      <c r="P108" s="153" t="n">
        <v>0</v>
      </c>
      <c r="Q108" s="153" t="n">
        <v>0</v>
      </c>
      <c r="R108" s="153" t="n">
        <v>0</v>
      </c>
      <c r="S108" s="153" t="n">
        <v>0</v>
      </c>
      <c r="T108" s="153" t="n">
        <v>0</v>
      </c>
      <c r="U108" s="153" t="n">
        <v>0</v>
      </c>
      <c r="V108" s="153" t="n">
        <v>0</v>
      </c>
      <c r="W108" s="153" t="n">
        <v>0</v>
      </c>
      <c r="X108" s="153" t="n">
        <v>0</v>
      </c>
      <c r="Y108" s="153" t="n">
        <v>0</v>
      </c>
      <c r="Z108" s="153" t="n">
        <v>0</v>
      </c>
      <c r="AA108" s="153" t="n">
        <v>0</v>
      </c>
      <c r="AB108" s="153" t="n">
        <v>0</v>
      </c>
      <c r="AC108" s="153" t="n">
        <v>0</v>
      </c>
      <c r="AD108" s="153" t="n">
        <v>0</v>
      </c>
      <c r="AE108" s="153" t="n">
        <v>0</v>
      </c>
      <c r="AF108" s="153" t="n">
        <v>0</v>
      </c>
      <c r="AG108" s="325" t="n">
        <v>0</v>
      </c>
      <c r="AH108" s="85"/>
      <c r="AJ108" s="85"/>
      <c r="AK108" s="153"/>
      <c r="AL108" s="3"/>
      <c r="AM108" s="2"/>
    </row>
    <row r="109" customFormat="false" ht="12.75" hidden="false" customHeight="true" outlineLevel="0" collapsed="false">
      <c r="A109" s="226" t="s">
        <v>298</v>
      </c>
      <c r="B109" s="284" t="n">
        <f aca="false">SUM(C109:AG109)</f>
        <v>0</v>
      </c>
      <c r="C109" s="153" t="n">
        <v>0</v>
      </c>
      <c r="D109" s="153" t="n">
        <v>0</v>
      </c>
      <c r="E109" s="153" t="n">
        <v>0</v>
      </c>
      <c r="F109" s="153" t="n">
        <v>0</v>
      </c>
      <c r="G109" s="153" t="n">
        <v>0</v>
      </c>
      <c r="H109" s="153" t="n">
        <v>0</v>
      </c>
      <c r="I109" s="153" t="n">
        <v>0</v>
      </c>
      <c r="J109" s="153" t="n">
        <v>0</v>
      </c>
      <c r="K109" s="153" t="n">
        <v>0</v>
      </c>
      <c r="L109" s="153" t="n">
        <v>0</v>
      </c>
      <c r="M109" s="153" t="n">
        <v>0</v>
      </c>
      <c r="N109" s="153" t="n">
        <v>0</v>
      </c>
      <c r="O109" s="153" t="n">
        <v>0</v>
      </c>
      <c r="P109" s="153" t="n">
        <v>0</v>
      </c>
      <c r="Q109" s="153" t="n">
        <v>0</v>
      </c>
      <c r="R109" s="153" t="n">
        <v>0</v>
      </c>
      <c r="S109" s="153" t="n">
        <v>0</v>
      </c>
      <c r="T109" s="153" t="n">
        <v>0</v>
      </c>
      <c r="U109" s="153" t="n">
        <v>0</v>
      </c>
      <c r="V109" s="153" t="n">
        <v>0</v>
      </c>
      <c r="W109" s="153" t="n">
        <v>0</v>
      </c>
      <c r="X109" s="153" t="n">
        <v>0</v>
      </c>
      <c r="Y109" s="153" t="n">
        <v>0</v>
      </c>
      <c r="Z109" s="153" t="n">
        <v>0</v>
      </c>
      <c r="AA109" s="153" t="n">
        <v>0</v>
      </c>
      <c r="AB109" s="153" t="n">
        <v>0</v>
      </c>
      <c r="AC109" s="153" t="n">
        <v>0</v>
      </c>
      <c r="AD109" s="153" t="n">
        <v>0</v>
      </c>
      <c r="AE109" s="153" t="n">
        <v>0</v>
      </c>
      <c r="AF109" s="153" t="n">
        <v>0</v>
      </c>
      <c r="AG109" s="325" t="n">
        <v>0</v>
      </c>
      <c r="AH109" s="85"/>
      <c r="AJ109" s="85"/>
      <c r="AK109" s="153"/>
      <c r="AL109" s="3"/>
      <c r="AM109" s="2"/>
    </row>
    <row r="110" customFormat="false" ht="12.75" hidden="false" customHeight="true" outlineLevel="0" collapsed="false">
      <c r="A110" s="226" t="s">
        <v>299</v>
      </c>
      <c r="B110" s="284" t="n">
        <f aca="false">SUM(C110:AG110)</f>
        <v>0</v>
      </c>
      <c r="C110" s="153" t="n">
        <v>0</v>
      </c>
      <c r="D110" s="153" t="n">
        <v>0</v>
      </c>
      <c r="E110" s="153" t="n">
        <v>0</v>
      </c>
      <c r="F110" s="153" t="n">
        <v>0</v>
      </c>
      <c r="G110" s="153" t="n">
        <v>0</v>
      </c>
      <c r="H110" s="153" t="n">
        <v>0</v>
      </c>
      <c r="I110" s="153" t="n">
        <v>0</v>
      </c>
      <c r="J110" s="153" t="n">
        <v>0</v>
      </c>
      <c r="K110" s="153" t="n">
        <v>0</v>
      </c>
      <c r="L110" s="153" t="n">
        <v>0</v>
      </c>
      <c r="M110" s="153" t="n">
        <v>0</v>
      </c>
      <c r="N110" s="153" t="n">
        <v>0</v>
      </c>
      <c r="O110" s="153" t="n">
        <v>0</v>
      </c>
      <c r="P110" s="153" t="n">
        <v>0</v>
      </c>
      <c r="Q110" s="153" t="n">
        <v>0</v>
      </c>
      <c r="R110" s="153" t="n">
        <v>0</v>
      </c>
      <c r="S110" s="153" t="n">
        <v>0</v>
      </c>
      <c r="T110" s="153" t="n">
        <v>0</v>
      </c>
      <c r="U110" s="153" t="n">
        <v>0</v>
      </c>
      <c r="V110" s="153" t="n">
        <v>0</v>
      </c>
      <c r="W110" s="153" t="n">
        <v>0</v>
      </c>
      <c r="X110" s="153" t="n">
        <v>0</v>
      </c>
      <c r="Y110" s="153" t="n">
        <v>0</v>
      </c>
      <c r="Z110" s="153" t="n">
        <v>0</v>
      </c>
      <c r="AA110" s="153" t="n">
        <v>0</v>
      </c>
      <c r="AB110" s="153" t="n">
        <v>0</v>
      </c>
      <c r="AC110" s="153" t="n">
        <v>0</v>
      </c>
      <c r="AD110" s="153" t="n">
        <v>0</v>
      </c>
      <c r="AE110" s="153" t="n">
        <v>0</v>
      </c>
      <c r="AF110" s="153" t="n">
        <v>0</v>
      </c>
      <c r="AG110" s="325" t="n">
        <v>0</v>
      </c>
      <c r="AH110" s="85"/>
      <c r="AJ110" s="85"/>
      <c r="AK110" s="153"/>
      <c r="AL110" s="3"/>
      <c r="AM110" s="2"/>
    </row>
    <row r="111" customFormat="false" ht="12.75" hidden="false" customHeight="true" outlineLevel="0" collapsed="false">
      <c r="A111" s="226" t="s">
        <v>300</v>
      </c>
      <c r="B111" s="284" t="n">
        <f aca="false">SUM(C111:AG111)</f>
        <v>0</v>
      </c>
      <c r="C111" s="153" t="n">
        <v>0</v>
      </c>
      <c r="D111" s="153" t="n">
        <v>0</v>
      </c>
      <c r="E111" s="153" t="n">
        <v>0</v>
      </c>
      <c r="F111" s="153" t="n">
        <v>0</v>
      </c>
      <c r="G111" s="153" t="n">
        <v>0</v>
      </c>
      <c r="H111" s="153" t="n">
        <v>0</v>
      </c>
      <c r="I111" s="153" t="n">
        <v>0</v>
      </c>
      <c r="J111" s="153" t="n">
        <v>0</v>
      </c>
      <c r="K111" s="153" t="n">
        <v>0</v>
      </c>
      <c r="L111" s="153" t="n">
        <v>0</v>
      </c>
      <c r="M111" s="153" t="n">
        <v>0</v>
      </c>
      <c r="N111" s="153" t="n">
        <v>0</v>
      </c>
      <c r="O111" s="153" t="n">
        <v>0</v>
      </c>
      <c r="P111" s="153" t="n">
        <v>0</v>
      </c>
      <c r="Q111" s="153" t="n">
        <v>0</v>
      </c>
      <c r="R111" s="153" t="n">
        <v>0</v>
      </c>
      <c r="S111" s="153" t="n">
        <v>0</v>
      </c>
      <c r="T111" s="153" t="n">
        <v>0</v>
      </c>
      <c r="U111" s="153" t="n">
        <v>0</v>
      </c>
      <c r="V111" s="153" t="n">
        <v>0</v>
      </c>
      <c r="W111" s="153" t="n">
        <v>0</v>
      </c>
      <c r="X111" s="153" t="n">
        <v>0</v>
      </c>
      <c r="Y111" s="153" t="n">
        <v>0</v>
      </c>
      <c r="Z111" s="153" t="n">
        <v>0</v>
      </c>
      <c r="AA111" s="153" t="n">
        <v>0</v>
      </c>
      <c r="AB111" s="153" t="n">
        <v>0</v>
      </c>
      <c r="AC111" s="153" t="n">
        <v>0</v>
      </c>
      <c r="AD111" s="153" t="n">
        <v>0</v>
      </c>
      <c r="AE111" s="153" t="n">
        <v>0</v>
      </c>
      <c r="AF111" s="153" t="n">
        <v>0</v>
      </c>
      <c r="AG111" s="325" t="n">
        <v>0</v>
      </c>
      <c r="AH111" s="85"/>
      <c r="AJ111" s="85"/>
      <c r="AK111" s="153"/>
      <c r="AL111" s="3"/>
      <c r="AM111" s="2"/>
    </row>
    <row r="112" customFormat="false" ht="12.75" hidden="false" customHeight="true" outlineLevel="0" collapsed="false">
      <c r="A112" s="226" t="s">
        <v>301</v>
      </c>
      <c r="B112" s="284" t="n">
        <f aca="false">SUM(C112:AG112)</f>
        <v>0</v>
      </c>
      <c r="C112" s="153" t="n">
        <v>0</v>
      </c>
      <c r="D112" s="153" t="n">
        <v>0</v>
      </c>
      <c r="E112" s="153" t="n">
        <v>0</v>
      </c>
      <c r="F112" s="153" t="n">
        <v>0</v>
      </c>
      <c r="G112" s="153" t="n">
        <v>0</v>
      </c>
      <c r="H112" s="153" t="n">
        <v>0</v>
      </c>
      <c r="I112" s="153" t="n">
        <v>0</v>
      </c>
      <c r="J112" s="153" t="n">
        <v>0</v>
      </c>
      <c r="K112" s="153" t="n">
        <v>0</v>
      </c>
      <c r="L112" s="153" t="n">
        <v>0</v>
      </c>
      <c r="M112" s="153" t="n">
        <v>0</v>
      </c>
      <c r="N112" s="153" t="n">
        <v>0</v>
      </c>
      <c r="O112" s="153" t="n">
        <v>0</v>
      </c>
      <c r="P112" s="153" t="n">
        <v>0</v>
      </c>
      <c r="Q112" s="153" t="n">
        <v>0</v>
      </c>
      <c r="R112" s="153" t="n">
        <v>0</v>
      </c>
      <c r="S112" s="153" t="n">
        <v>0</v>
      </c>
      <c r="T112" s="153" t="n">
        <v>0</v>
      </c>
      <c r="U112" s="153" t="n">
        <v>0</v>
      </c>
      <c r="V112" s="153" t="n">
        <v>0</v>
      </c>
      <c r="W112" s="153" t="n">
        <v>0</v>
      </c>
      <c r="X112" s="153" t="n">
        <v>0</v>
      </c>
      <c r="Y112" s="153" t="n">
        <v>0</v>
      </c>
      <c r="Z112" s="153" t="n">
        <v>0</v>
      </c>
      <c r="AA112" s="153" t="n">
        <v>0</v>
      </c>
      <c r="AB112" s="153" t="n">
        <v>0</v>
      </c>
      <c r="AC112" s="153" t="n">
        <v>0</v>
      </c>
      <c r="AD112" s="153" t="n">
        <v>0</v>
      </c>
      <c r="AE112" s="153" t="n">
        <v>0</v>
      </c>
      <c r="AF112" s="153" t="n">
        <v>0</v>
      </c>
      <c r="AG112" s="325" t="n">
        <v>0</v>
      </c>
      <c r="AH112" s="85"/>
      <c r="AJ112" s="85"/>
      <c r="AK112" s="153"/>
      <c r="AL112" s="3"/>
      <c r="AM112" s="2"/>
    </row>
    <row r="113" customFormat="false" ht="12.75" hidden="false" customHeight="true" outlineLevel="0" collapsed="false">
      <c r="A113" s="226" t="s">
        <v>303</v>
      </c>
      <c r="B113" s="284" t="n">
        <f aca="false">SUM(C113:AG113)</f>
        <v>0</v>
      </c>
      <c r="C113" s="153" t="n">
        <v>0</v>
      </c>
      <c r="D113" s="153" t="n">
        <v>0</v>
      </c>
      <c r="E113" s="153" t="n">
        <v>0</v>
      </c>
      <c r="F113" s="153" t="n">
        <v>0</v>
      </c>
      <c r="G113" s="153" t="n">
        <v>0</v>
      </c>
      <c r="H113" s="153" t="n">
        <v>0</v>
      </c>
      <c r="I113" s="153" t="n">
        <v>0</v>
      </c>
      <c r="J113" s="153" t="n">
        <v>0</v>
      </c>
      <c r="K113" s="153" t="n">
        <v>0</v>
      </c>
      <c r="L113" s="153" t="n">
        <v>0</v>
      </c>
      <c r="M113" s="153" t="n">
        <v>0</v>
      </c>
      <c r="N113" s="153" t="n">
        <v>0</v>
      </c>
      <c r="O113" s="153" t="n">
        <v>0</v>
      </c>
      <c r="P113" s="153" t="n">
        <v>0</v>
      </c>
      <c r="Q113" s="153" t="n">
        <v>0</v>
      </c>
      <c r="R113" s="153" t="n">
        <v>0</v>
      </c>
      <c r="S113" s="153" t="n">
        <v>0</v>
      </c>
      <c r="T113" s="153" t="n">
        <v>0</v>
      </c>
      <c r="U113" s="153" t="n">
        <v>0</v>
      </c>
      <c r="V113" s="153" t="n">
        <v>0</v>
      </c>
      <c r="W113" s="153" t="n">
        <v>0</v>
      </c>
      <c r="X113" s="153" t="n">
        <v>0</v>
      </c>
      <c r="Y113" s="153" t="n">
        <v>0</v>
      </c>
      <c r="Z113" s="153" t="n">
        <v>0</v>
      </c>
      <c r="AA113" s="153" t="n">
        <v>0</v>
      </c>
      <c r="AB113" s="153" t="n">
        <v>0</v>
      </c>
      <c r="AC113" s="153" t="n">
        <v>0</v>
      </c>
      <c r="AD113" s="153" t="n">
        <v>0</v>
      </c>
      <c r="AE113" s="153" t="n">
        <v>0</v>
      </c>
      <c r="AF113" s="153" t="n">
        <v>0</v>
      </c>
      <c r="AG113" s="325" t="n">
        <v>0</v>
      </c>
      <c r="AH113" s="85"/>
      <c r="AJ113" s="85"/>
      <c r="AK113" s="153"/>
      <c r="AL113" s="3"/>
      <c r="AM113" s="2"/>
    </row>
    <row r="114" customFormat="false" ht="12.75" hidden="false" customHeight="true" outlineLevel="0" collapsed="false">
      <c r="A114" s="226"/>
      <c r="B114" s="284"/>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325"/>
      <c r="AH114" s="85"/>
      <c r="AJ114" s="85"/>
      <c r="AK114" s="153"/>
      <c r="AL114" s="3"/>
      <c r="AM114" s="2"/>
    </row>
    <row r="115" customFormat="false" ht="12.75" hidden="false" customHeight="true" outlineLevel="0" collapsed="false">
      <c r="A115" s="226"/>
      <c r="B115" s="28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325"/>
      <c r="AH115" s="85"/>
      <c r="AJ115" s="85"/>
      <c r="AK115" s="153"/>
      <c r="AL115" s="3"/>
      <c r="AM115" s="2"/>
    </row>
    <row r="116" customFormat="false" ht="12.75" hidden="false" customHeight="true" outlineLevel="0" collapsed="false">
      <c r="A116" s="226"/>
      <c r="B116" s="284"/>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325"/>
      <c r="AH116" s="85"/>
      <c r="AJ116" s="85"/>
      <c r="AK116" s="153"/>
      <c r="AL116" s="3"/>
      <c r="AM116" s="2"/>
    </row>
    <row r="117" customFormat="false" ht="12.75" hidden="false" customHeight="true" outlineLevel="0" collapsed="false">
      <c r="A117" s="226"/>
      <c r="B117" s="284"/>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325"/>
      <c r="AH117" s="85"/>
      <c r="AJ117" s="85"/>
      <c r="AK117" s="153"/>
      <c r="AL117" s="3"/>
      <c r="AM117" s="2"/>
    </row>
    <row r="118" customFormat="false" ht="12.75" hidden="false" customHeight="true" outlineLevel="0" collapsed="false">
      <c r="A118" s="326" t="s">
        <v>306</v>
      </c>
      <c r="B118" s="315" t="n">
        <f aca="false">SUM(B108:B117)</f>
        <v>0</v>
      </c>
      <c r="C118" s="327"/>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8"/>
      <c r="AH118" s="85"/>
      <c r="AJ118" s="85"/>
      <c r="AK118" s="153"/>
      <c r="AL118" s="3"/>
      <c r="AM118" s="2"/>
    </row>
    <row r="119" customFormat="false" ht="12.75" hidden="false" customHeight="true" outlineLevel="0" collapsed="false">
      <c r="A119" s="85"/>
      <c r="B119" s="319"/>
      <c r="AH119" s="85"/>
      <c r="AJ119" s="85"/>
      <c r="AK119" s="153"/>
      <c r="AL119" s="3"/>
      <c r="AM119" s="2"/>
    </row>
    <row r="120" customFormat="false" ht="12.75" hidden="false" customHeight="true" outlineLevel="0" collapsed="false">
      <c r="A120" s="85"/>
      <c r="B120" s="319"/>
      <c r="AH120" s="85"/>
      <c r="AJ120" s="85"/>
      <c r="AK120" s="153"/>
      <c r="AL120" s="3"/>
      <c r="AM120" s="2"/>
    </row>
    <row r="121" customFormat="false" ht="12.75" hidden="false" customHeight="true" outlineLevel="0" collapsed="false">
      <c r="A121" s="262" t="s">
        <v>307</v>
      </c>
      <c r="B121" s="262"/>
      <c r="AH121" s="85"/>
      <c r="AJ121" s="85"/>
      <c r="AK121" s="153"/>
      <c r="AL121" s="3"/>
      <c r="AM121" s="2"/>
    </row>
    <row r="122" customFormat="false" ht="12.75" hidden="false" customHeight="true" outlineLevel="0" collapsed="false">
      <c r="AK122" s="1"/>
      <c r="AL122" s="3"/>
      <c r="AM122" s="2"/>
    </row>
    <row r="123" customFormat="false" ht="12.75" hidden="false" customHeight="true" outlineLevel="0" collapsed="false">
      <c r="D123" s="134" t="s">
        <v>24</v>
      </c>
      <c r="AI123" s="1"/>
      <c r="AJ123" s="75"/>
      <c r="AK123" s="75"/>
      <c r="AL123" s="1"/>
      <c r="AM123" s="1"/>
    </row>
    <row r="124" customFormat="false" ht="12.75" hidden="false" customHeight="true" outlineLevel="0" collapsed="false">
      <c r="A124" s="329" t="s">
        <v>308</v>
      </c>
      <c r="B124" s="330"/>
      <c r="C124" s="331"/>
      <c r="D124" s="331"/>
      <c r="E124" s="332"/>
      <c r="G124" s="329" t="s">
        <v>309</v>
      </c>
      <c r="H124" s="329"/>
      <c r="I124" s="330"/>
      <c r="J124" s="331"/>
      <c r="K124" s="331"/>
      <c r="L124" s="332"/>
      <c r="M124" s="75"/>
      <c r="N124" s="75"/>
      <c r="O124" s="1"/>
      <c r="P124" s="1"/>
    </row>
    <row r="125" customFormat="false" ht="12.75" hidden="false" customHeight="true" outlineLevel="0" collapsed="false">
      <c r="A125" s="333" t="s">
        <v>165</v>
      </c>
      <c r="B125" s="265" t="s">
        <v>310</v>
      </c>
      <c r="C125" s="265"/>
      <c r="D125" s="265"/>
      <c r="E125" s="334" t="s">
        <v>311</v>
      </c>
      <c r="G125" s="333" t="s">
        <v>310</v>
      </c>
      <c r="H125" s="333"/>
      <c r="I125" s="333"/>
      <c r="J125" s="333"/>
      <c r="K125" s="333"/>
      <c r="L125" s="335" t="s">
        <v>311</v>
      </c>
      <c r="M125" s="75"/>
      <c r="N125" s="75"/>
      <c r="O125" s="1"/>
      <c r="P125" s="1"/>
    </row>
    <row r="126" customFormat="false" ht="12.75" hidden="false" customHeight="true" outlineLevel="0" collapsed="false">
      <c r="A126" s="336" t="s">
        <v>402</v>
      </c>
      <c r="B126" s="85" t="s">
        <v>403</v>
      </c>
      <c r="C126" s="85"/>
      <c r="D126" s="143"/>
      <c r="E126" s="337" t="n">
        <v>0</v>
      </c>
      <c r="G126" s="406"/>
      <c r="H126" s="339"/>
      <c r="I126" s="85"/>
      <c r="J126" s="1"/>
      <c r="K126" s="141"/>
      <c r="L126" s="337"/>
      <c r="M126" s="1"/>
      <c r="N126" s="1"/>
      <c r="O126" s="1"/>
      <c r="P126" s="1"/>
    </row>
    <row r="127" customFormat="false" ht="12.75" hidden="false" customHeight="true" outlineLevel="0" collapsed="false">
      <c r="A127" s="340" t="n">
        <v>34700</v>
      </c>
      <c r="B127" s="85" t="s">
        <v>404</v>
      </c>
      <c r="C127" s="85"/>
      <c r="D127" s="143"/>
      <c r="E127" s="337" t="n">
        <v>0</v>
      </c>
      <c r="G127" s="338"/>
      <c r="H127" s="75"/>
      <c r="I127" s="343"/>
      <c r="J127" s="1"/>
      <c r="K127" s="141"/>
      <c r="L127" s="337"/>
      <c r="M127" s="1"/>
      <c r="N127" s="1"/>
      <c r="O127" s="1"/>
      <c r="P127" s="1"/>
    </row>
    <row r="128" customFormat="false" ht="12.75" hidden="false" customHeight="true" outlineLevel="0" collapsed="false">
      <c r="A128" s="340" t="n">
        <v>34731</v>
      </c>
      <c r="B128" s="85" t="s">
        <v>405</v>
      </c>
      <c r="C128" s="85"/>
      <c r="D128" s="143"/>
      <c r="E128" s="337" t="n">
        <v>0</v>
      </c>
      <c r="G128" s="338"/>
      <c r="H128" s="85"/>
      <c r="I128" s="1"/>
      <c r="J128" s="1"/>
      <c r="K128" s="141"/>
      <c r="L128" s="337"/>
      <c r="M128" s="1"/>
      <c r="N128" s="1"/>
      <c r="O128" s="1"/>
      <c r="P128" s="1"/>
    </row>
    <row r="129" customFormat="false" ht="12.75" hidden="false" customHeight="true" outlineLevel="0" collapsed="false">
      <c r="A129" s="340" t="n">
        <v>34759</v>
      </c>
      <c r="B129" s="85" t="s">
        <v>406</v>
      </c>
      <c r="C129" s="85"/>
      <c r="D129" s="143"/>
      <c r="E129" s="341" t="n">
        <v>0</v>
      </c>
      <c r="G129" s="338"/>
      <c r="H129" s="85"/>
      <c r="I129" s="1"/>
      <c r="J129" s="1"/>
      <c r="K129" s="143"/>
      <c r="L129" s="341"/>
      <c r="M129" s="1"/>
      <c r="N129" s="1"/>
      <c r="O129" s="1"/>
      <c r="P129" s="1"/>
    </row>
    <row r="130" customFormat="false" ht="12.75" hidden="false" customHeight="true" outlineLevel="0" collapsed="false">
      <c r="A130" s="340" t="n">
        <v>34790</v>
      </c>
      <c r="B130" s="85" t="s">
        <v>407</v>
      </c>
      <c r="C130" s="85"/>
      <c r="D130" s="143"/>
      <c r="E130" s="337" t="n">
        <v>0</v>
      </c>
      <c r="G130" s="338"/>
      <c r="H130" s="85"/>
      <c r="I130" s="1"/>
      <c r="J130" s="1"/>
      <c r="K130" s="143"/>
      <c r="L130" s="337"/>
      <c r="M130" s="1"/>
      <c r="N130" s="1"/>
      <c r="O130" s="1"/>
      <c r="P130" s="1"/>
    </row>
    <row r="131" customFormat="false" ht="12.75" hidden="false" customHeight="true" outlineLevel="0" collapsed="false">
      <c r="A131" s="340" t="n">
        <v>34820</v>
      </c>
      <c r="B131" s="85" t="s">
        <v>408</v>
      </c>
      <c r="C131" s="85"/>
      <c r="D131" s="143"/>
      <c r="E131" s="337" t="n">
        <v>0</v>
      </c>
      <c r="G131" s="338"/>
      <c r="H131" s="85"/>
      <c r="I131" s="1"/>
      <c r="J131" s="1"/>
      <c r="K131" s="143"/>
      <c r="L131" s="337"/>
      <c r="M131" s="1"/>
      <c r="N131" s="1"/>
      <c r="O131" s="1"/>
      <c r="P131" s="1"/>
    </row>
    <row r="132" customFormat="false" ht="12.75" hidden="false" customHeight="true" outlineLevel="0" collapsed="false">
      <c r="A132" s="340" t="n">
        <v>34851</v>
      </c>
      <c r="B132" s="85" t="s">
        <v>409</v>
      </c>
      <c r="C132" s="343"/>
      <c r="D132" s="353"/>
      <c r="E132" s="341" t="n">
        <v>0</v>
      </c>
      <c r="G132" s="338"/>
      <c r="H132" s="1"/>
      <c r="I132" s="1"/>
      <c r="J132" s="1"/>
      <c r="K132" s="141"/>
      <c r="L132" s="341"/>
      <c r="M132" s="1"/>
      <c r="N132" s="1"/>
      <c r="O132" s="1"/>
      <c r="P132" s="1"/>
    </row>
    <row r="133" customFormat="false" ht="12.75" hidden="false" customHeight="true" outlineLevel="0" collapsed="false">
      <c r="A133" s="340" t="n">
        <v>34881</v>
      </c>
      <c r="B133" s="85" t="s">
        <v>410</v>
      </c>
      <c r="C133" s="343"/>
      <c r="D133" s="353"/>
      <c r="E133" s="341" t="n">
        <v>0</v>
      </c>
      <c r="G133" s="338"/>
      <c r="H133" s="85"/>
      <c r="I133" s="1"/>
      <c r="J133" s="1"/>
      <c r="K133" s="143"/>
      <c r="L133" s="341"/>
      <c r="M133" s="1"/>
      <c r="N133" s="1"/>
      <c r="O133" s="1"/>
      <c r="P133" s="1"/>
    </row>
    <row r="134" customFormat="false" ht="12.75" hidden="false" customHeight="true" outlineLevel="0" collapsed="false">
      <c r="A134" s="340" t="n">
        <v>34912</v>
      </c>
      <c r="B134" s="85" t="s">
        <v>411</v>
      </c>
      <c r="C134" s="343"/>
      <c r="D134" s="353"/>
      <c r="E134" s="337" t="n">
        <v>0</v>
      </c>
      <c r="G134" s="338"/>
      <c r="H134" s="85"/>
      <c r="I134" s="1"/>
      <c r="J134" s="1"/>
      <c r="K134" s="143"/>
      <c r="L134" s="337"/>
      <c r="M134" s="33"/>
      <c r="N134" s="2"/>
      <c r="O134" s="1"/>
      <c r="P134" s="1"/>
    </row>
    <row r="135" customFormat="false" ht="12.75" hidden="false" customHeight="true" outlineLevel="0" collapsed="false">
      <c r="A135" s="340" t="n">
        <v>34943</v>
      </c>
      <c r="B135" s="85" t="s">
        <v>412</v>
      </c>
      <c r="C135" s="85"/>
      <c r="D135" s="143"/>
      <c r="E135" s="337" t="n">
        <v>0</v>
      </c>
      <c r="G135" s="338"/>
      <c r="H135" s="85"/>
      <c r="I135" s="1"/>
      <c r="J135" s="1"/>
      <c r="K135" s="143"/>
      <c r="L135" s="337"/>
      <c r="M135" s="33"/>
      <c r="N135" s="1"/>
      <c r="O135" s="1"/>
      <c r="P135" s="1"/>
    </row>
    <row r="136" customFormat="false" ht="12.75" hidden="false" customHeight="true" outlineLevel="0" collapsed="false">
      <c r="A136" s="340" t="n">
        <v>34973</v>
      </c>
      <c r="B136" s="85" t="s">
        <v>413</v>
      </c>
      <c r="C136" s="85"/>
      <c r="D136" s="143"/>
      <c r="E136" s="337" t="n">
        <v>0</v>
      </c>
      <c r="G136" s="338"/>
      <c r="H136" s="85"/>
      <c r="I136" s="1"/>
      <c r="J136" s="1"/>
      <c r="K136" s="143"/>
      <c r="L136" s="337"/>
      <c r="M136" s="1"/>
      <c r="N136" s="33"/>
      <c r="O136" s="1"/>
      <c r="P136" s="1"/>
    </row>
    <row r="137" customFormat="false" ht="12.75" hidden="false" customHeight="true" outlineLevel="0" collapsed="false">
      <c r="A137" s="340" t="n">
        <v>35004</v>
      </c>
      <c r="B137" s="85" t="s">
        <v>414</v>
      </c>
      <c r="C137" s="85"/>
      <c r="D137" s="143"/>
      <c r="E137" s="337" t="n">
        <v>0</v>
      </c>
      <c r="G137" s="338"/>
      <c r="H137" s="85"/>
      <c r="I137" s="1"/>
      <c r="J137" s="1"/>
      <c r="K137" s="143"/>
      <c r="L137" s="337"/>
      <c r="M137" s="1"/>
      <c r="N137" s="33"/>
      <c r="O137" s="1"/>
      <c r="P137" s="1"/>
    </row>
    <row r="138" customFormat="false" ht="12.75" hidden="false" customHeight="true" outlineLevel="0" collapsed="false">
      <c r="A138" s="340" t="n">
        <v>35034</v>
      </c>
      <c r="B138" s="85" t="s">
        <v>415</v>
      </c>
      <c r="C138" s="344"/>
      <c r="D138" s="143"/>
      <c r="E138" s="337" t="n">
        <v>0</v>
      </c>
      <c r="G138" s="338"/>
      <c r="H138" s="85"/>
      <c r="I138" s="1"/>
      <c r="J138" s="1"/>
      <c r="K138" s="143"/>
      <c r="L138" s="337"/>
      <c r="M138" s="1"/>
      <c r="N138" s="1"/>
      <c r="O138" s="1"/>
      <c r="P138" s="1"/>
    </row>
    <row r="139" customFormat="false" ht="12.75" hidden="false" customHeight="true" outlineLevel="0" collapsed="false">
      <c r="A139" s="340"/>
      <c r="B139" s="1"/>
      <c r="C139" s="1"/>
      <c r="D139" s="310"/>
      <c r="E139" s="337"/>
      <c r="G139" s="338"/>
      <c r="H139" s="85"/>
      <c r="I139" s="1"/>
      <c r="J139" s="1"/>
      <c r="K139" s="143"/>
      <c r="L139" s="337"/>
      <c r="M139" s="1"/>
      <c r="N139" s="1"/>
      <c r="O139" s="1"/>
      <c r="P139" s="1"/>
    </row>
    <row r="140" customFormat="false" ht="12.75" hidden="false" customHeight="true" outlineLevel="0" collapsed="false">
      <c r="A140" s="340"/>
      <c r="B140" s="1"/>
      <c r="C140" s="1"/>
      <c r="D140" s="143"/>
      <c r="E140" s="337"/>
      <c r="G140" s="338"/>
      <c r="H140" s="85"/>
      <c r="I140" s="1"/>
      <c r="J140" s="1"/>
      <c r="K140" s="143"/>
      <c r="L140" s="337"/>
      <c r="M140" s="1"/>
      <c r="N140" s="1"/>
      <c r="O140" s="1"/>
      <c r="P140" s="1"/>
    </row>
    <row r="141" customFormat="false" ht="12.75" hidden="false" customHeight="true" outlineLevel="0" collapsed="false">
      <c r="A141" s="340"/>
      <c r="B141" s="1"/>
      <c r="C141" s="1"/>
      <c r="D141" s="143"/>
      <c r="E141" s="337"/>
      <c r="G141" s="338"/>
      <c r="H141" s="85"/>
      <c r="I141" s="1"/>
      <c r="J141" s="1"/>
      <c r="K141" s="143"/>
      <c r="L141" s="337"/>
      <c r="M141" s="1"/>
      <c r="N141" s="1"/>
      <c r="O141" s="1"/>
      <c r="P141" s="1"/>
    </row>
    <row r="142" customFormat="false" ht="12.75" hidden="false" customHeight="true" outlineLevel="0" collapsed="false">
      <c r="A142" s="340"/>
      <c r="B142" s="85"/>
      <c r="C142" s="85"/>
      <c r="D142" s="143"/>
      <c r="E142" s="337"/>
      <c r="G142" s="338"/>
      <c r="H142" s="85"/>
      <c r="I142" s="1"/>
      <c r="J142" s="1"/>
      <c r="K142" s="143"/>
      <c r="L142" s="337"/>
      <c r="M142" s="1"/>
      <c r="N142" s="1"/>
      <c r="O142" s="1"/>
      <c r="P142" s="1"/>
    </row>
    <row r="143" customFormat="false" ht="12.75" hidden="false" customHeight="true" outlineLevel="0" collapsed="false">
      <c r="A143" s="340"/>
      <c r="B143" s="85"/>
      <c r="C143" s="85"/>
      <c r="D143" s="143"/>
      <c r="E143" s="337"/>
      <c r="G143" s="338"/>
      <c r="H143" s="85"/>
      <c r="I143" s="1"/>
      <c r="J143" s="1"/>
      <c r="K143" s="143"/>
      <c r="L143" s="337"/>
      <c r="M143" s="1"/>
      <c r="N143" s="1"/>
      <c r="O143" s="1"/>
      <c r="P143" s="1"/>
    </row>
    <row r="144" customFormat="false" ht="12.75" hidden="false" customHeight="true" outlineLevel="0" collapsed="false">
      <c r="A144" s="340"/>
      <c r="B144" s="85"/>
      <c r="C144" s="85"/>
      <c r="D144" s="143"/>
      <c r="E144" s="337"/>
      <c r="G144" s="338"/>
      <c r="H144" s="85"/>
      <c r="I144" s="1"/>
      <c r="J144" s="1"/>
      <c r="K144" s="143"/>
      <c r="L144" s="337"/>
      <c r="M144" s="1"/>
      <c r="N144" s="1"/>
      <c r="O144" s="1"/>
      <c r="P144" s="1"/>
    </row>
    <row r="145" customFormat="false" ht="12.75" hidden="false" customHeight="true" outlineLevel="0" collapsed="false">
      <c r="A145" s="340"/>
      <c r="B145" s="85"/>
      <c r="C145" s="85"/>
      <c r="D145" s="143"/>
      <c r="E145" s="337"/>
      <c r="G145" s="338"/>
      <c r="H145" s="85"/>
      <c r="I145" s="1"/>
      <c r="J145" s="1"/>
      <c r="K145" s="143"/>
      <c r="L145" s="337"/>
      <c r="M145" s="1"/>
      <c r="N145" s="1"/>
      <c r="O145" s="1"/>
      <c r="P145" s="1"/>
    </row>
    <row r="146" customFormat="false" ht="12.75" hidden="false" customHeight="true" outlineLevel="0" collapsed="false">
      <c r="A146" s="340"/>
      <c r="B146" s="85"/>
      <c r="C146" s="85"/>
      <c r="D146" s="143"/>
      <c r="E146" s="337"/>
      <c r="G146" s="338"/>
      <c r="H146" s="85"/>
      <c r="I146" s="1"/>
      <c r="J146" s="1"/>
      <c r="K146" s="143"/>
      <c r="L146" s="337"/>
      <c r="M146" s="1"/>
      <c r="N146" s="1"/>
      <c r="O146" s="1"/>
      <c r="P146" s="1"/>
    </row>
    <row r="147" customFormat="false" ht="12.75" hidden="false" customHeight="true" outlineLevel="0" collapsed="false">
      <c r="A147" s="340"/>
      <c r="B147" s="85"/>
      <c r="C147" s="85"/>
      <c r="D147" s="143"/>
      <c r="E147" s="337"/>
      <c r="G147" s="338"/>
      <c r="H147" s="85"/>
      <c r="I147" s="1"/>
      <c r="J147" s="1"/>
      <c r="K147" s="143"/>
      <c r="L147" s="337"/>
      <c r="M147" s="1"/>
      <c r="N147" s="1"/>
      <c r="O147" s="1"/>
      <c r="P147" s="1"/>
    </row>
    <row r="148" customFormat="false" ht="12.75" hidden="false" customHeight="true" outlineLevel="0" collapsed="false">
      <c r="A148" s="340"/>
      <c r="B148" s="85"/>
      <c r="C148" s="85"/>
      <c r="D148" s="143"/>
      <c r="E148" s="337"/>
      <c r="G148" s="338"/>
      <c r="H148" s="85"/>
      <c r="I148" s="1"/>
      <c r="J148" s="1"/>
      <c r="K148" s="143"/>
      <c r="L148" s="337"/>
      <c r="M148" s="1"/>
      <c r="N148" s="1"/>
      <c r="O148" s="1"/>
      <c r="P148" s="1"/>
    </row>
    <row r="149" customFormat="false" ht="12.75" hidden="false" customHeight="true" outlineLevel="0" collapsed="false">
      <c r="A149" s="340"/>
      <c r="B149" s="85"/>
      <c r="C149" s="85"/>
      <c r="D149" s="143"/>
      <c r="E149" s="337"/>
      <c r="G149" s="338"/>
      <c r="H149" s="85"/>
      <c r="I149" s="1"/>
      <c r="J149" s="1"/>
      <c r="K149" s="143"/>
      <c r="L149" s="337"/>
      <c r="M149" s="1"/>
      <c r="N149" s="1"/>
      <c r="O149" s="1"/>
      <c r="P149" s="1"/>
    </row>
    <row r="150" customFormat="false" ht="12.75" hidden="false" customHeight="true" outlineLevel="0" collapsed="false">
      <c r="A150" s="340"/>
      <c r="B150" s="85"/>
      <c r="C150" s="85"/>
      <c r="D150" s="143"/>
      <c r="E150" s="337"/>
      <c r="G150" s="338"/>
      <c r="H150" s="85"/>
      <c r="I150" s="1"/>
      <c r="J150" s="1"/>
      <c r="K150" s="143"/>
      <c r="L150" s="337"/>
      <c r="M150" s="1"/>
      <c r="N150" s="1"/>
      <c r="O150" s="1"/>
      <c r="P150" s="1"/>
    </row>
    <row r="151" customFormat="false" ht="12.75" hidden="false" customHeight="true" outlineLevel="0" collapsed="false">
      <c r="A151" s="340"/>
      <c r="B151" s="85"/>
      <c r="C151" s="85"/>
      <c r="D151" s="143"/>
      <c r="E151" s="337"/>
      <c r="G151" s="338"/>
      <c r="H151" s="85"/>
      <c r="I151" s="1"/>
      <c r="J151" s="1"/>
      <c r="K151" s="143"/>
      <c r="L151" s="337"/>
      <c r="M151" s="1"/>
      <c r="N151" s="1"/>
      <c r="O151" s="1"/>
      <c r="P151" s="1"/>
    </row>
    <row r="152" customFormat="false" ht="12.75" hidden="false" customHeight="true" outlineLevel="0" collapsed="false">
      <c r="A152" s="340"/>
      <c r="B152" s="85"/>
      <c r="C152" s="85"/>
      <c r="D152" s="143"/>
      <c r="E152" s="337"/>
      <c r="G152" s="338"/>
      <c r="H152" s="85"/>
      <c r="I152" s="1"/>
      <c r="J152" s="1"/>
      <c r="K152" s="143"/>
      <c r="L152" s="337"/>
      <c r="M152" s="1"/>
      <c r="N152" s="1"/>
      <c r="O152" s="1"/>
      <c r="P152" s="1"/>
    </row>
    <row r="153" customFormat="false" ht="12.75" hidden="false" customHeight="true" outlineLevel="0" collapsed="false">
      <c r="A153" s="340"/>
      <c r="B153" s="85"/>
      <c r="C153" s="85"/>
      <c r="D153" s="143"/>
      <c r="E153" s="337"/>
      <c r="G153" s="338"/>
      <c r="H153" s="85"/>
      <c r="I153" s="1"/>
      <c r="J153" s="1"/>
      <c r="K153" s="143"/>
      <c r="L153" s="337"/>
      <c r="M153" s="1"/>
      <c r="N153" s="1"/>
      <c r="O153" s="1"/>
      <c r="P153" s="1"/>
    </row>
    <row r="154" customFormat="false" ht="12.75" hidden="false" customHeight="true" outlineLevel="0" collapsed="false">
      <c r="A154" s="340"/>
      <c r="B154" s="85"/>
      <c r="C154" s="85"/>
      <c r="D154" s="143"/>
      <c r="E154" s="337"/>
      <c r="G154" s="338"/>
      <c r="H154" s="85"/>
      <c r="I154" s="1"/>
      <c r="J154" s="1"/>
      <c r="K154" s="143"/>
      <c r="L154" s="337"/>
      <c r="M154" s="1"/>
      <c r="N154" s="1"/>
      <c r="O154" s="1"/>
      <c r="P154" s="1"/>
    </row>
    <row r="155" customFormat="false" ht="12.75" hidden="false" customHeight="true" outlineLevel="0" collapsed="false">
      <c r="A155" s="340"/>
      <c r="B155" s="85"/>
      <c r="C155" s="85"/>
      <c r="D155" s="143"/>
      <c r="E155" s="337"/>
      <c r="G155" s="338"/>
      <c r="H155" s="85"/>
      <c r="I155" s="1"/>
      <c r="J155" s="1"/>
      <c r="K155" s="143"/>
      <c r="L155" s="337"/>
      <c r="M155" s="1"/>
      <c r="N155" s="1"/>
      <c r="O155" s="1"/>
      <c r="P155" s="1"/>
    </row>
    <row r="156" customFormat="false" ht="12.75" hidden="false" customHeight="true" outlineLevel="0" collapsed="false">
      <c r="A156" s="340"/>
      <c r="B156" s="85"/>
      <c r="C156" s="85"/>
      <c r="D156" s="143"/>
      <c r="E156" s="337"/>
      <c r="G156" s="338"/>
      <c r="H156" s="85"/>
      <c r="I156" s="1"/>
      <c r="J156" s="1"/>
      <c r="K156" s="143"/>
      <c r="L156" s="337"/>
      <c r="M156" s="1"/>
      <c r="N156" s="1"/>
      <c r="O156" s="1"/>
      <c r="P156" s="1"/>
    </row>
    <row r="157" customFormat="false" ht="12.75" hidden="false" customHeight="true" outlineLevel="0" collapsed="false">
      <c r="A157" s="340"/>
      <c r="B157" s="85"/>
      <c r="C157" s="85"/>
      <c r="D157" s="143"/>
      <c r="E157" s="337"/>
      <c r="G157" s="338"/>
      <c r="H157" s="85"/>
      <c r="I157" s="1"/>
      <c r="J157" s="1"/>
      <c r="K157" s="143"/>
      <c r="L157" s="337"/>
      <c r="M157" s="1"/>
      <c r="N157" s="1"/>
      <c r="O157" s="1"/>
      <c r="P157" s="1"/>
    </row>
    <row r="158" customFormat="false" ht="12.75" hidden="false" customHeight="true" outlineLevel="0" collapsed="false">
      <c r="A158" s="340"/>
      <c r="B158" s="85"/>
      <c r="C158" s="85"/>
      <c r="D158" s="143"/>
      <c r="E158" s="345"/>
      <c r="G158" s="338"/>
      <c r="H158" s="85"/>
      <c r="I158" s="1"/>
      <c r="J158" s="1"/>
      <c r="K158" s="143"/>
      <c r="L158" s="345"/>
      <c r="M158" s="1"/>
      <c r="N158" s="1"/>
      <c r="O158" s="1"/>
      <c r="P158" s="1"/>
    </row>
    <row r="159" customFormat="false" ht="12.75" hidden="false" customHeight="true" outlineLevel="0" collapsed="false">
      <c r="A159" s="346"/>
      <c r="B159" s="85"/>
      <c r="C159" s="85"/>
      <c r="D159" s="347" t="s">
        <v>312</v>
      </c>
      <c r="E159" s="348" t="n">
        <f aca="false">SUM(E126:E158)</f>
        <v>0</v>
      </c>
      <c r="G159" s="346"/>
      <c r="H159" s="85"/>
      <c r="I159" s="1"/>
      <c r="J159" s="1"/>
      <c r="K159" s="347" t="s">
        <v>313</v>
      </c>
      <c r="L159" s="348" t="n">
        <f aca="false">SUM(L126:L158)</f>
        <v>0</v>
      </c>
      <c r="M159" s="1"/>
      <c r="N159" s="1"/>
      <c r="O159" s="1"/>
      <c r="P159" s="1"/>
    </row>
    <row r="160" customFormat="false" ht="12.75" hidden="false" customHeight="true" outlineLevel="0" collapsed="false">
      <c r="A160" s="349"/>
      <c r="B160" s="350"/>
      <c r="C160" s="350"/>
      <c r="D160" s="350"/>
      <c r="E160" s="351"/>
      <c r="G160" s="349"/>
      <c r="H160" s="350"/>
      <c r="I160" s="350"/>
      <c r="J160" s="350"/>
      <c r="K160" s="350"/>
      <c r="L160" s="351"/>
      <c r="M160" s="1"/>
      <c r="N160" s="1"/>
      <c r="O160" s="1"/>
      <c r="P160" s="1"/>
    </row>
    <row r="161" customFormat="false" ht="12.75" hidden="false" customHeight="true" outlineLevel="0" collapsed="false">
      <c r="AJ161" s="1"/>
      <c r="AK161" s="1"/>
      <c r="AL161" s="1"/>
      <c r="AM161" s="1"/>
    </row>
    <row r="162" customFormat="false" ht="12.75" hidden="false" customHeight="true" outlineLevel="0" collapsed="false">
      <c r="AJ162" s="1"/>
      <c r="AK162" s="1"/>
      <c r="AL162" s="1"/>
      <c r="AM162" s="1"/>
    </row>
    <row r="163" customFormat="false" ht="12.75" hidden="false" customHeight="true" outlineLevel="0" collapsed="false">
      <c r="A163" s="329" t="s">
        <v>314</v>
      </c>
      <c r="B163" s="331"/>
      <c r="C163" s="331"/>
      <c r="D163" s="331"/>
      <c r="E163" s="332"/>
      <c r="AJ163" s="1"/>
      <c r="AK163" s="1"/>
      <c r="AL163" s="1"/>
      <c r="AM163" s="1"/>
    </row>
    <row r="164" customFormat="false" ht="12.75" hidden="false" customHeight="true" outlineLevel="0" collapsed="false">
      <c r="A164" s="333" t="s">
        <v>165</v>
      </c>
      <c r="B164" s="265" t="s">
        <v>310</v>
      </c>
      <c r="C164" s="265"/>
      <c r="D164" s="265"/>
      <c r="E164" s="334" t="s">
        <v>311</v>
      </c>
      <c r="AJ164" s="1"/>
      <c r="AK164" s="1"/>
      <c r="AL164" s="1"/>
      <c r="AM164" s="1"/>
    </row>
    <row r="165" customFormat="false" ht="12.75" hidden="false" customHeight="true" outlineLevel="0" collapsed="false">
      <c r="A165" s="352"/>
      <c r="B165" s="85"/>
      <c r="C165" s="85"/>
      <c r="D165" s="143"/>
      <c r="E165" s="337"/>
      <c r="AJ165" s="1"/>
      <c r="AK165" s="1"/>
      <c r="AL165" s="1"/>
      <c r="AM165" s="1"/>
    </row>
    <row r="166" customFormat="false" ht="12.75" hidden="false" customHeight="true" outlineLevel="0" collapsed="false">
      <c r="A166" s="352"/>
      <c r="B166" s="85"/>
      <c r="C166" s="85"/>
      <c r="D166" s="143"/>
      <c r="E166" s="337"/>
      <c r="AJ166" s="1"/>
      <c r="AK166" s="1"/>
      <c r="AL166" s="1"/>
      <c r="AM166" s="1"/>
    </row>
    <row r="167" customFormat="false" ht="12.75" hidden="false" customHeight="true" outlineLevel="0" collapsed="false">
      <c r="A167" s="352"/>
      <c r="B167" s="85"/>
      <c r="C167" s="85"/>
      <c r="D167" s="143"/>
      <c r="E167" s="337"/>
      <c r="AJ167" s="1"/>
      <c r="AK167" s="1"/>
      <c r="AL167" s="1"/>
      <c r="AM167" s="1"/>
    </row>
    <row r="168" customFormat="false" ht="12.75" hidden="false" customHeight="true" outlineLevel="0" collapsed="false">
      <c r="A168" s="352"/>
      <c r="B168" s="85"/>
      <c r="C168" s="85"/>
      <c r="D168" s="143"/>
      <c r="E168" s="341"/>
      <c r="AJ168" s="1"/>
      <c r="AK168" s="1"/>
      <c r="AL168" s="1"/>
      <c r="AM168" s="1"/>
    </row>
    <row r="169" customFormat="false" ht="12.75" hidden="false" customHeight="true" outlineLevel="0" collapsed="false">
      <c r="A169" s="352"/>
      <c r="B169" s="85"/>
      <c r="C169" s="85"/>
      <c r="D169" s="143"/>
      <c r="E169" s="337"/>
      <c r="AJ169" s="1"/>
      <c r="AK169" s="1"/>
      <c r="AL169" s="1"/>
      <c r="AM169" s="1"/>
    </row>
    <row r="170" customFormat="false" ht="12.75" hidden="false" customHeight="true" outlineLevel="0" collapsed="false">
      <c r="A170" s="352"/>
      <c r="B170" s="85"/>
      <c r="C170" s="85"/>
      <c r="D170" s="143"/>
      <c r="E170" s="337"/>
      <c r="AJ170" s="1"/>
      <c r="AK170" s="1"/>
      <c r="AL170" s="1"/>
      <c r="AM170" s="1"/>
    </row>
    <row r="171" customFormat="false" ht="12.75" hidden="false" customHeight="true" outlineLevel="0" collapsed="false">
      <c r="A171" s="352"/>
      <c r="B171" s="85"/>
      <c r="C171" s="343"/>
      <c r="D171" s="353"/>
      <c r="E171" s="341"/>
      <c r="AJ171" s="1"/>
      <c r="AK171" s="1"/>
      <c r="AL171" s="1"/>
      <c r="AM171" s="1"/>
    </row>
    <row r="172" customFormat="false" ht="12.75" hidden="false" customHeight="true" outlineLevel="0" collapsed="false">
      <c r="A172" s="352"/>
      <c r="B172" s="339"/>
      <c r="C172" s="343"/>
      <c r="D172" s="353"/>
      <c r="E172" s="341"/>
      <c r="AJ172" s="1"/>
      <c r="AK172" s="1"/>
      <c r="AL172" s="1"/>
      <c r="AM172" s="1"/>
    </row>
    <row r="173" customFormat="false" ht="12.75" hidden="false" customHeight="true" outlineLevel="0" collapsed="false">
      <c r="A173" s="352"/>
      <c r="B173" s="339"/>
      <c r="C173" s="85"/>
      <c r="D173" s="143"/>
      <c r="E173" s="337"/>
      <c r="AJ173" s="1"/>
      <c r="AK173" s="1"/>
      <c r="AL173" s="1"/>
      <c r="AM173" s="1"/>
    </row>
    <row r="174" customFormat="false" ht="12.75" hidden="false" customHeight="true" outlineLevel="0" collapsed="false">
      <c r="A174" s="352"/>
      <c r="B174" s="85"/>
      <c r="C174" s="85"/>
      <c r="D174" s="143"/>
      <c r="E174" s="337"/>
      <c r="AJ174" s="1"/>
      <c r="AK174" s="1"/>
      <c r="AL174" s="1"/>
      <c r="AM174" s="1"/>
    </row>
    <row r="175" customFormat="false" ht="12.75" hidden="false" customHeight="true" outlineLevel="0" collapsed="false">
      <c r="A175" s="352"/>
      <c r="B175" s="85"/>
      <c r="C175" s="85"/>
      <c r="D175" s="143"/>
      <c r="E175" s="341"/>
      <c r="AJ175" s="1"/>
      <c r="AK175" s="1"/>
      <c r="AL175" s="1"/>
      <c r="AM175" s="1"/>
    </row>
    <row r="176" customFormat="false" ht="12.75" hidden="false" customHeight="true" outlineLevel="0" collapsed="false">
      <c r="A176" s="352"/>
      <c r="B176" s="85"/>
      <c r="C176" s="85"/>
      <c r="D176" s="143"/>
      <c r="E176" s="337"/>
      <c r="AJ176" s="1"/>
      <c r="AK176" s="1"/>
      <c r="AL176" s="1"/>
      <c r="AM176" s="1"/>
    </row>
    <row r="177" customFormat="false" ht="12.75" hidden="false" customHeight="true" outlineLevel="0" collapsed="false">
      <c r="A177" s="352"/>
      <c r="B177" s="85"/>
      <c r="C177" s="85"/>
      <c r="D177" s="143"/>
      <c r="E177" s="337"/>
      <c r="AJ177" s="1"/>
      <c r="AK177" s="1"/>
      <c r="AL177" s="1"/>
      <c r="AM177" s="1"/>
    </row>
    <row r="178" customFormat="false" ht="12.75" hidden="false" customHeight="true" outlineLevel="0" collapsed="false">
      <c r="A178" s="352"/>
      <c r="B178" s="75"/>
      <c r="C178" s="343"/>
      <c r="D178" s="353"/>
      <c r="E178" s="341"/>
      <c r="AJ178" s="1"/>
      <c r="AK178" s="1"/>
      <c r="AL178" s="1"/>
      <c r="AM178" s="1"/>
    </row>
    <row r="179" customFormat="false" ht="12.75" hidden="false" customHeight="true" outlineLevel="0" collapsed="false">
      <c r="A179" s="352"/>
      <c r="B179" s="75"/>
      <c r="C179" s="343"/>
      <c r="D179" s="353"/>
      <c r="E179" s="341"/>
      <c r="AJ179" s="1"/>
      <c r="AK179" s="1"/>
      <c r="AL179" s="1"/>
      <c r="AM179" s="1"/>
    </row>
    <row r="180" customFormat="false" ht="12.75" hidden="false" customHeight="true" outlineLevel="0" collapsed="false">
      <c r="A180" s="352"/>
      <c r="B180" s="75"/>
      <c r="C180" s="343"/>
      <c r="D180" s="353"/>
      <c r="E180" s="337"/>
      <c r="AJ180" s="1"/>
      <c r="AK180" s="1"/>
      <c r="AL180" s="1"/>
      <c r="AM180" s="1"/>
    </row>
    <row r="181" customFormat="false" ht="12.75" hidden="false" customHeight="true" outlineLevel="0" collapsed="false">
      <c r="A181" s="352"/>
      <c r="B181" s="85"/>
      <c r="C181" s="85"/>
      <c r="D181" s="143"/>
      <c r="E181" s="337"/>
      <c r="AJ181" s="1"/>
      <c r="AK181" s="1"/>
      <c r="AL181" s="1"/>
      <c r="AM181" s="1"/>
    </row>
    <row r="182" customFormat="false" ht="12.75" hidden="false" customHeight="true" outlineLevel="0" collapsed="false">
      <c r="A182" s="352"/>
      <c r="B182" s="85"/>
      <c r="C182" s="85"/>
      <c r="D182" s="143"/>
      <c r="E182" s="337"/>
      <c r="AJ182" s="1"/>
      <c r="AK182" s="1"/>
      <c r="AL182" s="1"/>
      <c r="AM182" s="1"/>
    </row>
    <row r="183" customFormat="false" ht="12.75" hidden="false" customHeight="true" outlineLevel="0" collapsed="false">
      <c r="A183" s="352"/>
      <c r="B183" s="85"/>
      <c r="C183" s="85"/>
      <c r="D183" s="143"/>
      <c r="E183" s="337"/>
      <c r="AJ183" s="1"/>
      <c r="AK183" s="1"/>
      <c r="AL183" s="1"/>
      <c r="AM183" s="1"/>
    </row>
    <row r="184" customFormat="false" ht="12.75" hidden="false" customHeight="true" outlineLevel="0" collapsed="false">
      <c r="A184" s="352"/>
      <c r="B184" s="85"/>
      <c r="C184" s="85"/>
      <c r="D184" s="143"/>
      <c r="E184" s="345"/>
      <c r="AJ184" s="1"/>
      <c r="AK184" s="1"/>
      <c r="AL184" s="1"/>
      <c r="AM184" s="1"/>
    </row>
    <row r="185" customFormat="false" ht="12.75" hidden="false" customHeight="true" outlineLevel="0" collapsed="false">
      <c r="A185" s="354"/>
      <c r="B185" s="85"/>
      <c r="C185" s="85"/>
      <c r="D185" s="347" t="s">
        <v>315</v>
      </c>
      <c r="E185" s="348" t="n">
        <f aca="false">SUM(E165:E184)</f>
        <v>0</v>
      </c>
      <c r="AJ185" s="1"/>
      <c r="AK185" s="1"/>
      <c r="AL185" s="1"/>
      <c r="AM185" s="1"/>
    </row>
    <row r="186" customFormat="false" ht="12.75" hidden="false" customHeight="true" outlineLevel="0" collapsed="false">
      <c r="A186" s="355"/>
      <c r="B186" s="350"/>
      <c r="C186" s="350"/>
      <c r="D186" s="350"/>
      <c r="E186" s="351"/>
      <c r="AJ186" s="1"/>
      <c r="AK186" s="1"/>
      <c r="AL186" s="1"/>
      <c r="AM186" s="1"/>
    </row>
    <row r="187" customFormat="false" ht="12.75" hidden="false" customHeight="true" outlineLevel="0" collapsed="false">
      <c r="AJ187" s="1"/>
      <c r="AK187" s="1"/>
      <c r="AL187" s="1"/>
      <c r="AM187" s="1"/>
    </row>
    <row r="188" customFormat="false" ht="12.75" hidden="false" customHeight="true" outlineLevel="0" collapsed="false">
      <c r="AJ188" s="1"/>
      <c r="AK188" s="1"/>
      <c r="AL188" s="1"/>
      <c r="AM188" s="1"/>
    </row>
    <row r="189" customFormat="false" ht="12.75" hidden="false" customHeight="true" outlineLevel="0" collapsed="false">
      <c r="A189" s="356" t="s">
        <v>316</v>
      </c>
      <c r="B189" s="357"/>
      <c r="C189" s="357"/>
      <c r="D189" s="357"/>
      <c r="E189" s="357"/>
      <c r="F189" s="357"/>
      <c r="G189" s="357"/>
      <c r="H189" s="357"/>
      <c r="I189" s="357"/>
      <c r="J189" s="357"/>
      <c r="K189" s="357"/>
      <c r="L189" s="357"/>
      <c r="M189" s="358"/>
      <c r="O189" s="1"/>
      <c r="P189" s="1"/>
      <c r="Q189" s="1"/>
      <c r="R189" s="1"/>
    </row>
    <row r="190" customFormat="false" ht="12.75" hidden="false" customHeight="true" outlineLevel="0" collapsed="false">
      <c r="A190" s="359" t="s">
        <v>317</v>
      </c>
      <c r="B190" s="360" t="s">
        <v>165</v>
      </c>
      <c r="C190" s="361" t="s">
        <v>318</v>
      </c>
      <c r="D190" s="362" t="s">
        <v>319</v>
      </c>
      <c r="E190" s="363" t="s">
        <v>310</v>
      </c>
      <c r="F190" s="363"/>
      <c r="G190" s="363"/>
      <c r="H190" s="363"/>
      <c r="I190" s="363"/>
      <c r="J190" s="363"/>
      <c r="K190" s="363"/>
      <c r="L190" s="363"/>
      <c r="M190" s="364" t="s">
        <v>311</v>
      </c>
      <c r="O190" s="1"/>
      <c r="P190" s="1"/>
      <c r="Q190" s="1"/>
      <c r="R190" s="1"/>
    </row>
    <row r="191" customFormat="false" ht="12.75" hidden="false" customHeight="true" outlineLevel="0" collapsed="false">
      <c r="A191" s="365"/>
      <c r="B191" s="366"/>
      <c r="C191" s="367"/>
      <c r="D191" s="143"/>
      <c r="E191" s="85"/>
      <c r="F191" s="85"/>
      <c r="G191" s="85"/>
      <c r="H191" s="85"/>
      <c r="I191" s="85"/>
      <c r="J191" s="85"/>
      <c r="K191" s="85"/>
      <c r="L191" s="85"/>
      <c r="M191" s="368"/>
      <c r="O191" s="1"/>
      <c r="P191" s="1"/>
      <c r="Q191" s="1"/>
      <c r="R191" s="1"/>
    </row>
    <row r="192" customFormat="false" ht="12.75" hidden="false" customHeight="true" outlineLevel="0" collapsed="false">
      <c r="A192" s="365"/>
      <c r="B192" s="366"/>
      <c r="C192" s="367"/>
      <c r="D192" s="143"/>
      <c r="E192" s="85"/>
      <c r="F192" s="85"/>
      <c r="G192" s="85"/>
      <c r="H192" s="85"/>
      <c r="I192" s="85"/>
      <c r="J192" s="85"/>
      <c r="K192" s="85"/>
      <c r="L192" s="85"/>
      <c r="M192" s="368"/>
      <c r="O192" s="1"/>
      <c r="P192" s="1"/>
      <c r="Q192" s="1"/>
      <c r="R192" s="1"/>
    </row>
    <row r="193" customFormat="false" ht="12.75" hidden="false" customHeight="true" outlineLevel="0" collapsed="false">
      <c r="A193" s="365"/>
      <c r="B193" s="366"/>
      <c r="C193" s="367"/>
      <c r="D193" s="143"/>
      <c r="E193" s="85"/>
      <c r="F193" s="85"/>
      <c r="G193" s="85"/>
      <c r="H193" s="85"/>
      <c r="I193" s="85"/>
      <c r="J193" s="85"/>
      <c r="K193" s="85"/>
      <c r="L193" s="85"/>
      <c r="M193" s="368"/>
      <c r="O193" s="1"/>
      <c r="P193" s="1"/>
      <c r="Q193" s="1"/>
      <c r="R193" s="1"/>
    </row>
    <row r="194" customFormat="false" ht="12.75" hidden="false" customHeight="true" outlineLevel="0" collapsed="false">
      <c r="A194" s="365"/>
      <c r="B194" s="366"/>
      <c r="C194" s="367"/>
      <c r="D194" s="143"/>
      <c r="E194" s="85"/>
      <c r="F194" s="85"/>
      <c r="G194" s="85"/>
      <c r="H194" s="85"/>
      <c r="I194" s="85"/>
      <c r="J194" s="85"/>
      <c r="K194" s="85"/>
      <c r="L194" s="85"/>
      <c r="M194" s="368"/>
      <c r="O194" s="1"/>
      <c r="P194" s="1"/>
      <c r="Q194" s="1"/>
      <c r="R194" s="1"/>
    </row>
    <row r="195" customFormat="false" ht="12.75" hidden="false" customHeight="true" outlineLevel="0" collapsed="false">
      <c r="A195" s="365"/>
      <c r="B195" s="366"/>
      <c r="C195" s="367"/>
      <c r="D195" s="143"/>
      <c r="E195" s="85"/>
      <c r="F195" s="85"/>
      <c r="G195" s="85"/>
      <c r="H195" s="85"/>
      <c r="I195" s="85"/>
      <c r="J195" s="85"/>
      <c r="K195" s="85"/>
      <c r="L195" s="85"/>
      <c r="M195" s="368"/>
      <c r="O195" s="1"/>
      <c r="P195" s="1"/>
      <c r="Q195" s="1"/>
      <c r="R195" s="1"/>
    </row>
    <row r="196" customFormat="false" ht="12.75" hidden="false" customHeight="true" outlineLevel="0" collapsed="false">
      <c r="A196" s="365"/>
      <c r="B196" s="366"/>
      <c r="C196" s="367"/>
      <c r="D196" s="143"/>
      <c r="E196" s="85"/>
      <c r="F196" s="85"/>
      <c r="G196" s="85"/>
      <c r="H196" s="85"/>
      <c r="I196" s="85"/>
      <c r="J196" s="85"/>
      <c r="K196" s="85"/>
      <c r="L196" s="85"/>
      <c r="M196" s="368"/>
    </row>
    <row r="197" customFormat="false" ht="12.75" hidden="false" customHeight="true" outlineLevel="0" collapsed="false">
      <c r="A197" s="365"/>
      <c r="B197" s="366"/>
      <c r="C197" s="367"/>
      <c r="D197" s="143"/>
      <c r="E197" s="85"/>
      <c r="F197" s="85"/>
      <c r="G197" s="85"/>
      <c r="H197" s="85"/>
      <c r="I197" s="85"/>
      <c r="J197" s="85"/>
      <c r="K197" s="85"/>
      <c r="L197" s="85"/>
      <c r="M197" s="368"/>
    </row>
    <row r="198" customFormat="false" ht="12.75" hidden="false" customHeight="true" outlineLevel="0" collapsed="false">
      <c r="A198" s="365"/>
      <c r="B198" s="366"/>
      <c r="C198" s="367"/>
      <c r="D198" s="143"/>
      <c r="E198" s="85"/>
      <c r="F198" s="85"/>
      <c r="G198" s="85"/>
      <c r="H198" s="85"/>
      <c r="I198" s="85"/>
      <c r="J198" s="85"/>
      <c r="K198" s="85"/>
      <c r="L198" s="85"/>
      <c r="M198" s="368"/>
    </row>
    <row r="199" customFormat="false" ht="12.75" hidden="false" customHeight="true" outlineLevel="0" collapsed="false">
      <c r="A199" s="365"/>
      <c r="B199" s="366"/>
      <c r="C199" s="367"/>
      <c r="D199" s="143"/>
      <c r="E199" s="85"/>
      <c r="F199" s="85"/>
      <c r="G199" s="85"/>
      <c r="H199" s="85"/>
      <c r="I199" s="85"/>
      <c r="J199" s="85"/>
      <c r="K199" s="85"/>
      <c r="L199" s="85"/>
      <c r="M199" s="368"/>
    </row>
    <row r="200" customFormat="false" ht="12.75" hidden="false" customHeight="true" outlineLevel="0" collapsed="false">
      <c r="A200" s="365"/>
      <c r="B200" s="366"/>
      <c r="C200" s="367"/>
      <c r="D200" s="143"/>
      <c r="E200" s="85"/>
      <c r="F200" s="85"/>
      <c r="G200" s="85"/>
      <c r="H200" s="85"/>
      <c r="I200" s="85"/>
      <c r="J200" s="85"/>
      <c r="K200" s="85"/>
      <c r="L200" s="85"/>
      <c r="M200" s="368"/>
    </row>
    <row r="201" customFormat="false" ht="12.75" hidden="false" customHeight="true" outlineLevel="0" collapsed="false">
      <c r="A201" s="369"/>
      <c r="B201" s="366"/>
      <c r="C201" s="367"/>
      <c r="D201" s="143"/>
      <c r="E201" s="85"/>
      <c r="F201" s="85"/>
      <c r="G201" s="85"/>
      <c r="H201" s="85"/>
      <c r="I201" s="85"/>
      <c r="J201" s="85"/>
      <c r="K201" s="85"/>
      <c r="L201" s="85"/>
      <c r="M201" s="368"/>
    </row>
    <row r="202" customFormat="false" ht="12.75" hidden="false" customHeight="true" outlineLevel="0" collapsed="false">
      <c r="A202" s="369"/>
      <c r="B202" s="366"/>
      <c r="C202" s="367"/>
      <c r="D202" s="143"/>
      <c r="E202" s="85"/>
      <c r="F202" s="85"/>
      <c r="G202" s="85"/>
      <c r="H202" s="85"/>
      <c r="I202" s="85"/>
      <c r="J202" s="85"/>
      <c r="K202" s="85"/>
      <c r="L202" s="85"/>
      <c r="M202" s="368"/>
    </row>
    <row r="203" customFormat="false" ht="12.75" hidden="false" customHeight="true" outlineLevel="0" collapsed="false">
      <c r="A203" s="369"/>
      <c r="B203" s="366"/>
      <c r="C203" s="367"/>
      <c r="D203" s="143"/>
      <c r="E203" s="85"/>
      <c r="F203" s="85"/>
      <c r="G203" s="85"/>
      <c r="H203" s="85"/>
      <c r="I203" s="85"/>
      <c r="J203" s="85"/>
      <c r="K203" s="85"/>
      <c r="L203" s="85"/>
      <c r="M203" s="368"/>
    </row>
    <row r="204" customFormat="false" ht="12.75" hidden="false" customHeight="true" outlineLevel="0" collapsed="false">
      <c r="A204" s="369"/>
      <c r="B204" s="366"/>
      <c r="C204" s="367"/>
      <c r="D204" s="143"/>
      <c r="E204" s="85"/>
      <c r="F204" s="85"/>
      <c r="G204" s="85"/>
      <c r="H204" s="85"/>
      <c r="I204" s="85"/>
      <c r="J204" s="85"/>
      <c r="K204" s="85"/>
      <c r="L204" s="85"/>
      <c r="M204" s="368"/>
    </row>
    <row r="205" customFormat="false" ht="12.75" hidden="false" customHeight="true" outlineLevel="0" collapsed="false">
      <c r="A205" s="369"/>
      <c r="B205" s="366"/>
      <c r="C205" s="370"/>
      <c r="D205" s="143"/>
      <c r="E205" s="85"/>
      <c r="F205" s="85"/>
      <c r="G205" s="85"/>
      <c r="H205" s="85"/>
      <c r="I205" s="85"/>
      <c r="J205" s="85"/>
      <c r="K205" s="85"/>
      <c r="L205" s="85"/>
      <c r="M205" s="368"/>
    </row>
    <row r="206" customFormat="false" ht="12.75" hidden="false" customHeight="true" outlineLevel="0" collapsed="false">
      <c r="A206" s="369"/>
      <c r="B206" s="366"/>
      <c r="C206" s="370"/>
      <c r="D206" s="143"/>
      <c r="E206" s="85"/>
      <c r="F206" s="85"/>
      <c r="G206" s="85"/>
      <c r="H206" s="85"/>
      <c r="I206" s="85"/>
      <c r="J206" s="85"/>
      <c r="K206" s="85"/>
      <c r="L206" s="85"/>
      <c r="M206" s="368"/>
    </row>
    <row r="207" customFormat="false" ht="12.75" hidden="false" customHeight="true" outlineLevel="0" collapsed="false">
      <c r="A207" s="369"/>
      <c r="B207" s="366"/>
      <c r="C207" s="370"/>
      <c r="D207" s="143"/>
      <c r="E207" s="85"/>
      <c r="F207" s="85"/>
      <c r="G207" s="85"/>
      <c r="H207" s="85"/>
      <c r="I207" s="85"/>
      <c r="J207" s="85"/>
      <c r="K207" s="85"/>
      <c r="L207" s="85"/>
      <c r="M207" s="368"/>
    </row>
    <row r="208" customFormat="false" ht="12.75" hidden="false" customHeight="true" outlineLevel="0" collapsed="false">
      <c r="A208" s="369"/>
      <c r="B208" s="366"/>
      <c r="C208" s="371"/>
      <c r="D208" s="143"/>
      <c r="E208" s="85"/>
      <c r="F208" s="85"/>
      <c r="G208" s="85"/>
      <c r="H208" s="85"/>
      <c r="I208" s="85"/>
      <c r="J208" s="85"/>
      <c r="K208" s="85"/>
      <c r="L208" s="85"/>
      <c r="M208" s="368"/>
    </row>
    <row r="209" customFormat="false" ht="12.75" hidden="false" customHeight="true" outlineLevel="0" collapsed="false">
      <c r="A209" s="369"/>
      <c r="B209" s="366"/>
      <c r="C209" s="371"/>
      <c r="D209" s="143"/>
      <c r="E209" s="85"/>
      <c r="F209" s="85"/>
      <c r="G209" s="85"/>
      <c r="H209" s="85"/>
      <c r="I209" s="85"/>
      <c r="J209" s="85"/>
      <c r="K209" s="85"/>
      <c r="L209" s="85"/>
      <c r="M209" s="368"/>
    </row>
    <row r="210" customFormat="false" ht="12.75" hidden="false" customHeight="true" outlineLevel="0" collapsed="false">
      <c r="A210" s="369"/>
      <c r="B210" s="366"/>
      <c r="C210" s="371"/>
      <c r="D210" s="143"/>
      <c r="E210" s="85"/>
      <c r="F210" s="85"/>
      <c r="G210" s="85"/>
      <c r="H210" s="85"/>
      <c r="I210" s="85"/>
      <c r="J210" s="85"/>
      <c r="K210" s="85"/>
      <c r="L210" s="85"/>
      <c r="M210" s="368"/>
    </row>
    <row r="211" customFormat="false" ht="12.75" hidden="false" customHeight="true" outlineLevel="0" collapsed="false">
      <c r="A211" s="369"/>
      <c r="B211" s="366"/>
      <c r="C211" s="371"/>
      <c r="D211" s="143"/>
      <c r="E211" s="85"/>
      <c r="F211" s="85"/>
      <c r="G211" s="85"/>
      <c r="H211" s="85"/>
      <c r="I211" s="85"/>
      <c r="J211" s="85"/>
      <c r="K211" s="85"/>
      <c r="L211" s="85"/>
      <c r="M211" s="368"/>
    </row>
    <row r="212" customFormat="false" ht="12.75" hidden="false" customHeight="true" outlineLevel="0" collapsed="false">
      <c r="A212" s="369"/>
      <c r="B212" s="366"/>
      <c r="C212" s="371"/>
      <c r="D212" s="143"/>
      <c r="E212" s="85"/>
      <c r="F212" s="85"/>
      <c r="G212" s="85"/>
      <c r="H212" s="85"/>
      <c r="I212" s="85"/>
      <c r="J212" s="85"/>
      <c r="K212" s="85"/>
      <c r="L212" s="85"/>
      <c r="M212" s="368"/>
    </row>
    <row r="213" customFormat="false" ht="12.75" hidden="false" customHeight="true" outlineLevel="0" collapsed="false">
      <c r="A213" s="369"/>
      <c r="B213" s="366"/>
      <c r="C213" s="371"/>
      <c r="D213" s="143"/>
      <c r="E213" s="85"/>
      <c r="F213" s="85"/>
      <c r="G213" s="85"/>
      <c r="H213" s="85"/>
      <c r="I213" s="85"/>
      <c r="J213" s="85"/>
      <c r="K213" s="85"/>
      <c r="L213" s="85"/>
      <c r="M213" s="368"/>
    </row>
    <row r="214" customFormat="false" ht="12.75" hidden="false" customHeight="true" outlineLevel="0" collapsed="false">
      <c r="A214" s="369"/>
      <c r="B214" s="366"/>
      <c r="C214" s="372"/>
      <c r="D214" s="143"/>
      <c r="E214" s="85"/>
      <c r="F214" s="85"/>
      <c r="G214" s="85"/>
      <c r="H214" s="85"/>
      <c r="I214" s="85"/>
      <c r="J214" s="85"/>
      <c r="K214" s="85"/>
      <c r="L214" s="347" t="s">
        <v>320</v>
      </c>
      <c r="M214" s="373" t="n">
        <f aca="false">SUM(M191:M213)</f>
        <v>0</v>
      </c>
    </row>
    <row r="215" customFormat="false" ht="12.75" hidden="false" customHeight="true" outlineLevel="0" collapsed="false">
      <c r="A215" s="374"/>
      <c r="B215" s="375"/>
      <c r="C215" s="350"/>
      <c r="D215" s="350"/>
      <c r="E215" s="350"/>
      <c r="F215" s="350"/>
      <c r="G215" s="350"/>
      <c r="H215" s="350"/>
      <c r="I215" s="350"/>
      <c r="J215" s="350"/>
      <c r="K215" s="350"/>
      <c r="L215" s="350"/>
      <c r="M215" s="351"/>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76" t="s">
        <v>321</v>
      </c>
      <c r="B218" s="377"/>
      <c r="C218" s="377"/>
      <c r="D218" s="377"/>
      <c r="E218" s="377"/>
      <c r="F218" s="378"/>
      <c r="G218" s="131"/>
      <c r="H218" s="131"/>
      <c r="I218" s="131"/>
      <c r="J218" s="131"/>
      <c r="K218" s="131"/>
      <c r="L218" s="131"/>
      <c r="M218" s="131"/>
      <c r="N218" s="131"/>
    </row>
    <row r="219" customFormat="false" ht="12.75" hidden="false" customHeight="true" outlineLevel="0" collapsed="false">
      <c r="A219" s="379" t="s">
        <v>317</v>
      </c>
      <c r="B219" s="380" t="s">
        <v>165</v>
      </c>
      <c r="C219" s="381" t="s">
        <v>318</v>
      </c>
      <c r="D219" s="382" t="s">
        <v>319</v>
      </c>
      <c r="E219" s="382"/>
      <c r="F219" s="383" t="s">
        <v>311</v>
      </c>
      <c r="G219" s="131"/>
      <c r="H219" s="131"/>
      <c r="I219" s="131"/>
      <c r="J219" s="131"/>
      <c r="K219" s="131"/>
      <c r="L219" s="131"/>
      <c r="M219" s="131"/>
      <c r="N219" s="131"/>
    </row>
    <row r="220" customFormat="false" ht="12.75" hidden="false" customHeight="true" outlineLevel="0" collapsed="false">
      <c r="A220" s="385"/>
      <c r="B220" s="366"/>
      <c r="C220" s="386"/>
      <c r="D220" s="85"/>
      <c r="E220" s="387"/>
      <c r="F220" s="388"/>
      <c r="G220" s="384"/>
      <c r="H220" s="384"/>
      <c r="I220" s="384"/>
      <c r="J220" s="384"/>
      <c r="K220" s="384"/>
      <c r="L220" s="384"/>
      <c r="M220" s="384"/>
      <c r="N220" s="384"/>
    </row>
    <row r="221" customFormat="false" ht="12.75" hidden="false" customHeight="true" outlineLevel="0" collapsed="false">
      <c r="A221" s="385"/>
      <c r="B221" s="366"/>
      <c r="C221" s="131"/>
      <c r="D221" s="389"/>
      <c r="E221" s="387"/>
      <c r="F221" s="407"/>
      <c r="G221" s="384"/>
      <c r="H221" s="384"/>
      <c r="I221" s="384"/>
      <c r="J221" s="384"/>
      <c r="K221" s="384"/>
      <c r="L221" s="384"/>
      <c r="M221" s="384"/>
      <c r="N221" s="384"/>
    </row>
    <row r="222" customFormat="false" ht="12.75" hidden="false" customHeight="true" outlineLevel="0" collapsed="false">
      <c r="A222" s="385"/>
      <c r="B222" s="366"/>
      <c r="C222" s="131"/>
      <c r="D222" s="389"/>
      <c r="E222" s="387"/>
      <c r="F222" s="390"/>
      <c r="G222" s="131"/>
      <c r="H222" s="131"/>
      <c r="I222" s="131"/>
      <c r="J222" s="131"/>
      <c r="K222" s="131"/>
      <c r="L222" s="131"/>
      <c r="M222" s="131"/>
      <c r="N222" s="131"/>
    </row>
    <row r="223" customFormat="false" ht="12.75" hidden="false" customHeight="true" outlineLevel="0" collapsed="false">
      <c r="A223" s="385"/>
      <c r="B223" s="366"/>
      <c r="C223" s="131"/>
      <c r="D223" s="389"/>
      <c r="E223" s="387"/>
      <c r="F223" s="390"/>
      <c r="G223" s="131"/>
      <c r="H223" s="131"/>
      <c r="I223" s="131"/>
      <c r="J223" s="131"/>
      <c r="K223" s="131"/>
      <c r="L223" s="131"/>
      <c r="M223" s="131"/>
      <c r="N223" s="131"/>
    </row>
    <row r="224" customFormat="false" ht="12.75" hidden="false" customHeight="true" outlineLevel="0" collapsed="false">
      <c r="A224" s="385"/>
      <c r="B224" s="366"/>
      <c r="C224" s="131"/>
      <c r="D224" s="389"/>
      <c r="E224" s="387"/>
      <c r="F224" s="390"/>
      <c r="G224" s="131"/>
      <c r="H224" s="131"/>
      <c r="I224" s="131"/>
      <c r="J224" s="131"/>
      <c r="K224" s="131"/>
      <c r="L224" s="131"/>
      <c r="M224" s="131"/>
      <c r="N224" s="131"/>
    </row>
    <row r="225" customFormat="false" ht="12.75" hidden="false" customHeight="true" outlineLevel="0" collapsed="false">
      <c r="A225" s="385"/>
      <c r="B225" s="366"/>
      <c r="C225" s="131"/>
      <c r="D225" s="389"/>
      <c r="E225" s="387"/>
      <c r="F225" s="390"/>
      <c r="G225" s="131"/>
      <c r="H225" s="131"/>
      <c r="I225" s="131"/>
      <c r="J225" s="131"/>
      <c r="K225" s="131"/>
      <c r="L225" s="131"/>
      <c r="M225" s="131"/>
      <c r="N225" s="131"/>
    </row>
    <row r="226" customFormat="false" ht="12.75" hidden="false" customHeight="true" outlineLevel="0" collapsed="false">
      <c r="A226" s="385"/>
      <c r="B226" s="366"/>
      <c r="C226" s="131"/>
      <c r="D226" s="389"/>
      <c r="E226" s="387"/>
      <c r="F226" s="390"/>
      <c r="G226" s="131"/>
      <c r="H226" s="131"/>
      <c r="I226" s="131"/>
      <c r="J226" s="131"/>
      <c r="K226" s="131"/>
      <c r="L226" s="131"/>
      <c r="M226" s="131"/>
      <c r="N226" s="131"/>
    </row>
    <row r="227" customFormat="false" ht="12.75" hidden="false" customHeight="true" outlineLevel="0" collapsed="false">
      <c r="A227" s="385"/>
      <c r="B227" s="366"/>
      <c r="C227" s="131"/>
      <c r="D227" s="389"/>
      <c r="E227" s="387"/>
      <c r="F227" s="390"/>
      <c r="G227" s="131"/>
      <c r="H227" s="131"/>
      <c r="I227" s="131"/>
      <c r="J227" s="131"/>
      <c r="K227" s="131"/>
      <c r="L227" s="131"/>
      <c r="M227" s="131"/>
      <c r="N227" s="131"/>
    </row>
    <row r="228" customFormat="false" ht="12.75" hidden="false" customHeight="true" outlineLevel="0" collapsed="false">
      <c r="A228" s="385"/>
      <c r="B228" s="366"/>
      <c r="C228" s="131"/>
      <c r="D228" s="389"/>
      <c r="E228" s="387"/>
      <c r="F228" s="390"/>
      <c r="G228" s="131"/>
      <c r="H228" s="131"/>
      <c r="I228" s="131"/>
      <c r="J228" s="131"/>
      <c r="K228" s="131"/>
      <c r="L228" s="131"/>
      <c r="M228" s="131"/>
      <c r="N228" s="131"/>
    </row>
    <row r="229" customFormat="false" ht="12.75" hidden="false" customHeight="true" outlineLevel="0" collapsed="false">
      <c r="A229" s="385"/>
      <c r="B229" s="366"/>
      <c r="C229" s="131"/>
      <c r="D229" s="389"/>
      <c r="E229" s="387"/>
      <c r="F229" s="390"/>
      <c r="G229" s="131"/>
      <c r="H229" s="131"/>
      <c r="I229" s="131"/>
      <c r="J229" s="131"/>
      <c r="K229" s="131"/>
      <c r="L229" s="131"/>
      <c r="M229" s="131"/>
      <c r="N229" s="131"/>
    </row>
    <row r="230" customFormat="false" ht="12.75" hidden="false" customHeight="true" outlineLevel="0" collapsed="false">
      <c r="A230" s="385"/>
      <c r="B230" s="366"/>
      <c r="C230" s="131"/>
      <c r="D230" s="389"/>
      <c r="E230" s="387"/>
      <c r="F230" s="390"/>
      <c r="G230" s="131"/>
      <c r="H230" s="131"/>
      <c r="I230" s="131"/>
      <c r="J230" s="131"/>
      <c r="K230" s="131"/>
      <c r="L230" s="131"/>
      <c r="M230" s="131"/>
      <c r="N230" s="131"/>
    </row>
    <row r="231" customFormat="false" ht="12.75" hidden="false" customHeight="true" outlineLevel="0" collapsed="false">
      <c r="A231" s="385"/>
      <c r="B231" s="366"/>
      <c r="C231" s="131"/>
      <c r="D231" s="389"/>
      <c r="E231" s="387"/>
      <c r="F231" s="390"/>
      <c r="G231" s="131"/>
      <c r="H231" s="131"/>
      <c r="I231" s="131"/>
      <c r="J231" s="131"/>
      <c r="K231" s="131"/>
      <c r="L231" s="131"/>
      <c r="M231" s="131"/>
      <c r="N231" s="131"/>
    </row>
    <row r="232" customFormat="false" ht="12.75" hidden="false" customHeight="true" outlineLevel="0" collapsed="false">
      <c r="A232" s="385"/>
      <c r="B232" s="366"/>
      <c r="C232" s="131"/>
      <c r="D232" s="389"/>
      <c r="E232" s="387"/>
      <c r="F232" s="390"/>
      <c r="G232" s="131"/>
      <c r="H232" s="131"/>
      <c r="I232" s="131"/>
      <c r="J232" s="131"/>
      <c r="K232" s="131"/>
      <c r="L232" s="131"/>
      <c r="M232" s="131"/>
      <c r="N232" s="131"/>
    </row>
    <row r="233" customFormat="false" ht="12.75" hidden="false" customHeight="true" outlineLevel="0" collapsed="false">
      <c r="A233" s="385"/>
      <c r="B233" s="366"/>
      <c r="C233" s="131"/>
      <c r="D233" s="389"/>
      <c r="E233" s="387"/>
      <c r="F233" s="390"/>
      <c r="G233" s="131"/>
      <c r="H233" s="131"/>
      <c r="I233" s="131"/>
      <c r="J233" s="131"/>
      <c r="K233" s="131"/>
      <c r="L233" s="131"/>
      <c r="M233" s="131"/>
      <c r="N233" s="131"/>
    </row>
    <row r="234" customFormat="false" ht="12.75" hidden="false" customHeight="true" outlineLevel="0" collapsed="false">
      <c r="A234" s="385"/>
      <c r="B234" s="366"/>
      <c r="C234" s="131"/>
      <c r="D234" s="389"/>
      <c r="E234" s="387"/>
      <c r="F234" s="390"/>
      <c r="G234" s="131"/>
      <c r="H234" s="131"/>
      <c r="I234" s="131"/>
      <c r="J234" s="131"/>
      <c r="K234" s="131"/>
      <c r="L234" s="131"/>
      <c r="M234" s="131"/>
      <c r="N234" s="131"/>
    </row>
    <row r="235" customFormat="false" ht="12.75" hidden="false" customHeight="true" outlineLevel="0" collapsed="false">
      <c r="A235" s="385"/>
      <c r="B235" s="366"/>
      <c r="C235" s="131"/>
      <c r="D235" s="389"/>
      <c r="E235" s="387"/>
      <c r="F235" s="390"/>
      <c r="G235" s="131"/>
      <c r="H235" s="131"/>
      <c r="I235" s="131"/>
      <c r="J235" s="131"/>
      <c r="K235" s="131"/>
      <c r="L235" s="131"/>
      <c r="M235" s="131"/>
      <c r="N235" s="131"/>
    </row>
    <row r="236" customFormat="false" ht="12.75" hidden="false" customHeight="true" outlineLevel="0" collapsed="false">
      <c r="A236" s="385"/>
      <c r="B236" s="366"/>
      <c r="C236" s="131"/>
      <c r="D236" s="389"/>
      <c r="E236" s="387"/>
      <c r="F236" s="390"/>
      <c r="G236" s="131"/>
      <c r="H236" s="131"/>
      <c r="I236" s="131"/>
      <c r="J236" s="131"/>
      <c r="K236" s="131"/>
      <c r="L236" s="131"/>
      <c r="M236" s="131"/>
      <c r="N236" s="131"/>
    </row>
    <row r="237" customFormat="false" ht="12.75" hidden="false" customHeight="true" outlineLevel="0" collapsed="false">
      <c r="A237" s="385"/>
      <c r="B237" s="366"/>
      <c r="C237" s="131"/>
      <c r="D237" s="389"/>
      <c r="E237" s="387"/>
      <c r="F237" s="390"/>
      <c r="G237" s="131"/>
      <c r="H237" s="131"/>
      <c r="I237" s="131"/>
      <c r="J237" s="131"/>
      <c r="K237" s="131"/>
      <c r="L237" s="131"/>
      <c r="M237" s="131"/>
      <c r="N237" s="131"/>
    </row>
    <row r="238" customFormat="false" ht="12.75" hidden="false" customHeight="true" outlineLevel="0" collapsed="false">
      <c r="A238" s="385"/>
      <c r="B238" s="366"/>
      <c r="C238" s="131"/>
      <c r="D238" s="131"/>
      <c r="E238" s="347" t="s">
        <v>322</v>
      </c>
      <c r="F238" s="391" t="n">
        <f aca="false">SUM(F219:F237)</f>
        <v>0</v>
      </c>
      <c r="G238" s="131"/>
      <c r="H238" s="131"/>
      <c r="I238" s="131"/>
      <c r="J238" s="131"/>
      <c r="K238" s="131"/>
      <c r="L238" s="131"/>
      <c r="M238" s="131"/>
      <c r="N238" s="131"/>
    </row>
    <row r="239" customFormat="false" ht="12.75" hidden="false" customHeight="true" outlineLevel="0" collapsed="false">
      <c r="A239" s="392"/>
      <c r="B239" s="393"/>
      <c r="C239" s="394"/>
      <c r="D239" s="394"/>
      <c r="E239" s="395"/>
      <c r="F239" s="396"/>
      <c r="G239" s="131"/>
      <c r="H239" s="131"/>
      <c r="I239" s="131"/>
      <c r="J239" s="131"/>
      <c r="K239" s="131"/>
      <c r="L239" s="131"/>
      <c r="M239" s="131"/>
      <c r="N239" s="131"/>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E43" colorId="64" zoomScale="75" zoomScaleNormal="75" zoomScalePageLayoutView="100" workbookViewId="0">
      <selection pane="topLeft" activeCell="L61" activeCellId="0" sqref="L61"/>
    </sheetView>
  </sheetViews>
  <sheetFormatPr defaultColWidth="9.13671875" defaultRowHeight="12.75" customHeight="true" zeroHeight="false" outlineLevelRow="0" outlineLevelCol="0"/>
  <cols>
    <col collapsed="false" customWidth="true" hidden="false" outlineLevel="0" max="1" min="1" style="134" width="23.85"/>
    <col collapsed="false" customWidth="true" hidden="false" outlineLevel="0" max="4" min="2" style="134" width="14.85"/>
    <col collapsed="false" customWidth="true" hidden="false" outlineLevel="0" max="5" min="5" style="134" width="17.28"/>
    <col collapsed="false" customWidth="true" hidden="false" outlineLevel="0" max="11" min="6" style="134" width="14.85"/>
    <col collapsed="false" customWidth="true" hidden="false" outlineLevel="0" max="12" min="12" style="134" width="15.28"/>
    <col collapsed="false" customWidth="true" hidden="false" outlineLevel="0" max="17" min="13" style="134" width="14.85"/>
    <col collapsed="false" customWidth="true" hidden="false" outlineLevel="0" max="18" min="18" style="134" width="15.56"/>
    <col collapsed="false" customWidth="true" hidden="false" outlineLevel="0" max="23" min="19" style="134" width="14.85"/>
    <col collapsed="false" customWidth="true" hidden="false" outlineLevel="0" max="24" min="24" style="134" width="15.41"/>
    <col collapsed="false" customWidth="true" hidden="false" outlineLevel="0" max="33" min="25" style="134" width="14.85"/>
    <col collapsed="false" customWidth="true" hidden="false" outlineLevel="0" max="34" min="34" style="134" width="2.7"/>
    <col collapsed="false" customWidth="true" hidden="false" outlineLevel="0" max="35" min="35" style="134" width="15.13"/>
    <col collapsed="false" customWidth="true" hidden="false" outlineLevel="0" max="36" min="36" style="134" width="16.13"/>
    <col collapsed="false" customWidth="true" hidden="false" outlineLevel="0" max="37" min="37" style="134" width="14.56"/>
    <col collapsed="false" customWidth="false" hidden="false" outlineLevel="0" max="38" min="38" style="134" width="9.14"/>
    <col collapsed="false" customWidth="true" hidden="false" outlineLevel="0" max="39" min="39" style="134" width="13.28"/>
    <col collapsed="false" customWidth="true" hidden="false" outlineLevel="0" max="40" min="40" style="134" width="11.56"/>
    <col collapsed="false" customWidth="true" hidden="false" outlineLevel="0" max="41" min="41" style="134" width="14.56"/>
    <col collapsed="false" customWidth="false" hidden="false" outlineLevel="0" max="257" min="42" style="134" width="9.14"/>
  </cols>
  <sheetData>
    <row r="1" customFormat="false" ht="12.75" hidden="false" customHeight="true" outlineLevel="0" collapsed="false">
      <c r="D1" s="1"/>
      <c r="E1" s="1"/>
      <c r="F1" s="1"/>
      <c r="G1" s="1"/>
      <c r="H1" s="1"/>
      <c r="I1" s="1"/>
      <c r="J1" s="1"/>
      <c r="K1" s="1"/>
      <c r="L1" s="1"/>
      <c r="M1" s="1"/>
      <c r="N1" s="1"/>
      <c r="O1" s="1"/>
    </row>
    <row r="2" customFormat="false" ht="12.75" hidden="false" customHeight="true" outlineLevel="0" collapsed="false">
      <c r="A2" s="196" t="s">
        <v>170</v>
      </c>
      <c r="D2" s="1"/>
      <c r="E2" s="1"/>
      <c r="F2" s="1"/>
      <c r="G2" s="1"/>
      <c r="H2" s="1"/>
      <c r="I2" s="1"/>
      <c r="J2" s="1"/>
      <c r="K2" s="1"/>
      <c r="L2" s="1"/>
      <c r="M2" s="1"/>
      <c r="N2" s="1"/>
      <c r="O2" s="1"/>
    </row>
    <row r="3" customFormat="false" ht="12.75" hidden="false" customHeight="true" outlineLevel="0" collapsed="false">
      <c r="A3" s="198" t="s">
        <v>171</v>
      </c>
      <c r="B3" s="408" t="s">
        <v>6</v>
      </c>
      <c r="C3" s="408" t="s">
        <v>11</v>
      </c>
      <c r="D3" s="1"/>
      <c r="E3" s="1"/>
      <c r="F3" s="1"/>
      <c r="G3" s="1"/>
      <c r="H3" s="1"/>
      <c r="I3" s="1"/>
      <c r="J3" s="1"/>
      <c r="K3" s="1"/>
      <c r="L3" s="1"/>
      <c r="M3" s="1"/>
      <c r="N3" s="1"/>
      <c r="O3" s="1"/>
    </row>
    <row r="4" customFormat="false" ht="12.75" hidden="false" customHeight="true" outlineLevel="0" collapsed="false">
      <c r="A4" s="198" t="s">
        <v>172</v>
      </c>
      <c r="B4" s="398" t="n">
        <f aca="false">Price!B4</f>
        <v>36647</v>
      </c>
      <c r="D4" s="1"/>
      <c r="E4" s="1"/>
      <c r="F4" s="1"/>
      <c r="G4" s="1"/>
      <c r="H4" s="1"/>
      <c r="I4" s="1"/>
      <c r="J4" s="1"/>
      <c r="K4" s="1"/>
      <c r="L4" s="1"/>
      <c r="M4" s="1"/>
      <c r="N4" s="1"/>
      <c r="O4" s="1"/>
    </row>
    <row r="5" customFormat="false" ht="12.75" hidden="false" customHeight="true" outlineLevel="0" collapsed="false">
      <c r="A5" s="198" t="s">
        <v>173</v>
      </c>
      <c r="B5" s="483" t="n">
        <f aca="false">Price!B5</f>
        <v>36677</v>
      </c>
      <c r="C5" s="204"/>
      <c r="V5" s="85"/>
      <c r="W5" s="85"/>
      <c r="X5" s="85"/>
      <c r="Y5" s="85"/>
      <c r="Z5" s="85"/>
      <c r="AA5" s="85"/>
    </row>
    <row r="6" customFormat="false" ht="12.75" hidden="false" customHeight="true" outlineLevel="0" collapsed="false">
      <c r="A6" s="198" t="s">
        <v>174</v>
      </c>
      <c r="B6" s="207" t="n">
        <v>0</v>
      </c>
      <c r="C6" s="204"/>
      <c r="K6" s="208" t="s">
        <v>175</v>
      </c>
      <c r="L6" s="209"/>
      <c r="M6" s="209"/>
      <c r="N6" s="209"/>
      <c r="O6" s="209"/>
      <c r="P6" s="209"/>
      <c r="Q6" s="209"/>
      <c r="R6" s="210"/>
      <c r="S6" s="17" t="s">
        <v>176</v>
      </c>
      <c r="T6" s="17"/>
      <c r="V6" s="208" t="s">
        <v>177</v>
      </c>
      <c r="W6" s="209"/>
      <c r="X6" s="209"/>
      <c r="Y6" s="209"/>
      <c r="Z6" s="209"/>
      <c r="AA6" s="210"/>
    </row>
    <row r="7" customFormat="false" ht="12.75" hidden="false" customHeight="true" outlineLevel="0" collapsed="false">
      <c r="K7" s="211"/>
      <c r="L7" s="212" t="s">
        <v>181</v>
      </c>
      <c r="M7" s="212" t="s">
        <v>181</v>
      </c>
      <c r="N7" s="212" t="s">
        <v>181</v>
      </c>
      <c r="O7" s="212" t="s">
        <v>181</v>
      </c>
      <c r="P7" s="212" t="s">
        <v>181</v>
      </c>
      <c r="Q7" s="212" t="s">
        <v>181</v>
      </c>
      <c r="R7" s="214" t="s">
        <v>7</v>
      </c>
      <c r="S7" s="215" t="s">
        <v>182</v>
      </c>
      <c r="T7" s="215" t="s">
        <v>183</v>
      </c>
      <c r="V7" s="216" t="s">
        <v>184</v>
      </c>
      <c r="W7" s="85"/>
      <c r="X7" s="85"/>
      <c r="Y7" s="85"/>
      <c r="Z7" s="85"/>
      <c r="AA7" s="217"/>
    </row>
    <row r="8" customFormat="false" ht="12.75" hidden="false" customHeight="true" outlineLevel="0" collapsed="false">
      <c r="A8" s="218" t="s">
        <v>185</v>
      </c>
      <c r="G8" s="137" t="s">
        <v>187</v>
      </c>
      <c r="H8" s="137"/>
      <c r="K8" s="220" t="s">
        <v>188</v>
      </c>
      <c r="L8" s="85"/>
      <c r="M8" s="85"/>
      <c r="N8" s="85"/>
      <c r="O8" s="85"/>
      <c r="P8" s="85"/>
      <c r="Q8" s="75"/>
      <c r="R8" s="217"/>
      <c r="V8" s="216" t="s">
        <v>189</v>
      </c>
      <c r="W8" s="85"/>
      <c r="X8" s="85"/>
      <c r="Y8" s="85"/>
      <c r="Z8" s="85"/>
      <c r="AA8" s="217"/>
    </row>
    <row r="9" customFormat="false" ht="12.75" hidden="false" customHeight="true" outlineLevel="0" collapsed="false">
      <c r="A9" s="134" t="s">
        <v>190</v>
      </c>
      <c r="E9" s="253" t="n">
        <v>0</v>
      </c>
      <c r="F9" s="1" t="s">
        <v>191</v>
      </c>
      <c r="G9" s="134" t="s">
        <v>192</v>
      </c>
      <c r="K9" s="216" t="s">
        <v>193</v>
      </c>
      <c r="L9" s="153" t="n">
        <v>0</v>
      </c>
      <c r="M9" s="153" t="n">
        <v>0</v>
      </c>
      <c r="N9" s="153" t="n">
        <v>0</v>
      </c>
      <c r="O9" s="153" t="n">
        <v>0</v>
      </c>
      <c r="P9" s="153" t="n">
        <v>0</v>
      </c>
      <c r="Q9" s="153" t="n">
        <v>0</v>
      </c>
      <c r="R9" s="222" t="n">
        <f aca="false">SUM(L9:Q9)</f>
        <v>0</v>
      </c>
      <c r="S9" s="223" t="n">
        <f aca="false">IF(R9&gt;=0,R9/1000000,0)</f>
        <v>0</v>
      </c>
      <c r="T9" s="223" t="n">
        <f aca="false">IF(R9&gt;=0,0,R9/1000000)</f>
        <v>0</v>
      </c>
      <c r="V9" s="216"/>
      <c r="W9" s="85"/>
      <c r="X9" s="85"/>
      <c r="Y9" s="85"/>
      <c r="Z9" s="85"/>
      <c r="AA9" s="217"/>
      <c r="AI9" s="153"/>
    </row>
    <row r="10" customFormat="false" ht="12.75" hidden="false" customHeight="true" outlineLevel="0" collapsed="false">
      <c r="A10" s="134" t="s">
        <v>194</v>
      </c>
      <c r="E10" s="221" t="n">
        <v>0</v>
      </c>
      <c r="F10" s="1" t="s">
        <v>191</v>
      </c>
      <c r="G10" s="134" t="s">
        <v>192</v>
      </c>
      <c r="K10" s="216" t="s">
        <v>195</v>
      </c>
      <c r="L10" s="153" t="n">
        <v>0</v>
      </c>
      <c r="M10" s="153" t="n">
        <v>0</v>
      </c>
      <c r="N10" s="153" t="n">
        <v>0</v>
      </c>
      <c r="O10" s="153" t="n">
        <v>0</v>
      </c>
      <c r="P10" s="153" t="n">
        <v>0</v>
      </c>
      <c r="Q10" s="153" t="n">
        <v>0</v>
      </c>
      <c r="R10" s="222" t="n">
        <f aca="false">SUM(L10:Q10)</f>
        <v>0</v>
      </c>
      <c r="S10" s="223" t="n">
        <f aca="false">IF(R10&gt;=0,R10/1000000,0)</f>
        <v>0</v>
      </c>
      <c r="T10" s="223" t="n">
        <f aca="false">IF(R10&gt;=0,0,R10/1000000)</f>
        <v>0</v>
      </c>
      <c r="V10" s="216" t="s">
        <v>196</v>
      </c>
      <c r="W10" s="85"/>
      <c r="X10" s="85"/>
      <c r="Y10" s="85"/>
      <c r="Z10" s="85"/>
      <c r="AA10" s="217"/>
    </row>
    <row r="11" customFormat="false" ht="12.75" hidden="false" customHeight="true" outlineLevel="0" collapsed="false">
      <c r="A11" s="134" t="s">
        <v>197</v>
      </c>
      <c r="E11" s="221" t="n">
        <v>0</v>
      </c>
      <c r="F11" s="1" t="s">
        <v>191</v>
      </c>
      <c r="G11" s="134" t="s">
        <v>198</v>
      </c>
      <c r="K11" s="216" t="s">
        <v>199</v>
      </c>
      <c r="L11" s="153" t="n">
        <v>0</v>
      </c>
      <c r="M11" s="153" t="n">
        <v>0</v>
      </c>
      <c r="N11" s="153" t="n">
        <v>0</v>
      </c>
      <c r="O11" s="153" t="n">
        <v>0</v>
      </c>
      <c r="P11" s="153" t="n">
        <v>0</v>
      </c>
      <c r="Q11" s="153" t="n">
        <v>0</v>
      </c>
      <c r="R11" s="222" t="n">
        <f aca="false">SUM(L11:Q11)</f>
        <v>0</v>
      </c>
      <c r="S11" s="223" t="n">
        <f aca="false">IF(R11&gt;=0,R11/1000000,0)</f>
        <v>0</v>
      </c>
      <c r="T11" s="223" t="n">
        <f aca="false">IF(R11&gt;=0,0,R11/1000000)</f>
        <v>0</v>
      </c>
      <c r="V11" s="216" t="s">
        <v>200</v>
      </c>
      <c r="W11" s="85"/>
      <c r="X11" s="85"/>
      <c r="Y11" s="85"/>
      <c r="Z11" s="85"/>
      <c r="AA11" s="217"/>
    </row>
    <row r="12" customFormat="false" ht="12.75" hidden="false" customHeight="true" outlineLevel="0" collapsed="false">
      <c r="A12" s="134" t="s">
        <v>201</v>
      </c>
      <c r="E12" s="221" t="n">
        <v>0</v>
      </c>
      <c r="F12" s="1" t="s">
        <v>191</v>
      </c>
      <c r="G12" s="134" t="s">
        <v>202</v>
      </c>
      <c r="K12" s="216" t="s">
        <v>203</v>
      </c>
      <c r="L12" s="153" t="n">
        <v>0</v>
      </c>
      <c r="M12" s="153" t="n">
        <v>0</v>
      </c>
      <c r="N12" s="153" t="n">
        <v>0</v>
      </c>
      <c r="O12" s="153" t="n">
        <v>0</v>
      </c>
      <c r="P12" s="153" t="n">
        <v>0</v>
      </c>
      <c r="Q12" s="153" t="n">
        <v>0</v>
      </c>
      <c r="R12" s="222" t="n">
        <f aca="false">SUM(L12:Q12)</f>
        <v>0</v>
      </c>
      <c r="S12" s="223" t="n">
        <f aca="false">IF(R12&gt;=0,R12/1000000,0)</f>
        <v>0</v>
      </c>
      <c r="T12" s="223" t="n">
        <f aca="false">IF(R12&gt;=0,0,R12/1000000)</f>
        <v>0</v>
      </c>
      <c r="V12" s="216"/>
      <c r="W12" s="85"/>
      <c r="X12" s="85"/>
      <c r="Y12" s="85"/>
      <c r="Z12" s="85"/>
      <c r="AA12" s="217"/>
      <c r="AK12" s="153"/>
    </row>
    <row r="13" customFormat="false" ht="12.75" hidden="false" customHeight="true" outlineLevel="0" collapsed="false">
      <c r="A13" s="134" t="s">
        <v>204</v>
      </c>
      <c r="E13" s="221" t="n">
        <v>0</v>
      </c>
      <c r="F13" s="1" t="s">
        <v>191</v>
      </c>
      <c r="K13" s="216"/>
      <c r="L13" s="85"/>
      <c r="M13" s="85"/>
      <c r="N13" s="85"/>
      <c r="O13" s="85"/>
      <c r="P13" s="85"/>
      <c r="Q13" s="85"/>
      <c r="R13" s="217"/>
      <c r="S13" s="225"/>
      <c r="T13" s="225"/>
      <c r="V13" s="216" t="s">
        <v>205</v>
      </c>
      <c r="W13" s="85"/>
      <c r="X13" s="85"/>
      <c r="Y13" s="17" t="s">
        <v>206</v>
      </c>
      <c r="Z13" s="85"/>
      <c r="AA13" s="217"/>
      <c r="AK13" s="153"/>
    </row>
    <row r="14" customFormat="false" ht="12.75" hidden="false" customHeight="true" outlineLevel="0" collapsed="false">
      <c r="A14" s="134" t="s">
        <v>207</v>
      </c>
      <c r="E14" s="226" t="n">
        <f aca="false">+E159</f>
        <v>0</v>
      </c>
      <c r="F14" s="134" t="s">
        <v>208</v>
      </c>
      <c r="K14" s="216" t="s">
        <v>209</v>
      </c>
      <c r="L14" s="227" t="n">
        <f aca="false">SUM(L9:L13)/1000000</f>
        <v>0</v>
      </c>
      <c r="M14" s="227" t="n">
        <f aca="false">SUM(M9:M13)/1000000</f>
        <v>0</v>
      </c>
      <c r="N14" s="227" t="n">
        <f aca="false">SUM(N9:N13)/1000000</f>
        <v>0</v>
      </c>
      <c r="O14" s="227" t="n">
        <f aca="false">SUM(O9:O13)/1000000</f>
        <v>0</v>
      </c>
      <c r="P14" s="227" t="n">
        <f aca="false">SUM(P9:P13)/1000000</f>
        <v>0</v>
      </c>
      <c r="Q14" s="227" t="n">
        <f aca="false">SUM(Q9:Q13)/1000000</f>
        <v>0</v>
      </c>
      <c r="R14" s="228" t="n">
        <f aca="false">SUM(R9:R12)/1000000</f>
        <v>0</v>
      </c>
      <c r="S14" s="227" t="n">
        <f aca="false">SUM(S9:S13)</f>
        <v>0</v>
      </c>
      <c r="T14" s="227" t="n">
        <f aca="false">SUM(T9:T13)</f>
        <v>0</v>
      </c>
      <c r="V14" s="216"/>
      <c r="W14" s="85"/>
      <c r="X14" s="85"/>
      <c r="Y14" s="17" t="s">
        <v>210</v>
      </c>
      <c r="Z14" s="85"/>
      <c r="AA14" s="217"/>
    </row>
    <row r="15" customFormat="false" ht="12.75" hidden="false" customHeight="true" outlineLevel="0" collapsed="false">
      <c r="A15" s="134" t="s">
        <v>211</v>
      </c>
      <c r="E15" s="226" t="n">
        <f aca="false">+L159</f>
        <v>0</v>
      </c>
      <c r="F15" s="134" t="s">
        <v>208</v>
      </c>
      <c r="K15" s="216" t="s">
        <v>212</v>
      </c>
      <c r="L15" s="29" t="n">
        <v>0</v>
      </c>
      <c r="M15" s="29" t="n">
        <v>0</v>
      </c>
      <c r="N15" s="29" t="n">
        <v>0</v>
      </c>
      <c r="O15" s="29" t="n">
        <v>0</v>
      </c>
      <c r="P15" s="29" t="n">
        <v>0</v>
      </c>
      <c r="Q15" s="29" t="n">
        <v>0</v>
      </c>
      <c r="R15" s="229" t="n">
        <f aca="false">IF(R16=0,0,R17/R16)</f>
        <v>0</v>
      </c>
      <c r="S15" s="230" t="str">
        <f aca="false">IF(SUM(S14:T14)-R14=0,"-",SUM(S14:T14)-R14)</f>
        <v>-</v>
      </c>
      <c r="T15" s="225"/>
      <c r="V15" s="216"/>
      <c r="W15" s="17" t="s">
        <v>213</v>
      </c>
      <c r="X15" s="17" t="s">
        <v>214</v>
      </c>
      <c r="Y15" s="21" t="s">
        <v>215</v>
      </c>
      <c r="Z15" s="85"/>
      <c r="AA15" s="217"/>
    </row>
    <row r="16" customFormat="false" ht="12.75" hidden="false" customHeight="true" outlineLevel="0" collapsed="false">
      <c r="A16" s="134" t="s">
        <v>216</v>
      </c>
      <c r="E16" s="226" t="n">
        <f aca="false">+E185</f>
        <v>0</v>
      </c>
      <c r="F16" s="134" t="s">
        <v>208</v>
      </c>
      <c r="I16" s="231"/>
      <c r="J16" s="231"/>
      <c r="K16" s="216" t="s">
        <v>217</v>
      </c>
      <c r="L16" s="234" t="n">
        <v>0</v>
      </c>
      <c r="M16" s="234" t="n">
        <v>0</v>
      </c>
      <c r="N16" s="234" t="n">
        <v>0</v>
      </c>
      <c r="O16" s="234" t="n">
        <v>0</v>
      </c>
      <c r="P16" s="234" t="n">
        <v>0</v>
      </c>
      <c r="Q16" s="234" t="n">
        <v>0</v>
      </c>
      <c r="R16" s="400" t="n">
        <f aca="false">SUM(L16:Q16)</f>
        <v>0</v>
      </c>
      <c r="S16" s="236"/>
      <c r="T16" s="225"/>
      <c r="U16" s="85"/>
      <c r="V16" s="216" t="s">
        <v>218</v>
      </c>
      <c r="W16" s="85" t="n">
        <v>0</v>
      </c>
      <c r="X16" s="85" t="n">
        <v>0</v>
      </c>
      <c r="Y16" s="85" t="n">
        <f aca="false">(X16-W16)/1000000</f>
        <v>0</v>
      </c>
      <c r="Z16" s="85"/>
      <c r="AA16" s="217"/>
      <c r="AB16" s="85"/>
      <c r="AC16" s="85"/>
      <c r="AD16" s="85"/>
      <c r="AE16" s="85"/>
      <c r="AF16" s="85"/>
      <c r="AG16" s="85"/>
      <c r="AH16" s="85"/>
      <c r="AI16" s="85"/>
      <c r="AJ16" s="85"/>
      <c r="AK16" s="85"/>
    </row>
    <row r="17" customFormat="false" ht="12.75" hidden="false" customHeight="true" outlineLevel="0" collapsed="false">
      <c r="E17" s="226"/>
      <c r="I17" s="231"/>
      <c r="J17" s="231"/>
      <c r="K17" s="237"/>
      <c r="L17" s="238" t="n">
        <f aca="false">SUM(L15*L16)</f>
        <v>0</v>
      </c>
      <c r="M17" s="238" t="n">
        <f aca="false">SUM(M15*M16)</f>
        <v>0</v>
      </c>
      <c r="N17" s="238" t="n">
        <f aca="false">SUM(N15*N16)</f>
        <v>0</v>
      </c>
      <c r="O17" s="238" t="n">
        <f aca="false">SUM(O15*O16)</f>
        <v>0</v>
      </c>
      <c r="P17" s="238" t="n">
        <f aca="false">SUM(P15*P16)</f>
        <v>0</v>
      </c>
      <c r="Q17" s="238" t="n">
        <f aca="false">SUM(Q15*Q16)</f>
        <v>0</v>
      </c>
      <c r="R17" s="239" t="n">
        <f aca="false">SUM(L17:Q17)</f>
        <v>0</v>
      </c>
      <c r="S17" s="0"/>
      <c r="T17" s="0"/>
      <c r="U17" s="85"/>
      <c r="V17" s="216" t="s">
        <v>219</v>
      </c>
      <c r="W17" s="85" t="n">
        <v>0</v>
      </c>
      <c r="X17" s="85" t="n">
        <v>0</v>
      </c>
      <c r="Y17" s="85" t="n">
        <f aca="false">(X17-W17)/1000000</f>
        <v>0</v>
      </c>
      <c r="Z17" s="85"/>
      <c r="AA17" s="217"/>
      <c r="AB17" s="85"/>
      <c r="AC17" s="85"/>
      <c r="AD17" s="85"/>
      <c r="AE17" s="85"/>
      <c r="AF17" s="85"/>
      <c r="AG17" s="85"/>
      <c r="AH17" s="85"/>
      <c r="AI17" s="85"/>
      <c r="AJ17" s="85"/>
      <c r="AK17" s="85"/>
    </row>
    <row r="18" customFormat="false" ht="12.75" hidden="false" customHeight="true" outlineLevel="0" collapsed="false">
      <c r="E18" s="226"/>
      <c r="I18" s="231"/>
      <c r="J18" s="231"/>
      <c r="K18" s="220" t="s">
        <v>220</v>
      </c>
      <c r="L18" s="85"/>
      <c r="M18" s="85"/>
      <c r="N18" s="85"/>
      <c r="O18" s="85"/>
      <c r="P18" s="85"/>
      <c r="Q18" s="75"/>
      <c r="R18" s="217"/>
      <c r="S18" s="223"/>
      <c r="T18" s="223"/>
      <c r="U18" s="85"/>
      <c r="V18" s="216" t="s">
        <v>221</v>
      </c>
      <c r="W18" s="85" t="n">
        <f aca="false">W16+W17</f>
        <v>0</v>
      </c>
      <c r="X18" s="85" t="n">
        <f aca="false">X16+X17</f>
        <v>0</v>
      </c>
      <c r="Y18" s="85" t="n">
        <f aca="false">Y16+Y17</f>
        <v>0</v>
      </c>
      <c r="Z18" s="85"/>
      <c r="AA18" s="217"/>
      <c r="AB18" s="85"/>
      <c r="AC18" s="85"/>
      <c r="AD18" s="85"/>
      <c r="AE18" s="85"/>
      <c r="AF18" s="85"/>
      <c r="AG18" s="85"/>
      <c r="AH18" s="85"/>
      <c r="AI18" s="85"/>
      <c r="AJ18" s="85"/>
      <c r="AK18" s="85"/>
    </row>
    <row r="19" customFormat="false" ht="12.75" hidden="false" customHeight="true" outlineLevel="0" collapsed="false">
      <c r="A19" s="137" t="s">
        <v>27</v>
      </c>
      <c r="E19" s="240" t="n">
        <f aca="false">SUM(E9:E16)</f>
        <v>0</v>
      </c>
      <c r="I19" s="85"/>
      <c r="J19" s="85"/>
      <c r="K19" s="216" t="s">
        <v>193</v>
      </c>
      <c r="L19" s="153" t="n">
        <v>0</v>
      </c>
      <c r="M19" s="153" t="n">
        <v>0</v>
      </c>
      <c r="N19" s="153" t="n">
        <v>0</v>
      </c>
      <c r="O19" s="153" t="n">
        <v>0</v>
      </c>
      <c r="P19" s="153" t="n">
        <v>0</v>
      </c>
      <c r="Q19" s="153" t="n">
        <v>0</v>
      </c>
      <c r="R19" s="222" t="n">
        <f aca="false">SUM(L19:Q19)</f>
        <v>0</v>
      </c>
      <c r="S19" s="223" t="n">
        <f aca="false">IF(R19&gt;=0,R19/1000000,0)</f>
        <v>0</v>
      </c>
      <c r="T19" s="223" t="n">
        <f aca="false">IF(R19&gt;=0,0,R19/1000000)</f>
        <v>0</v>
      </c>
      <c r="U19" s="85"/>
      <c r="V19" s="216"/>
      <c r="W19" s="85"/>
      <c r="X19" s="85"/>
      <c r="Y19" s="85"/>
      <c r="Z19" s="85"/>
      <c r="AA19" s="217"/>
      <c r="AB19" s="85"/>
      <c r="AC19" s="85"/>
      <c r="AD19" s="85"/>
      <c r="AE19" s="85"/>
      <c r="AF19" s="85"/>
      <c r="AG19" s="85"/>
      <c r="AH19" s="85"/>
      <c r="AI19" s="153"/>
      <c r="AJ19" s="85"/>
      <c r="AK19" s="85"/>
    </row>
    <row r="20" customFormat="false" ht="12.75" hidden="false" customHeight="true" outlineLevel="0" collapsed="false">
      <c r="I20" s="85"/>
      <c r="J20" s="85"/>
      <c r="K20" s="216" t="s">
        <v>195</v>
      </c>
      <c r="L20" s="153" t="n">
        <v>0</v>
      </c>
      <c r="M20" s="153" t="n">
        <v>0</v>
      </c>
      <c r="N20" s="153" t="n">
        <v>0</v>
      </c>
      <c r="O20" s="153" t="n">
        <v>0</v>
      </c>
      <c r="P20" s="153" t="n">
        <v>0</v>
      </c>
      <c r="Q20" s="153" t="n">
        <v>0</v>
      </c>
      <c r="R20" s="222" t="n">
        <f aca="false">SUM(L20:Q20)</f>
        <v>0</v>
      </c>
      <c r="S20" s="223" t="n">
        <f aca="false">IF(R20&gt;=0,R20/1000000,0)</f>
        <v>0</v>
      </c>
      <c r="T20" s="223" t="n">
        <f aca="false">IF(R20&gt;=0,0,R20/1000000)</f>
        <v>0</v>
      </c>
      <c r="U20" s="85"/>
      <c r="V20" s="216" t="s">
        <v>222</v>
      </c>
      <c r="W20" s="85"/>
      <c r="X20" s="85"/>
      <c r="Y20" s="85"/>
      <c r="Z20" s="85" t="n">
        <f aca="false">SUM(E19)-SUM(B58+B59)</f>
        <v>0</v>
      </c>
      <c r="AA20" s="217"/>
      <c r="AB20" s="85"/>
      <c r="AC20" s="85"/>
      <c r="AD20" s="85"/>
      <c r="AE20" s="85"/>
      <c r="AF20" s="85"/>
      <c r="AG20" s="85"/>
      <c r="AH20" s="85"/>
      <c r="AI20" s="153"/>
      <c r="AJ20" s="85"/>
      <c r="AK20" s="85"/>
    </row>
    <row r="21" customFormat="false" ht="12.75" hidden="false" customHeight="true" outlineLevel="0" collapsed="false">
      <c r="A21" s="218" t="s">
        <v>223</v>
      </c>
      <c r="I21" s="85"/>
      <c r="J21" s="85"/>
      <c r="K21" s="216" t="s">
        <v>199</v>
      </c>
      <c r="L21" s="153" t="n">
        <v>0</v>
      </c>
      <c r="M21" s="153" t="n">
        <v>0</v>
      </c>
      <c r="N21" s="153" t="n">
        <v>0</v>
      </c>
      <c r="O21" s="153" t="n">
        <v>0</v>
      </c>
      <c r="P21" s="153" t="n">
        <v>0</v>
      </c>
      <c r="Q21" s="153" t="n">
        <v>0</v>
      </c>
      <c r="R21" s="222" t="n">
        <f aca="false">SUM(L21:Q21)</f>
        <v>0</v>
      </c>
      <c r="S21" s="223" t="n">
        <f aca="false">IF(R21&gt;=0,R21/1000000,0)</f>
        <v>0</v>
      </c>
      <c r="T21" s="223" t="n">
        <f aca="false">IF(R21&gt;=0,0,R21/1000000)</f>
        <v>0</v>
      </c>
      <c r="U21" s="75"/>
      <c r="V21" s="242"/>
      <c r="W21" s="243"/>
      <c r="X21" s="243"/>
      <c r="Y21" s="243"/>
      <c r="Z21" s="243"/>
      <c r="AA21" s="244"/>
      <c r="AB21" s="75"/>
      <c r="AC21" s="75"/>
      <c r="AD21" s="75"/>
      <c r="AE21" s="75"/>
      <c r="AF21" s="75"/>
      <c r="AG21" s="75"/>
      <c r="AH21" s="75"/>
      <c r="AI21" s="2"/>
      <c r="AJ21" s="85"/>
      <c r="AK21" s="85"/>
    </row>
    <row r="22" customFormat="false" ht="12.75" hidden="false" customHeight="true" outlineLevel="0" collapsed="false">
      <c r="A22" s="134" t="s">
        <v>224</v>
      </c>
      <c r="E22" s="253" t="n">
        <v>0</v>
      </c>
      <c r="F22" s="1" t="s">
        <v>191</v>
      </c>
      <c r="G22" s="85"/>
      <c r="I22" s="85"/>
      <c r="J22" s="85"/>
      <c r="K22" s="216" t="s">
        <v>203</v>
      </c>
      <c r="L22" s="153" t="n">
        <v>0</v>
      </c>
      <c r="M22" s="153" t="n">
        <v>0</v>
      </c>
      <c r="N22" s="153" t="n">
        <v>0</v>
      </c>
      <c r="O22" s="153" t="n">
        <v>0</v>
      </c>
      <c r="P22" s="153" t="n">
        <v>0</v>
      </c>
      <c r="Q22" s="153" t="n">
        <v>0</v>
      </c>
      <c r="R22" s="222" t="n">
        <f aca="false">SUM(L22:Q22)</f>
        <v>0</v>
      </c>
      <c r="S22" s="223" t="n">
        <f aca="false">IF(R22&gt;=0,R22/1000000,0)</f>
        <v>0</v>
      </c>
      <c r="T22" s="223" t="n">
        <f aca="false">IF(R22&gt;=0,0,R22/1000000)</f>
        <v>0</v>
      </c>
      <c r="U22" s="85"/>
      <c r="V22" s="85"/>
      <c r="W22" s="85"/>
      <c r="X22" s="85"/>
      <c r="Y22" s="85"/>
      <c r="Z22" s="85"/>
      <c r="AA22" s="85"/>
      <c r="AB22" s="85"/>
      <c r="AC22" s="85"/>
      <c r="AD22" s="85"/>
      <c r="AE22" s="85"/>
      <c r="AF22" s="85"/>
      <c r="AG22" s="85"/>
      <c r="AH22" s="85"/>
      <c r="AI22" s="2"/>
      <c r="AJ22" s="85"/>
      <c r="AK22" s="85"/>
    </row>
    <row r="23" customFormat="false" ht="12.75" hidden="false" customHeight="true" outlineLevel="0" collapsed="false">
      <c r="A23" s="134" t="s">
        <v>225</v>
      </c>
      <c r="E23" s="221" t="n">
        <v>0</v>
      </c>
      <c r="F23" s="1" t="s">
        <v>191</v>
      </c>
      <c r="G23" s="85"/>
      <c r="I23" s="85"/>
      <c r="J23" s="85"/>
      <c r="K23" s="216"/>
      <c r="L23" s="85"/>
      <c r="M23" s="85"/>
      <c r="N23" s="85"/>
      <c r="O23" s="85"/>
      <c r="P23" s="85"/>
      <c r="Q23" s="85"/>
      <c r="R23" s="217"/>
      <c r="S23" s="225"/>
      <c r="T23" s="225"/>
      <c r="U23" s="85"/>
      <c r="V23" s="85"/>
      <c r="W23" s="85"/>
      <c r="X23" s="85"/>
      <c r="Y23" s="85"/>
      <c r="Z23" s="85"/>
      <c r="AA23" s="85"/>
      <c r="AB23" s="85"/>
      <c r="AC23" s="85"/>
      <c r="AD23" s="85"/>
      <c r="AE23" s="85"/>
      <c r="AF23" s="85"/>
      <c r="AG23" s="85"/>
      <c r="AH23" s="85"/>
      <c r="AI23" s="2"/>
      <c r="AJ23" s="85"/>
      <c r="AK23" s="85"/>
    </row>
    <row r="24" customFormat="false" ht="12.75" hidden="false" customHeight="true" outlineLevel="0" collapsed="false">
      <c r="A24" s="134" t="s">
        <v>226</v>
      </c>
      <c r="E24" s="246" t="n">
        <f aca="false">E22+E23</f>
        <v>0</v>
      </c>
      <c r="F24" s="134" t="s">
        <v>208</v>
      </c>
      <c r="I24" s="85"/>
      <c r="J24" s="85"/>
      <c r="K24" s="216" t="s">
        <v>209</v>
      </c>
      <c r="L24" s="227" t="n">
        <f aca="false">SUM(L19:L23)/1000000</f>
        <v>0</v>
      </c>
      <c r="M24" s="227" t="n">
        <f aca="false">SUM(M19:M23)/1000000</f>
        <v>0</v>
      </c>
      <c r="N24" s="227" t="n">
        <f aca="false">SUM(N19:N23)/1000000</f>
        <v>0</v>
      </c>
      <c r="O24" s="227" t="n">
        <f aca="false">SUM(O19:O23)/1000000</f>
        <v>0</v>
      </c>
      <c r="P24" s="227" t="n">
        <f aca="false">SUM(P19:P23)/1000000</f>
        <v>0</v>
      </c>
      <c r="Q24" s="227" t="n">
        <f aca="false">SUM(Q19:Q23)/1000000</f>
        <v>0</v>
      </c>
      <c r="R24" s="228" t="n">
        <f aca="false">SUM(R19:R22)/1000000</f>
        <v>0</v>
      </c>
      <c r="S24" s="227" t="n">
        <f aca="false">SUM(S19:S23)</f>
        <v>0</v>
      </c>
      <c r="T24" s="227" t="n">
        <f aca="false">SUM(T19:T23)</f>
        <v>0</v>
      </c>
      <c r="U24" s="75"/>
      <c r="V24" s="75"/>
      <c r="W24" s="75"/>
      <c r="X24" s="75"/>
      <c r="Y24" s="75"/>
      <c r="Z24" s="75"/>
      <c r="AA24" s="75"/>
      <c r="AB24" s="75"/>
      <c r="AC24" s="75"/>
      <c r="AD24" s="75"/>
      <c r="AE24" s="75"/>
      <c r="AF24" s="75"/>
      <c r="AG24" s="75"/>
      <c r="AH24" s="75"/>
      <c r="AI24" s="2"/>
      <c r="AJ24" s="85"/>
      <c r="AK24" s="85"/>
    </row>
    <row r="25" customFormat="false" ht="12.75" hidden="false" customHeight="true" outlineLevel="0" collapsed="false">
      <c r="A25" s="134" t="s">
        <v>227</v>
      </c>
      <c r="E25" s="226" t="n">
        <f aca="false">-M214</f>
        <v>-0</v>
      </c>
      <c r="I25" s="85"/>
      <c r="J25" s="85"/>
      <c r="K25" s="242"/>
      <c r="L25" s="243"/>
      <c r="M25" s="243"/>
      <c r="N25" s="243"/>
      <c r="O25" s="243"/>
      <c r="P25" s="243"/>
      <c r="Q25" s="243"/>
      <c r="R25" s="244"/>
      <c r="S25" s="75"/>
      <c r="T25" s="75"/>
      <c r="U25" s="85"/>
      <c r="V25" s="85"/>
      <c r="W25" s="85"/>
      <c r="X25" s="85"/>
      <c r="Y25" s="85"/>
      <c r="Z25" s="85"/>
      <c r="AA25" s="85"/>
      <c r="AB25" s="85"/>
      <c r="AC25" s="85"/>
      <c r="AD25" s="85"/>
      <c r="AE25" s="85"/>
      <c r="AF25" s="85"/>
      <c r="AG25" s="85"/>
      <c r="AH25" s="85"/>
      <c r="AI25" s="2"/>
      <c r="AJ25" s="85"/>
      <c r="AK25" s="85"/>
    </row>
    <row r="26" customFormat="false" ht="12.75" hidden="false" customHeight="true" outlineLevel="0" collapsed="false">
      <c r="A26" s="137" t="s">
        <v>228</v>
      </c>
      <c r="E26" s="247" t="n">
        <f aca="false">E24+E25</f>
        <v>0</v>
      </c>
      <c r="I26" s="85"/>
      <c r="J26" s="85"/>
      <c r="K26" s="1"/>
      <c r="L26" s="1"/>
      <c r="M26" s="1"/>
      <c r="N26" s="1"/>
      <c r="O26" s="1"/>
      <c r="P26" s="1"/>
      <c r="Q26" s="1"/>
      <c r="R26" s="1"/>
      <c r="S26" s="85"/>
      <c r="T26" s="85"/>
      <c r="U26" s="85"/>
      <c r="V26" s="85"/>
      <c r="W26" s="85"/>
      <c r="X26" s="85"/>
      <c r="Y26" s="85"/>
      <c r="Z26" s="85"/>
      <c r="AA26" s="85"/>
      <c r="AB26" s="85"/>
      <c r="AC26" s="85"/>
      <c r="AD26" s="85"/>
      <c r="AE26" s="85"/>
      <c r="AF26" s="85"/>
      <c r="AG26" s="85"/>
      <c r="AH26" s="85"/>
      <c r="AI26" s="2"/>
      <c r="AJ26" s="85"/>
      <c r="AK26" s="85"/>
    </row>
    <row r="27" customFormat="false" ht="12.75" hidden="false" customHeight="true" outlineLevel="0" collapsed="false">
      <c r="G27" s="85"/>
      <c r="I27" s="85"/>
      <c r="J27" s="85"/>
      <c r="K27" s="248"/>
      <c r="L27" s="209"/>
      <c r="M27" s="209"/>
      <c r="N27" s="209"/>
      <c r="O27" s="209"/>
      <c r="P27" s="209"/>
      <c r="Q27" s="249"/>
      <c r="R27" s="250"/>
      <c r="S27" s="85"/>
      <c r="T27" s="85"/>
      <c r="U27" s="85"/>
      <c r="V27" s="85"/>
      <c r="W27" s="85"/>
      <c r="X27" s="85"/>
      <c r="Y27" s="85"/>
      <c r="Z27" s="85"/>
      <c r="AA27" s="85"/>
      <c r="AB27" s="85"/>
      <c r="AC27" s="85"/>
      <c r="AD27" s="85"/>
      <c r="AE27" s="85"/>
      <c r="AF27" s="85"/>
      <c r="AG27" s="85"/>
      <c r="AH27" s="85"/>
      <c r="AI27" s="85"/>
      <c r="AJ27" s="85"/>
      <c r="AK27" s="85"/>
    </row>
    <row r="28" customFormat="false" ht="12.75" hidden="false" customHeight="true" outlineLevel="0" collapsed="false">
      <c r="A28" s="218" t="s">
        <v>229</v>
      </c>
      <c r="E28" s="85"/>
      <c r="I28" s="85"/>
      <c r="J28" s="85"/>
      <c r="K28" s="251" t="s">
        <v>230</v>
      </c>
      <c r="L28" s="251"/>
      <c r="M28" s="252" t="s">
        <v>231</v>
      </c>
      <c r="N28" s="252" t="s">
        <v>232</v>
      </c>
      <c r="O28" s="85"/>
      <c r="P28" s="85"/>
      <c r="Q28" s="85"/>
      <c r="R28" s="217"/>
      <c r="S28" s="85"/>
      <c r="T28" s="85"/>
      <c r="U28" s="85"/>
      <c r="V28" s="85"/>
      <c r="W28" s="85"/>
      <c r="X28" s="85"/>
      <c r="Y28" s="85"/>
      <c r="Z28" s="85"/>
      <c r="AA28" s="85"/>
      <c r="AB28" s="85"/>
      <c r="AC28" s="85"/>
      <c r="AD28" s="85"/>
      <c r="AE28" s="85"/>
      <c r="AF28" s="85"/>
      <c r="AG28" s="85"/>
      <c r="AH28" s="85"/>
      <c r="AI28" s="85"/>
      <c r="AJ28" s="85"/>
      <c r="AK28" s="85"/>
    </row>
    <row r="29" customFormat="false" ht="12.75" hidden="false" customHeight="true" outlineLevel="0" collapsed="false">
      <c r="A29" s="134" t="s">
        <v>233</v>
      </c>
      <c r="E29" s="253" t="n">
        <v>0</v>
      </c>
      <c r="F29" s="134" t="s">
        <v>234</v>
      </c>
      <c r="I29" s="85"/>
      <c r="J29" s="85"/>
      <c r="K29" s="216" t="s">
        <v>220</v>
      </c>
      <c r="L29" s="85"/>
      <c r="M29" s="85"/>
      <c r="N29" s="85"/>
      <c r="O29" s="85"/>
      <c r="P29" s="85"/>
      <c r="Q29" s="75"/>
      <c r="R29" s="254"/>
      <c r="S29" s="85"/>
      <c r="T29" s="85"/>
      <c r="U29" s="85"/>
      <c r="V29" s="85"/>
      <c r="W29" s="85"/>
      <c r="X29" s="85"/>
      <c r="Y29" s="85"/>
      <c r="Z29" s="85"/>
      <c r="AA29" s="85"/>
      <c r="AB29" s="85"/>
      <c r="AC29" s="85"/>
      <c r="AD29" s="85"/>
      <c r="AE29" s="85"/>
      <c r="AF29" s="85"/>
      <c r="AG29" s="85"/>
      <c r="AH29" s="85"/>
      <c r="AI29" s="85"/>
      <c r="AJ29" s="85"/>
      <c r="AK29" s="85"/>
    </row>
    <row r="30" customFormat="false" ht="12.75" hidden="false" customHeight="true" outlineLevel="0" collapsed="false">
      <c r="A30" s="134" t="s">
        <v>235</v>
      </c>
      <c r="E30" s="255" t="n">
        <f aca="false">B61</f>
        <v>0</v>
      </c>
      <c r="F30" s="134" t="s">
        <v>236</v>
      </c>
      <c r="I30" s="85"/>
      <c r="J30" s="85"/>
      <c r="K30" s="216" t="s">
        <v>237</v>
      </c>
      <c r="L30" s="85"/>
      <c r="M30" s="153" t="n">
        <v>0</v>
      </c>
      <c r="N30" s="153"/>
      <c r="O30" s="85" t="s">
        <v>234</v>
      </c>
      <c r="P30" s="85"/>
      <c r="Q30" s="85"/>
      <c r="R30" s="217"/>
      <c r="S30" s="85"/>
      <c r="T30" s="85"/>
      <c r="U30" s="85"/>
      <c r="V30" s="85"/>
      <c r="W30" s="85"/>
      <c r="X30" s="85"/>
      <c r="Y30" s="85"/>
      <c r="Z30" s="85"/>
      <c r="AA30" s="85"/>
      <c r="AB30" s="85"/>
      <c r="AC30" s="85"/>
      <c r="AD30" s="85"/>
      <c r="AE30" s="85"/>
      <c r="AF30" s="85"/>
      <c r="AG30" s="85"/>
      <c r="AH30" s="85"/>
      <c r="AI30" s="85"/>
      <c r="AJ30" s="85"/>
      <c r="AK30" s="85"/>
    </row>
    <row r="31" customFormat="false" ht="12.75" hidden="false" customHeight="true" outlineLevel="0" collapsed="false">
      <c r="A31" s="134" t="s">
        <v>238</v>
      </c>
      <c r="E31" s="226" t="n">
        <f aca="false">B102</f>
        <v>0</v>
      </c>
      <c r="F31" s="134" t="s">
        <v>236</v>
      </c>
      <c r="I31" s="85"/>
      <c r="J31" s="85"/>
      <c r="K31" s="216" t="s">
        <v>239</v>
      </c>
      <c r="L31" s="85"/>
      <c r="M31" s="153" t="n">
        <v>0</v>
      </c>
      <c r="N31" s="2" t="n">
        <f aca="false">M31</f>
        <v>0</v>
      </c>
      <c r="O31" s="85" t="s">
        <v>234</v>
      </c>
      <c r="P31" s="85"/>
      <c r="Q31" s="85"/>
      <c r="R31" s="217"/>
      <c r="S31" s="85"/>
      <c r="T31" s="85"/>
      <c r="U31" s="85"/>
      <c r="V31" s="85"/>
      <c r="W31" s="85"/>
      <c r="X31" s="85"/>
      <c r="Y31" s="85"/>
      <c r="Z31" s="85"/>
      <c r="AA31" s="85"/>
      <c r="AB31" s="85"/>
      <c r="AC31" s="85"/>
      <c r="AD31" s="85"/>
      <c r="AE31" s="85"/>
      <c r="AF31" s="85"/>
      <c r="AG31" s="85"/>
      <c r="AH31" s="85"/>
      <c r="AI31" s="75"/>
      <c r="AJ31" s="85"/>
      <c r="AK31" s="85"/>
    </row>
    <row r="32" customFormat="false" ht="12.75" hidden="false" customHeight="true" outlineLevel="0" collapsed="false">
      <c r="A32" s="134" t="s">
        <v>240</v>
      </c>
      <c r="E32" s="255" t="n">
        <f aca="false">B118</f>
        <v>0</v>
      </c>
      <c r="F32" s="134" t="s">
        <v>236</v>
      </c>
      <c r="K32" s="216" t="s">
        <v>241</v>
      </c>
      <c r="L32" s="85"/>
      <c r="M32" s="153" t="n">
        <v>0</v>
      </c>
      <c r="N32" s="2"/>
      <c r="O32" s="85" t="s">
        <v>234</v>
      </c>
      <c r="P32" s="85"/>
      <c r="Q32" s="85"/>
      <c r="R32" s="217"/>
      <c r="AI32" s="1"/>
    </row>
    <row r="33" customFormat="false" ht="12.75" hidden="false" customHeight="true" outlineLevel="0" collapsed="false">
      <c r="A33" s="134" t="s">
        <v>326</v>
      </c>
      <c r="E33" s="226" t="n">
        <f aca="false">B68</f>
        <v>0</v>
      </c>
      <c r="F33" s="134" t="s">
        <v>236</v>
      </c>
      <c r="K33" s="216"/>
      <c r="L33" s="75"/>
      <c r="M33" s="2"/>
      <c r="N33" s="2"/>
      <c r="O33" s="85"/>
      <c r="P33" s="85"/>
      <c r="Q33" s="85"/>
      <c r="R33" s="217"/>
    </row>
    <row r="34" customFormat="false" ht="12.75" hidden="false" customHeight="true" outlineLevel="0" collapsed="false">
      <c r="A34" s="134" t="s">
        <v>243</v>
      </c>
      <c r="E34" s="226" t="n">
        <f aca="false">B69</f>
        <v>0</v>
      </c>
      <c r="F34" s="134" t="s">
        <v>236</v>
      </c>
      <c r="K34" s="216" t="s">
        <v>244</v>
      </c>
      <c r="L34" s="85"/>
      <c r="M34" s="2" t="n">
        <f aca="false">B76</f>
        <v>0</v>
      </c>
      <c r="N34" s="2" t="n">
        <f aca="false">B63</f>
        <v>0</v>
      </c>
      <c r="O34" s="85" t="s">
        <v>245</v>
      </c>
      <c r="P34" s="85"/>
      <c r="Q34" s="85"/>
      <c r="R34" s="217"/>
    </row>
    <row r="35" customFormat="false" ht="12.75" hidden="false" customHeight="true" outlineLevel="0" collapsed="false">
      <c r="A35" s="134" t="s">
        <v>246</v>
      </c>
      <c r="E35" s="226" t="n">
        <f aca="false">F238</f>
        <v>0</v>
      </c>
      <c r="F35" s="134" t="s">
        <v>236</v>
      </c>
      <c r="K35" s="216"/>
      <c r="L35" s="85"/>
      <c r="M35" s="2"/>
      <c r="N35" s="2"/>
      <c r="O35" s="85"/>
      <c r="P35" s="85"/>
      <c r="Q35" s="85"/>
      <c r="R35" s="217"/>
    </row>
    <row r="36" customFormat="false" ht="12.75" hidden="false" customHeight="true" outlineLevel="0" collapsed="false">
      <c r="A36" s="137" t="s">
        <v>247</v>
      </c>
      <c r="E36" s="240" t="n">
        <f aca="false">SUM(E29:E35)</f>
        <v>0</v>
      </c>
      <c r="K36" s="216" t="s">
        <v>110</v>
      </c>
      <c r="L36" s="75"/>
      <c r="M36" s="2" t="n">
        <f aca="false">SUM(M30:M34)</f>
        <v>0</v>
      </c>
      <c r="N36" s="2" t="n">
        <f aca="false">SUM(N30:N34)</f>
        <v>0</v>
      </c>
      <c r="O36" s="85"/>
      <c r="P36" s="85"/>
      <c r="Q36" s="85"/>
      <c r="R36" s="217"/>
    </row>
    <row r="37" customFormat="false" ht="12.75" hidden="false" customHeight="true" outlineLevel="0" collapsed="false">
      <c r="K37" s="256"/>
      <c r="L37" s="75"/>
      <c r="M37" s="75"/>
      <c r="N37" s="75"/>
      <c r="O37" s="85"/>
      <c r="P37" s="85"/>
      <c r="Q37" s="85"/>
      <c r="R37" s="217"/>
    </row>
    <row r="38" customFormat="false" ht="12.75" hidden="false" customHeight="true" outlineLevel="0" collapsed="false">
      <c r="A38" s="218" t="s">
        <v>248</v>
      </c>
      <c r="C38" s="153"/>
      <c r="E38" s="240" t="n">
        <f aca="false">+E36+E26+E19</f>
        <v>0</v>
      </c>
      <c r="K38" s="216"/>
      <c r="L38" s="257" t="s">
        <v>249</v>
      </c>
      <c r="M38" s="58" t="n">
        <f aca="false">M36-E38</f>
        <v>0</v>
      </c>
      <c r="N38" s="58" t="n">
        <f aca="false">+N36-E26</f>
        <v>0</v>
      </c>
      <c r="O38" s="85"/>
      <c r="P38" s="85"/>
      <c r="Q38" s="85"/>
      <c r="R38" s="217"/>
      <c r="AN38" s="1"/>
      <c r="AO38" s="1"/>
      <c r="AP38" s="1"/>
      <c r="AQ38" s="1"/>
      <c r="AR38" s="1"/>
      <c r="AS38" s="1"/>
    </row>
    <row r="39" customFormat="false" ht="12.75" hidden="false" customHeight="true" outlineLevel="0" collapsed="false">
      <c r="K39" s="258"/>
      <c r="L39" s="259"/>
      <c r="M39" s="259"/>
      <c r="N39" s="260"/>
      <c r="O39" s="259"/>
      <c r="P39" s="259"/>
      <c r="Q39" s="259"/>
      <c r="R39" s="261"/>
      <c r="AJ39" s="1"/>
      <c r="AK39" s="1"/>
      <c r="AN39" s="1"/>
      <c r="AO39" s="1"/>
      <c r="AP39" s="1"/>
      <c r="AQ39" s="1"/>
      <c r="AR39" s="1"/>
      <c r="AS39" s="1"/>
    </row>
    <row r="40" customFormat="false" ht="12.75" hidden="false" customHeight="true" outlineLevel="0" collapsed="false">
      <c r="K40" s="85"/>
      <c r="L40" s="85"/>
      <c r="M40" s="85"/>
      <c r="N40" s="85"/>
      <c r="O40" s="85"/>
      <c r="P40" s="85"/>
      <c r="AJ40" s="1"/>
      <c r="AK40" s="1"/>
      <c r="AN40" s="1"/>
      <c r="AO40" s="1"/>
      <c r="AP40" s="1"/>
      <c r="AQ40" s="1"/>
      <c r="AR40" s="1"/>
      <c r="AS40" s="1"/>
    </row>
    <row r="41" customFormat="false" ht="12.75" hidden="false" customHeight="true" outlineLevel="0" collapsed="false">
      <c r="A41" s="262" t="s">
        <v>250</v>
      </c>
      <c r="B41" s="262"/>
      <c r="K41" s="1"/>
      <c r="L41" s="1"/>
      <c r="M41" s="33"/>
      <c r="N41" s="1"/>
      <c r="O41" s="1"/>
      <c r="P41" s="1"/>
      <c r="AJ41" s="1"/>
      <c r="AK41" s="1"/>
      <c r="AN41" s="1"/>
      <c r="AO41" s="1"/>
      <c r="AP41" s="1"/>
      <c r="AQ41" s="1"/>
      <c r="AR41" s="1"/>
      <c r="AS41" s="1"/>
    </row>
    <row r="42" customFormat="false" ht="12.75" hidden="false" customHeight="true" outlineLevel="0" collapsed="false">
      <c r="B42" s="1"/>
      <c r="AI42" s="263" t="s">
        <v>251</v>
      </c>
      <c r="AJ42" s="263"/>
      <c r="AK42" s="1"/>
      <c r="AN42" s="1"/>
      <c r="AO42" s="1"/>
      <c r="AP42" s="1"/>
      <c r="AQ42" s="1"/>
      <c r="AR42" s="1"/>
      <c r="AS42" s="1"/>
    </row>
    <row r="43" customFormat="false" ht="12.75" hidden="false" customHeight="true" outlineLevel="0" collapsed="false">
      <c r="A43" s="264"/>
      <c r="B43" s="265" t="s">
        <v>252</v>
      </c>
      <c r="C43" s="266" t="n">
        <f aca="false">SUM(C47:C76)-C61-C68-C69</f>
        <v>0</v>
      </c>
      <c r="D43" s="266" t="n">
        <f aca="false">SUM(D47:D76)-D61-D68-D69</f>
        <v>0</v>
      </c>
      <c r="E43" s="266" t="n">
        <f aca="false">SUM(E47:E76)-E61-E68-E69</f>
        <v>0</v>
      </c>
      <c r="F43" s="266" t="n">
        <f aca="false">SUM(F47:F76)-F61-F68-F69</f>
        <v>0</v>
      </c>
      <c r="G43" s="266" t="n">
        <f aca="false">SUM(G47:G76)-G61-G68-G69</f>
        <v>0</v>
      </c>
      <c r="H43" s="266" t="n">
        <f aca="false">SUM(H47:H76)-H61-H68-H69</f>
        <v>0</v>
      </c>
      <c r="I43" s="266" t="n">
        <f aca="false">SUM(I47:I76)-I61-I68-I69</f>
        <v>0</v>
      </c>
      <c r="J43" s="266" t="n">
        <f aca="false">SUM(J47:J76)-J61-J68-J69</f>
        <v>0</v>
      </c>
      <c r="K43" s="266" t="n">
        <f aca="false">SUM(K47:K76)-K61-K68-K69</f>
        <v>0</v>
      </c>
      <c r="L43" s="266" t="n">
        <f aca="false">SUM(L47:L76)-L61-L68-L69</f>
        <v>0</v>
      </c>
      <c r="M43" s="266" t="n">
        <f aca="false">SUM(M47:M76)-M61-M68-M69</f>
        <v>0</v>
      </c>
      <c r="N43" s="266" t="n">
        <f aca="false">SUM(N47:N76)-N61-N68-N69</f>
        <v>0</v>
      </c>
      <c r="O43" s="266" t="n">
        <f aca="false">SUM(O47:O76)-O61-O68-O69</f>
        <v>0</v>
      </c>
      <c r="P43" s="266" t="n">
        <f aca="false">SUM(P47:P76)-P61-P68-P69</f>
        <v>0</v>
      </c>
      <c r="Q43" s="266" t="n">
        <f aca="false">SUM(Q47:Q76)-Q61-Q68-Q69</f>
        <v>0</v>
      </c>
      <c r="R43" s="266" t="n">
        <f aca="false">SUM(R47:R76)-R61-R68-R69</f>
        <v>0</v>
      </c>
      <c r="S43" s="266" t="n">
        <f aca="false">SUM(S47:S76)-S61-S68-S69</f>
        <v>0</v>
      </c>
      <c r="T43" s="266" t="n">
        <f aca="false">SUM(T47:T76)-T61-T68-T69</f>
        <v>0</v>
      </c>
      <c r="U43" s="266" t="n">
        <f aca="false">SUM(U47:U76)-U61-U68-U69</f>
        <v>0</v>
      </c>
      <c r="V43" s="266" t="n">
        <f aca="false">SUM(V47:V76)-V61-V68-V69</f>
        <v>0</v>
      </c>
      <c r="W43" s="266" t="n">
        <f aca="false">SUM(W47:W76)-W61-W68-W69</f>
        <v>0</v>
      </c>
      <c r="X43" s="266" t="n">
        <f aca="false">SUM(X47:X76)-X61-X68-X69</f>
        <v>0</v>
      </c>
      <c r="Y43" s="266" t="n">
        <f aca="false">SUM(Y47:Y76)-Y61-Y68-Y69</f>
        <v>0</v>
      </c>
      <c r="Z43" s="266" t="n">
        <f aca="false">SUM(Z47:Z76)-Z61-Z68-Z69</f>
        <v>0</v>
      </c>
      <c r="AA43" s="266" t="n">
        <f aca="false">SUM(AA47:AA76)-AA61-AA68-AA69</f>
        <v>0</v>
      </c>
      <c r="AB43" s="266" t="n">
        <f aca="false">SUM(AB47:AB76)-AB61-AB68-AB69</f>
        <v>0</v>
      </c>
      <c r="AC43" s="266" t="n">
        <f aca="false">SUM(AC47:AC76)-AC61-AC68-AC69</f>
        <v>0</v>
      </c>
      <c r="AD43" s="266" t="n">
        <f aca="false">SUM(AD47:AD76)-AD61-AD68-AD69</f>
        <v>0</v>
      </c>
      <c r="AE43" s="266" t="n">
        <f aca="false">SUM(AE47:AE76)-AE61-AE68-AE69</f>
        <v>0</v>
      </c>
      <c r="AF43" s="266" t="n">
        <f aca="false">SUM(AF47:AF76)-AF61-AF68-AF69</f>
        <v>0</v>
      </c>
      <c r="AG43" s="266" t="n">
        <f aca="false">SUM(AG47:AG76)-AG61-AG68-AG69</f>
        <v>0</v>
      </c>
      <c r="AH43" s="1"/>
      <c r="AI43" s="267" t="s">
        <v>253</v>
      </c>
      <c r="AJ43" s="268" t="s">
        <v>254</v>
      </c>
      <c r="AK43" s="1"/>
      <c r="AL43" s="17"/>
      <c r="AN43" s="1"/>
      <c r="AO43" s="1"/>
      <c r="AP43" s="1"/>
      <c r="AQ43" s="1"/>
      <c r="AR43" s="1"/>
      <c r="AS43" s="1"/>
    </row>
    <row r="44" customFormat="false" ht="12.75" hidden="false" customHeight="true" outlineLevel="0" collapsed="false">
      <c r="A44" s="269" t="s">
        <v>255</v>
      </c>
      <c r="B44" s="270" t="n">
        <f aca="false">B4</f>
        <v>36647</v>
      </c>
      <c r="C44" s="271" t="n">
        <f aca="false">B44</f>
        <v>36647</v>
      </c>
      <c r="D44" s="271" t="n">
        <f aca="false">C44+1</f>
        <v>36648</v>
      </c>
      <c r="E44" s="271" t="n">
        <f aca="false">D44+1</f>
        <v>36649</v>
      </c>
      <c r="F44" s="271" t="n">
        <f aca="false">E44+1</f>
        <v>36650</v>
      </c>
      <c r="G44" s="271" t="n">
        <f aca="false">F44+1</f>
        <v>36651</v>
      </c>
      <c r="H44" s="271" t="n">
        <f aca="false">G44+1</f>
        <v>36652</v>
      </c>
      <c r="I44" s="271" t="n">
        <f aca="false">H44+1</f>
        <v>36653</v>
      </c>
      <c r="J44" s="271" t="n">
        <f aca="false">I44+1</f>
        <v>36654</v>
      </c>
      <c r="K44" s="271" t="n">
        <f aca="false">J44+1</f>
        <v>36655</v>
      </c>
      <c r="L44" s="271" t="n">
        <f aca="false">K44+1</f>
        <v>36656</v>
      </c>
      <c r="M44" s="271" t="n">
        <f aca="false">L44+1</f>
        <v>36657</v>
      </c>
      <c r="N44" s="271" t="n">
        <f aca="false">M44+1</f>
        <v>36658</v>
      </c>
      <c r="O44" s="271" t="n">
        <f aca="false">N44+1</f>
        <v>36659</v>
      </c>
      <c r="P44" s="271" t="n">
        <f aca="false">O44+1</f>
        <v>36660</v>
      </c>
      <c r="Q44" s="271" t="n">
        <f aca="false">P44+1</f>
        <v>36661</v>
      </c>
      <c r="R44" s="271" t="n">
        <f aca="false">Q44+1</f>
        <v>36662</v>
      </c>
      <c r="S44" s="271" t="n">
        <f aca="false">R44+1</f>
        <v>36663</v>
      </c>
      <c r="T44" s="271" t="n">
        <f aca="false">S44+1</f>
        <v>36664</v>
      </c>
      <c r="U44" s="271" t="n">
        <f aca="false">T44+1</f>
        <v>36665</v>
      </c>
      <c r="V44" s="271" t="n">
        <f aca="false">U44+1</f>
        <v>36666</v>
      </c>
      <c r="W44" s="271" t="n">
        <f aca="false">V44+1</f>
        <v>36667</v>
      </c>
      <c r="X44" s="271" t="n">
        <f aca="false">W44+1</f>
        <v>36668</v>
      </c>
      <c r="Y44" s="271" t="n">
        <f aca="false">X44+1</f>
        <v>36669</v>
      </c>
      <c r="Z44" s="271" t="n">
        <f aca="false">Y44+1</f>
        <v>36670</v>
      </c>
      <c r="AA44" s="271" t="n">
        <f aca="false">Z44+1</f>
        <v>36671</v>
      </c>
      <c r="AB44" s="271" t="n">
        <f aca="false">AA44+1</f>
        <v>36672</v>
      </c>
      <c r="AC44" s="271" t="n">
        <f aca="false">AB44+1</f>
        <v>36673</v>
      </c>
      <c r="AD44" s="271" t="n">
        <f aca="false">AC44+1</f>
        <v>36674</v>
      </c>
      <c r="AE44" s="271" t="n">
        <f aca="false">AD44+1</f>
        <v>36675</v>
      </c>
      <c r="AF44" s="271" t="n">
        <f aca="false">AE44+1</f>
        <v>36676</v>
      </c>
      <c r="AG44" s="271" t="n">
        <f aca="false">AF44+1</f>
        <v>36677</v>
      </c>
      <c r="AH44" s="272"/>
      <c r="AI44" s="273" t="n">
        <v>1</v>
      </c>
      <c r="AJ44" s="274" t="s">
        <v>256</v>
      </c>
      <c r="AK44" s="272"/>
      <c r="AL44" s="275"/>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c r="DI44" s="272"/>
      <c r="DJ44" s="272"/>
      <c r="DK44" s="272"/>
      <c r="DL44" s="272"/>
      <c r="DM44" s="272"/>
      <c r="DN44" s="272"/>
      <c r="DO44" s="272"/>
      <c r="DP44" s="272"/>
      <c r="DQ44" s="272"/>
      <c r="DR44" s="272"/>
      <c r="DS44" s="272"/>
      <c r="DT44" s="272"/>
      <c r="DU44" s="272"/>
      <c r="DV44" s="272"/>
      <c r="DW44" s="272"/>
      <c r="DX44" s="272"/>
      <c r="DY44" s="272"/>
      <c r="DZ44" s="272"/>
      <c r="EA44" s="272"/>
      <c r="EB44" s="272"/>
      <c r="EC44" s="272"/>
      <c r="ED44" s="272"/>
      <c r="EE44" s="272"/>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row>
    <row r="45" customFormat="false" ht="12.75" hidden="false" customHeight="true" outlineLevel="0" collapsed="false">
      <c r="A45" s="276"/>
      <c r="B45" s="276"/>
      <c r="C45" s="278" t="str">
        <f aca="false">LOOKUP((WEEKDAY(C44,1)),$AI$44:$AI$50,$AJ$44:$AJ$50)</f>
        <v>M</v>
      </c>
      <c r="D45" s="278" t="str">
        <f aca="false">LOOKUP((WEEKDAY(D44,1)),$AI$44:$AI$50,$AJ$44:$AJ$50)</f>
        <v>T</v>
      </c>
      <c r="E45" s="278" t="str">
        <f aca="false">LOOKUP((WEEKDAY(E44,1)),$AI$44:$AI$50,$AJ$44:$AJ$50)</f>
        <v>W</v>
      </c>
      <c r="F45" s="278" t="str">
        <f aca="false">LOOKUP((WEEKDAY(F44,1)),$AI$44:$AI$50,$AJ$44:$AJ$50)</f>
        <v>R</v>
      </c>
      <c r="G45" s="278" t="str">
        <f aca="false">LOOKUP((WEEKDAY(G44,1)),$AI$44:$AI$50,$AJ$44:$AJ$50)</f>
        <v>F</v>
      </c>
      <c r="H45" s="278" t="str">
        <f aca="false">LOOKUP((WEEKDAY(H44,1)),$AI$44:$AI$50,$AJ$44:$AJ$50)</f>
        <v>S</v>
      </c>
      <c r="I45" s="278" t="str">
        <f aca="false">LOOKUP((WEEKDAY(I44,1)),$AI$44:$AI$50,$AJ$44:$AJ$50)</f>
        <v>S</v>
      </c>
      <c r="J45" s="278" t="str">
        <f aca="false">LOOKUP((WEEKDAY(J44,1)),$AI$44:$AI$50,$AJ$44:$AJ$50)</f>
        <v>M</v>
      </c>
      <c r="K45" s="278" t="str">
        <f aca="false">LOOKUP((WEEKDAY(K44,1)),$AI$44:$AI$50,$AJ$44:$AJ$50)</f>
        <v>T</v>
      </c>
      <c r="L45" s="278" t="str">
        <f aca="false">LOOKUP((WEEKDAY(L44,1)),$AI$44:$AI$50,$AJ$44:$AJ$50)</f>
        <v>W</v>
      </c>
      <c r="M45" s="278" t="str">
        <f aca="false">LOOKUP((WEEKDAY(M44,1)),$AI$44:$AI$50,$AJ$44:$AJ$50)</f>
        <v>R</v>
      </c>
      <c r="N45" s="278" t="str">
        <f aca="false">LOOKUP((WEEKDAY(N44,1)),$AI$44:$AI$50,$AJ$44:$AJ$50)</f>
        <v>F</v>
      </c>
      <c r="O45" s="278" t="str">
        <f aca="false">LOOKUP((WEEKDAY(O44,1)),$AI$44:$AI$50,$AJ$44:$AJ$50)</f>
        <v>S</v>
      </c>
      <c r="P45" s="278" t="str">
        <f aca="false">LOOKUP((WEEKDAY(P44,1)),$AI$44:$AI$50,$AJ$44:$AJ$50)</f>
        <v>S</v>
      </c>
      <c r="Q45" s="278" t="str">
        <f aca="false">LOOKUP((WEEKDAY(Q44,1)),$AI$44:$AI$50,$AJ$44:$AJ$50)</f>
        <v>M</v>
      </c>
      <c r="R45" s="278" t="str">
        <f aca="false">LOOKUP((WEEKDAY(R44,1)),$AI$44:$AI$50,$AJ$44:$AJ$50)</f>
        <v>T</v>
      </c>
      <c r="S45" s="278" t="str">
        <f aca="false">LOOKUP((WEEKDAY(S44,1)),$AI$44:$AI$50,$AJ$44:$AJ$50)</f>
        <v>W</v>
      </c>
      <c r="T45" s="278" t="str">
        <f aca="false">LOOKUP((WEEKDAY(T44,1)),$AI$44:$AI$50,$AJ$44:$AJ$50)</f>
        <v>R</v>
      </c>
      <c r="U45" s="278" t="str">
        <f aca="false">LOOKUP((WEEKDAY(U44,1)),$AI$44:$AI$50,$AJ$44:$AJ$50)</f>
        <v>F</v>
      </c>
      <c r="V45" s="278" t="str">
        <f aca="false">LOOKUP((WEEKDAY(V44,1)),$AI$44:$AI$50,$AJ$44:$AJ$50)</f>
        <v>S</v>
      </c>
      <c r="W45" s="278" t="str">
        <f aca="false">LOOKUP((WEEKDAY(W44,1)),$AI$44:$AI$50,$AJ$44:$AJ$50)</f>
        <v>S</v>
      </c>
      <c r="X45" s="278" t="str">
        <f aca="false">LOOKUP((WEEKDAY(X44,1)),$AI$44:$AI$50,$AJ$44:$AJ$50)</f>
        <v>M</v>
      </c>
      <c r="Y45" s="278" t="str">
        <f aca="false">LOOKUP((WEEKDAY(Y44,1)),$AI$44:$AI$50,$AJ$44:$AJ$50)</f>
        <v>T</v>
      </c>
      <c r="Z45" s="278" t="str">
        <f aca="false">LOOKUP((WEEKDAY(Z44,1)),$AI$44:$AI$50,$AJ$44:$AJ$50)</f>
        <v>W</v>
      </c>
      <c r="AA45" s="278" t="str">
        <f aca="false">LOOKUP((WEEKDAY(AA44,1)),$AI$44:$AI$50,$AJ$44:$AJ$50)</f>
        <v>R</v>
      </c>
      <c r="AB45" s="278" t="str">
        <f aca="false">LOOKUP((WEEKDAY(AB44,1)),$AI$44:$AI$50,$AJ$44:$AJ$50)</f>
        <v>F</v>
      </c>
      <c r="AC45" s="278" t="str">
        <f aca="false">LOOKUP((WEEKDAY(AC44,1)),$AI$44:$AI$50,$AJ$44:$AJ$50)</f>
        <v>S</v>
      </c>
      <c r="AD45" s="278" t="str">
        <f aca="false">LOOKUP((WEEKDAY(AD44,1)),$AI$44:$AI$50,$AJ$44:$AJ$50)</f>
        <v>S</v>
      </c>
      <c r="AE45" s="278" t="str">
        <f aca="false">LOOKUP((WEEKDAY(AE44,1)),$AI$44:$AI$50,$AJ$44:$AJ$50)</f>
        <v>M</v>
      </c>
      <c r="AF45" s="278" t="str">
        <f aca="false">LOOKUP((WEEKDAY(AF44,1)),$AI$44:$AI$50,$AJ$44:$AJ$50)</f>
        <v>T</v>
      </c>
      <c r="AG45" s="278" t="str">
        <f aca="false">LOOKUP((WEEKDAY(AG44,1)),$AI$44:$AI$50,$AJ$44:$AJ$50)</f>
        <v>W</v>
      </c>
      <c r="AH45" s="1"/>
      <c r="AI45" s="279" t="n">
        <v>2</v>
      </c>
      <c r="AJ45" s="280" t="s">
        <v>257</v>
      </c>
      <c r="AK45" s="1"/>
      <c r="AL45" s="85"/>
      <c r="AN45" s="1"/>
      <c r="AO45" s="1"/>
      <c r="AP45" s="1"/>
      <c r="AQ45" s="1"/>
      <c r="AR45" s="1"/>
      <c r="AS45" s="1"/>
    </row>
    <row r="46" customFormat="false" ht="12.75" hidden="false" customHeight="true" outlineLevel="0" collapsed="false">
      <c r="A46" s="281"/>
      <c r="B46" s="277" t="s">
        <v>258</v>
      </c>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4"/>
      <c r="AH46" s="1"/>
      <c r="AI46" s="279" t="n">
        <v>3</v>
      </c>
      <c r="AJ46" s="280" t="s">
        <v>261</v>
      </c>
      <c r="AK46" s="1"/>
      <c r="AL46" s="85"/>
      <c r="AN46" s="1"/>
      <c r="AO46" s="1"/>
      <c r="AP46" s="1"/>
      <c r="AQ46" s="1"/>
      <c r="AR46" s="1"/>
      <c r="AS46" s="1"/>
    </row>
    <row r="47" customFormat="false" ht="12.75" hidden="false" customHeight="true" outlineLevel="0" collapsed="false">
      <c r="A47" s="226" t="s">
        <v>262</v>
      </c>
      <c r="B47" s="284" t="n">
        <f aca="false">SUM(C47:AG47)</f>
        <v>0</v>
      </c>
      <c r="C47" s="153" t="n">
        <v>0</v>
      </c>
      <c r="D47" s="153" t="n">
        <v>0</v>
      </c>
      <c r="E47" s="153" t="n">
        <v>0</v>
      </c>
      <c r="F47" s="153" t="n">
        <v>0</v>
      </c>
      <c r="G47" s="153" t="n">
        <v>0</v>
      </c>
      <c r="H47" s="153" t="n">
        <v>0</v>
      </c>
      <c r="I47" s="153" t="n">
        <v>0</v>
      </c>
      <c r="J47" s="153" t="n">
        <v>0</v>
      </c>
      <c r="K47" s="153" t="n">
        <v>0</v>
      </c>
      <c r="L47" s="153" t="n">
        <v>0</v>
      </c>
      <c r="M47" s="153" t="n">
        <v>0</v>
      </c>
      <c r="N47" s="153" t="n">
        <v>0</v>
      </c>
      <c r="O47" s="153" t="n">
        <v>0</v>
      </c>
      <c r="P47" s="153" t="n">
        <v>0</v>
      </c>
      <c r="Q47" s="153" t="n">
        <v>0</v>
      </c>
      <c r="R47" s="153" t="n">
        <v>0</v>
      </c>
      <c r="S47" s="153" t="n">
        <v>0</v>
      </c>
      <c r="T47" s="153" t="n">
        <v>0</v>
      </c>
      <c r="U47" s="153" t="n">
        <v>0</v>
      </c>
      <c r="V47" s="153" t="n">
        <v>0</v>
      </c>
      <c r="W47" s="153" t="n">
        <v>0</v>
      </c>
      <c r="X47" s="153" t="n">
        <v>0</v>
      </c>
      <c r="Y47" s="153" t="n">
        <v>0</v>
      </c>
      <c r="Z47" s="153" t="n">
        <v>0</v>
      </c>
      <c r="AA47" s="153" t="n">
        <v>0</v>
      </c>
      <c r="AB47" s="153" t="n">
        <v>0</v>
      </c>
      <c r="AC47" s="153" t="n">
        <v>0</v>
      </c>
      <c r="AD47" s="153" t="n">
        <v>0</v>
      </c>
      <c r="AE47" s="153" t="n">
        <v>0</v>
      </c>
      <c r="AF47" s="153" t="n">
        <v>0</v>
      </c>
      <c r="AG47" s="325" t="n">
        <v>0</v>
      </c>
      <c r="AH47" s="1"/>
      <c r="AI47" s="279" t="n">
        <v>4</v>
      </c>
      <c r="AJ47" s="280" t="s">
        <v>263</v>
      </c>
      <c r="AK47" s="1"/>
      <c r="AL47" s="3"/>
      <c r="AM47" s="2"/>
      <c r="AN47" s="33"/>
      <c r="AO47" s="1"/>
      <c r="AP47" s="1"/>
      <c r="AQ47" s="1"/>
      <c r="AR47" s="1"/>
      <c r="AS47" s="1"/>
    </row>
    <row r="48" customFormat="false" ht="12.75" hidden="false" customHeight="true" outlineLevel="0" collapsed="false">
      <c r="A48" s="285" t="s">
        <v>264</v>
      </c>
      <c r="B48" s="284" t="n">
        <f aca="false">SUM(C48:AG48)</f>
        <v>0</v>
      </c>
      <c r="C48" s="153" t="n">
        <v>0</v>
      </c>
      <c r="D48" s="153" t="n">
        <v>0</v>
      </c>
      <c r="E48" s="153" t="n">
        <v>0</v>
      </c>
      <c r="F48" s="153" t="n">
        <v>0</v>
      </c>
      <c r="G48" s="153" t="n">
        <v>0</v>
      </c>
      <c r="H48" s="153" t="n">
        <v>0</v>
      </c>
      <c r="I48" s="153" t="n">
        <v>0</v>
      </c>
      <c r="J48" s="153" t="n">
        <v>0</v>
      </c>
      <c r="K48" s="153" t="n">
        <v>0</v>
      </c>
      <c r="L48" s="153" t="n">
        <v>0</v>
      </c>
      <c r="M48" s="153" t="n">
        <v>0</v>
      </c>
      <c r="N48" s="153" t="n">
        <v>0</v>
      </c>
      <c r="O48" s="153" t="n">
        <v>0</v>
      </c>
      <c r="P48" s="153" t="n">
        <v>0</v>
      </c>
      <c r="Q48" s="153" t="n">
        <v>0</v>
      </c>
      <c r="R48" s="153" t="n">
        <v>0</v>
      </c>
      <c r="S48" s="153" t="n">
        <v>0</v>
      </c>
      <c r="T48" s="153" t="n">
        <v>0</v>
      </c>
      <c r="U48" s="153" t="n">
        <v>0</v>
      </c>
      <c r="V48" s="153" t="n">
        <v>0</v>
      </c>
      <c r="W48" s="153" t="n">
        <v>0</v>
      </c>
      <c r="X48" s="153" t="n">
        <v>0</v>
      </c>
      <c r="Y48" s="153" t="n">
        <v>0</v>
      </c>
      <c r="Z48" s="153" t="n">
        <v>0</v>
      </c>
      <c r="AA48" s="153" t="n">
        <v>0</v>
      </c>
      <c r="AB48" s="153" t="n">
        <v>0</v>
      </c>
      <c r="AC48" s="153" t="n">
        <v>0</v>
      </c>
      <c r="AD48" s="153" t="n">
        <v>0</v>
      </c>
      <c r="AE48" s="153" t="n">
        <v>0</v>
      </c>
      <c r="AF48" s="153" t="n">
        <v>0</v>
      </c>
      <c r="AG48" s="325" t="n">
        <v>0</v>
      </c>
      <c r="AH48" s="1"/>
      <c r="AI48" s="279" t="n">
        <v>5</v>
      </c>
      <c r="AJ48" s="280" t="s">
        <v>265</v>
      </c>
      <c r="AK48" s="1"/>
      <c r="AL48" s="3"/>
      <c r="AM48" s="153"/>
      <c r="AN48" s="56"/>
      <c r="AO48" s="3"/>
      <c r="AP48" s="3"/>
      <c r="AQ48" s="3"/>
      <c r="AR48" s="3"/>
      <c r="AS48" s="3"/>
      <c r="AT48" s="205"/>
      <c r="AU48" s="205"/>
    </row>
    <row r="49" customFormat="false" ht="12.75" hidden="false" customHeight="true" outlineLevel="0" collapsed="false">
      <c r="A49" s="285" t="s">
        <v>266</v>
      </c>
      <c r="B49" s="284" t="n">
        <f aca="false">SUM(C49:AG49)</f>
        <v>0</v>
      </c>
      <c r="C49" s="153" t="n">
        <v>0</v>
      </c>
      <c r="D49" s="153" t="n">
        <v>0</v>
      </c>
      <c r="E49" s="153" t="n">
        <v>0</v>
      </c>
      <c r="F49" s="153" t="n">
        <v>0</v>
      </c>
      <c r="G49" s="153" t="n">
        <v>0</v>
      </c>
      <c r="H49" s="153" t="n">
        <v>0</v>
      </c>
      <c r="I49" s="153" t="n">
        <v>0</v>
      </c>
      <c r="J49" s="153" t="n">
        <v>0</v>
      </c>
      <c r="K49" s="153" t="n">
        <v>0</v>
      </c>
      <c r="L49" s="153" t="n">
        <v>0</v>
      </c>
      <c r="M49" s="153" t="n">
        <v>0</v>
      </c>
      <c r="N49" s="153" t="n">
        <v>0</v>
      </c>
      <c r="O49" s="153" t="n">
        <v>0</v>
      </c>
      <c r="P49" s="153" t="n">
        <v>0</v>
      </c>
      <c r="Q49" s="153" t="n">
        <v>0</v>
      </c>
      <c r="R49" s="153" t="n">
        <v>0</v>
      </c>
      <c r="S49" s="153" t="n">
        <v>0</v>
      </c>
      <c r="T49" s="153" t="n">
        <v>0</v>
      </c>
      <c r="U49" s="153" t="n">
        <v>0</v>
      </c>
      <c r="V49" s="153" t="n">
        <v>0</v>
      </c>
      <c r="W49" s="153" t="n">
        <v>0</v>
      </c>
      <c r="X49" s="153" t="n">
        <v>0</v>
      </c>
      <c r="Y49" s="153" t="n">
        <v>0</v>
      </c>
      <c r="Z49" s="153" t="n">
        <v>0</v>
      </c>
      <c r="AA49" s="153" t="n">
        <v>0</v>
      </c>
      <c r="AB49" s="153" t="n">
        <v>0</v>
      </c>
      <c r="AC49" s="153" t="n">
        <v>0</v>
      </c>
      <c r="AD49" s="153" t="n">
        <v>0</v>
      </c>
      <c r="AE49" s="153" t="n">
        <v>0</v>
      </c>
      <c r="AF49" s="153" t="n">
        <v>0</v>
      </c>
      <c r="AG49" s="325" t="n">
        <v>0</v>
      </c>
      <c r="AH49" s="1"/>
      <c r="AI49" s="279" t="n">
        <v>6</v>
      </c>
      <c r="AJ49" s="280" t="s">
        <v>267</v>
      </c>
      <c r="AK49" s="1"/>
      <c r="AL49" s="3"/>
      <c r="AM49" s="153"/>
      <c r="AN49" s="56"/>
      <c r="AO49" s="3"/>
      <c r="AP49" s="3"/>
      <c r="AQ49" s="3"/>
      <c r="AR49" s="3"/>
      <c r="AS49" s="3"/>
      <c r="AT49" s="205"/>
      <c r="AU49" s="205"/>
    </row>
    <row r="50" customFormat="false" ht="12.75" hidden="false" customHeight="true" outlineLevel="0" collapsed="false">
      <c r="A50" s="285" t="s">
        <v>268</v>
      </c>
      <c r="B50" s="284" t="n">
        <f aca="false">SUM(C50:AG50)</f>
        <v>0</v>
      </c>
      <c r="C50" s="153" t="n">
        <v>0</v>
      </c>
      <c r="D50" s="153" t="n">
        <v>0</v>
      </c>
      <c r="E50" s="153" t="n">
        <v>0</v>
      </c>
      <c r="F50" s="153" t="n">
        <v>0</v>
      </c>
      <c r="G50" s="153" t="n">
        <v>0</v>
      </c>
      <c r="H50" s="153" t="n">
        <v>0</v>
      </c>
      <c r="I50" s="153" t="n">
        <v>0</v>
      </c>
      <c r="J50" s="153" t="n">
        <v>0</v>
      </c>
      <c r="K50" s="153" t="n">
        <v>0</v>
      </c>
      <c r="L50" s="153" t="n">
        <v>0</v>
      </c>
      <c r="M50" s="153" t="n">
        <v>0</v>
      </c>
      <c r="N50" s="153" t="n">
        <v>0</v>
      </c>
      <c r="O50" s="153" t="n">
        <v>0</v>
      </c>
      <c r="P50" s="153" t="n">
        <v>0</v>
      </c>
      <c r="Q50" s="153" t="n">
        <v>0</v>
      </c>
      <c r="R50" s="153" t="n">
        <v>0</v>
      </c>
      <c r="S50" s="153" t="n">
        <v>0</v>
      </c>
      <c r="T50" s="153" t="n">
        <v>0</v>
      </c>
      <c r="U50" s="153" t="n">
        <v>0</v>
      </c>
      <c r="V50" s="153" t="n">
        <v>0</v>
      </c>
      <c r="W50" s="153" t="n">
        <v>0</v>
      </c>
      <c r="X50" s="153" t="n">
        <v>0</v>
      </c>
      <c r="Y50" s="153" t="n">
        <v>0</v>
      </c>
      <c r="Z50" s="153" t="n">
        <v>0</v>
      </c>
      <c r="AA50" s="153" t="n">
        <v>0</v>
      </c>
      <c r="AB50" s="153" t="n">
        <v>0</v>
      </c>
      <c r="AC50" s="153" t="n">
        <v>0</v>
      </c>
      <c r="AD50" s="153" t="n">
        <v>0</v>
      </c>
      <c r="AE50" s="153" t="n">
        <v>0</v>
      </c>
      <c r="AF50" s="153" t="n">
        <v>0</v>
      </c>
      <c r="AG50" s="325" t="n">
        <v>0</v>
      </c>
      <c r="AH50" s="1"/>
      <c r="AI50" s="286" t="n">
        <v>7</v>
      </c>
      <c r="AJ50" s="287" t="s">
        <v>256</v>
      </c>
      <c r="AK50" s="1"/>
      <c r="AL50" s="2"/>
      <c r="AM50" s="2"/>
      <c r="AN50" s="56"/>
      <c r="AO50" s="3"/>
      <c r="AP50" s="3"/>
      <c r="AQ50" s="3"/>
      <c r="AR50" s="3"/>
      <c r="AS50" s="3"/>
      <c r="AT50" s="205"/>
      <c r="AU50" s="205"/>
    </row>
    <row r="51" customFormat="false" ht="12.75" hidden="false" customHeight="true" outlineLevel="0" collapsed="false">
      <c r="A51" s="285" t="s">
        <v>269</v>
      </c>
      <c r="B51" s="284" t="n">
        <f aca="false">SUM(C51:AG51)</f>
        <v>0</v>
      </c>
      <c r="C51" s="153" t="n">
        <v>0</v>
      </c>
      <c r="D51" s="153" t="n">
        <v>0</v>
      </c>
      <c r="E51" s="153" t="n">
        <v>0</v>
      </c>
      <c r="F51" s="153" t="n">
        <v>0</v>
      </c>
      <c r="G51" s="153" t="n">
        <v>0</v>
      </c>
      <c r="H51" s="153" t="n">
        <v>0</v>
      </c>
      <c r="I51" s="153" t="n">
        <v>0</v>
      </c>
      <c r="J51" s="153" t="n">
        <v>0</v>
      </c>
      <c r="K51" s="153" t="n">
        <v>0</v>
      </c>
      <c r="L51" s="153" t="n">
        <v>0</v>
      </c>
      <c r="M51" s="153" t="n">
        <v>0</v>
      </c>
      <c r="N51" s="153" t="n">
        <v>0</v>
      </c>
      <c r="O51" s="153" t="n">
        <v>0</v>
      </c>
      <c r="P51" s="153" t="n">
        <v>0</v>
      </c>
      <c r="Q51" s="153" t="n">
        <v>0</v>
      </c>
      <c r="R51" s="153" t="n">
        <v>0</v>
      </c>
      <c r="S51" s="153" t="n">
        <v>0</v>
      </c>
      <c r="T51" s="153" t="n">
        <v>0</v>
      </c>
      <c r="U51" s="153" t="n">
        <v>0</v>
      </c>
      <c r="V51" s="153" t="n">
        <v>0</v>
      </c>
      <c r="W51" s="153" t="n">
        <v>0</v>
      </c>
      <c r="X51" s="153" t="n">
        <v>0</v>
      </c>
      <c r="Y51" s="153" t="n">
        <v>0</v>
      </c>
      <c r="Z51" s="153" t="n">
        <v>0</v>
      </c>
      <c r="AA51" s="153" t="n">
        <v>0</v>
      </c>
      <c r="AB51" s="153" t="n">
        <v>0</v>
      </c>
      <c r="AC51" s="153" t="n">
        <v>0</v>
      </c>
      <c r="AD51" s="153" t="n">
        <v>0</v>
      </c>
      <c r="AE51" s="153" t="n">
        <v>0</v>
      </c>
      <c r="AF51" s="153" t="n">
        <v>0</v>
      </c>
      <c r="AG51" s="325" t="n">
        <v>0</v>
      </c>
      <c r="AH51" s="1"/>
      <c r="AI51" s="205"/>
      <c r="AJ51" s="1"/>
      <c r="AK51" s="1"/>
      <c r="AL51" s="2"/>
      <c r="AM51" s="2"/>
      <c r="AN51" s="33"/>
      <c r="AO51" s="1"/>
      <c r="AP51" s="1"/>
      <c r="AQ51" s="1"/>
      <c r="AR51" s="1"/>
      <c r="AS51" s="1"/>
    </row>
    <row r="52" customFormat="false" ht="12.75" hidden="false" customHeight="true" outlineLevel="0" collapsed="false">
      <c r="A52" s="285" t="s">
        <v>270</v>
      </c>
      <c r="B52" s="284" t="n">
        <f aca="false">SUM(C52:AG52)</f>
        <v>0</v>
      </c>
      <c r="C52" s="153" t="n">
        <v>0</v>
      </c>
      <c r="D52" s="153" t="n">
        <v>0</v>
      </c>
      <c r="E52" s="153" t="n">
        <v>0</v>
      </c>
      <c r="F52" s="153" t="n">
        <v>0</v>
      </c>
      <c r="G52" s="153" t="n">
        <v>0</v>
      </c>
      <c r="H52" s="153" t="n">
        <v>0</v>
      </c>
      <c r="I52" s="153" t="n">
        <v>0</v>
      </c>
      <c r="J52" s="153" t="n">
        <v>0</v>
      </c>
      <c r="K52" s="153" t="n">
        <v>0</v>
      </c>
      <c r="L52" s="153" t="n">
        <v>0</v>
      </c>
      <c r="M52" s="153" t="n">
        <v>0</v>
      </c>
      <c r="N52" s="153" t="n">
        <v>0</v>
      </c>
      <c r="O52" s="153" t="n">
        <v>0</v>
      </c>
      <c r="P52" s="153" t="n">
        <v>0</v>
      </c>
      <c r="Q52" s="153" t="n">
        <v>0</v>
      </c>
      <c r="R52" s="153" t="n">
        <v>0</v>
      </c>
      <c r="S52" s="153" t="n">
        <v>0</v>
      </c>
      <c r="T52" s="153" t="n">
        <v>0</v>
      </c>
      <c r="U52" s="153" t="n">
        <v>0</v>
      </c>
      <c r="V52" s="153" t="n">
        <v>0</v>
      </c>
      <c r="W52" s="153" t="n">
        <v>0</v>
      </c>
      <c r="X52" s="153" t="n">
        <v>0</v>
      </c>
      <c r="Y52" s="153" t="n">
        <v>0</v>
      </c>
      <c r="Z52" s="153" t="n">
        <v>0</v>
      </c>
      <c r="AA52" s="153" t="n">
        <v>0</v>
      </c>
      <c r="AB52" s="153" t="n">
        <v>0</v>
      </c>
      <c r="AC52" s="153" t="n">
        <v>0</v>
      </c>
      <c r="AD52" s="153" t="n">
        <v>0</v>
      </c>
      <c r="AE52" s="153" t="n">
        <v>0</v>
      </c>
      <c r="AF52" s="153" t="n">
        <v>0</v>
      </c>
      <c r="AG52" s="325" t="n">
        <v>0</v>
      </c>
      <c r="AH52" s="1"/>
      <c r="AI52" s="205"/>
      <c r="AJ52" s="1"/>
      <c r="AK52" s="1"/>
      <c r="AL52" s="2"/>
      <c r="AM52" s="2"/>
      <c r="AN52" s="33"/>
      <c r="AO52" s="1"/>
      <c r="AP52" s="1"/>
      <c r="AQ52" s="1"/>
      <c r="AR52" s="1"/>
      <c r="AS52" s="1"/>
    </row>
    <row r="53" customFormat="false" ht="12.75" hidden="false" customHeight="true" outlineLevel="0" collapsed="false">
      <c r="A53" s="226" t="s">
        <v>118</v>
      </c>
      <c r="B53" s="284" t="n">
        <f aca="false">SUM(C53:AG53)</f>
        <v>0</v>
      </c>
      <c r="C53" s="153" t="n">
        <v>0</v>
      </c>
      <c r="D53" s="153" t="n">
        <v>0</v>
      </c>
      <c r="E53" s="153" t="n">
        <v>0</v>
      </c>
      <c r="F53" s="153" t="n">
        <v>0</v>
      </c>
      <c r="G53" s="153" t="n">
        <v>0</v>
      </c>
      <c r="H53" s="153" t="n">
        <v>0</v>
      </c>
      <c r="I53" s="153" t="n">
        <v>0</v>
      </c>
      <c r="J53" s="153" t="n">
        <v>0</v>
      </c>
      <c r="K53" s="153" t="n">
        <v>0</v>
      </c>
      <c r="L53" s="153" t="n">
        <v>0</v>
      </c>
      <c r="M53" s="153" t="n">
        <v>0</v>
      </c>
      <c r="N53" s="153" t="n">
        <v>0</v>
      </c>
      <c r="O53" s="153" t="n">
        <v>0</v>
      </c>
      <c r="P53" s="153" t="n">
        <v>0</v>
      </c>
      <c r="Q53" s="153" t="n">
        <v>0</v>
      </c>
      <c r="R53" s="153" t="n">
        <v>0</v>
      </c>
      <c r="S53" s="153" t="n">
        <v>0</v>
      </c>
      <c r="T53" s="153" t="n">
        <v>0</v>
      </c>
      <c r="U53" s="153" t="n">
        <v>0</v>
      </c>
      <c r="V53" s="153" t="n">
        <v>0</v>
      </c>
      <c r="W53" s="153" t="n">
        <v>0</v>
      </c>
      <c r="X53" s="153" t="n">
        <v>0</v>
      </c>
      <c r="Y53" s="153" t="n">
        <v>0</v>
      </c>
      <c r="Z53" s="153" t="n">
        <v>0</v>
      </c>
      <c r="AA53" s="153" t="n">
        <v>0</v>
      </c>
      <c r="AB53" s="153" t="n">
        <v>0</v>
      </c>
      <c r="AC53" s="153" t="n">
        <v>0</v>
      </c>
      <c r="AD53" s="153" t="n">
        <v>0</v>
      </c>
      <c r="AE53" s="153" t="n">
        <v>0</v>
      </c>
      <c r="AF53" s="153" t="n">
        <v>0</v>
      </c>
      <c r="AG53" s="325" t="n">
        <v>0</v>
      </c>
      <c r="AH53" s="1"/>
      <c r="AJ53" s="1"/>
      <c r="AK53" s="1"/>
      <c r="AL53" s="3"/>
      <c r="AM53" s="2"/>
      <c r="AN53" s="33"/>
      <c r="AO53" s="1"/>
      <c r="AP53" s="1"/>
      <c r="AQ53" s="1"/>
      <c r="AR53" s="1"/>
      <c r="AS53" s="1"/>
    </row>
    <row r="54" customFormat="false" ht="12.75" hidden="false" customHeight="true" outlineLevel="0" collapsed="false">
      <c r="A54" s="226" t="s">
        <v>119</v>
      </c>
      <c r="B54" s="284" t="n">
        <f aca="false">SUM(C54:AG54)</f>
        <v>0</v>
      </c>
      <c r="C54" s="153" t="n">
        <v>0</v>
      </c>
      <c r="D54" s="153" t="n">
        <v>0</v>
      </c>
      <c r="E54" s="153" t="n">
        <v>0</v>
      </c>
      <c r="F54" s="153" t="n">
        <v>0</v>
      </c>
      <c r="G54" s="153" t="n">
        <v>0</v>
      </c>
      <c r="H54" s="153" t="n">
        <v>0</v>
      </c>
      <c r="I54" s="153" t="n">
        <v>0</v>
      </c>
      <c r="J54" s="153" t="n">
        <v>0</v>
      </c>
      <c r="K54" s="153" t="n">
        <v>0</v>
      </c>
      <c r="L54" s="153" t="n">
        <v>0</v>
      </c>
      <c r="M54" s="153" t="n">
        <v>0</v>
      </c>
      <c r="N54" s="153" t="n">
        <v>0</v>
      </c>
      <c r="O54" s="153" t="n">
        <v>0</v>
      </c>
      <c r="P54" s="153" t="n">
        <v>0</v>
      </c>
      <c r="Q54" s="153" t="n">
        <v>0</v>
      </c>
      <c r="R54" s="153" t="n">
        <v>0</v>
      </c>
      <c r="S54" s="153" t="n">
        <v>0</v>
      </c>
      <c r="T54" s="153" t="n">
        <v>0</v>
      </c>
      <c r="U54" s="153" t="n">
        <v>0</v>
      </c>
      <c r="V54" s="153" t="n">
        <v>0</v>
      </c>
      <c r="W54" s="153" t="n">
        <v>0</v>
      </c>
      <c r="X54" s="153" t="n">
        <v>0</v>
      </c>
      <c r="Y54" s="153" t="n">
        <v>0</v>
      </c>
      <c r="Z54" s="153" t="n">
        <v>0</v>
      </c>
      <c r="AA54" s="153" t="n">
        <v>0</v>
      </c>
      <c r="AB54" s="153" t="n">
        <v>0</v>
      </c>
      <c r="AC54" s="153" t="n">
        <v>0</v>
      </c>
      <c r="AD54" s="153" t="n">
        <v>0</v>
      </c>
      <c r="AE54" s="153" t="n">
        <v>0</v>
      </c>
      <c r="AF54" s="153" t="n">
        <v>0</v>
      </c>
      <c r="AG54" s="325" t="n">
        <v>0</v>
      </c>
      <c r="AH54" s="1"/>
      <c r="AJ54" s="1"/>
      <c r="AK54" s="1"/>
      <c r="AL54" s="3"/>
      <c r="AM54" s="2"/>
      <c r="AN54" s="33"/>
      <c r="AO54" s="1"/>
      <c r="AP54" s="1"/>
      <c r="AQ54" s="1"/>
      <c r="AR54" s="1"/>
      <c r="AS54" s="1"/>
    </row>
    <row r="55" customFormat="false" ht="12.75" hidden="false" customHeight="true" outlineLevel="0" collapsed="false">
      <c r="A55" s="226" t="s">
        <v>120</v>
      </c>
      <c r="B55" s="284" t="n">
        <f aca="false">SUM(C55:AG55)</f>
        <v>0</v>
      </c>
      <c r="C55" s="153" t="n">
        <v>0</v>
      </c>
      <c r="D55" s="153" t="n">
        <v>0</v>
      </c>
      <c r="E55" s="153" t="n">
        <v>0</v>
      </c>
      <c r="F55" s="153" t="n">
        <v>0</v>
      </c>
      <c r="G55" s="153" t="n">
        <v>0</v>
      </c>
      <c r="H55" s="153" t="n">
        <v>0</v>
      </c>
      <c r="I55" s="153" t="n">
        <v>0</v>
      </c>
      <c r="J55" s="153" t="n">
        <v>0</v>
      </c>
      <c r="K55" s="153" t="n">
        <v>0</v>
      </c>
      <c r="L55" s="153" t="n">
        <v>0</v>
      </c>
      <c r="M55" s="153" t="n">
        <v>0</v>
      </c>
      <c r="N55" s="153" t="n">
        <v>0</v>
      </c>
      <c r="O55" s="153" t="n">
        <v>0</v>
      </c>
      <c r="P55" s="153" t="n">
        <v>0</v>
      </c>
      <c r="Q55" s="153" t="n">
        <v>0</v>
      </c>
      <c r="R55" s="153" t="n">
        <v>0</v>
      </c>
      <c r="S55" s="153" t="n">
        <v>0</v>
      </c>
      <c r="T55" s="153" t="n">
        <v>0</v>
      </c>
      <c r="U55" s="153" t="n">
        <v>0</v>
      </c>
      <c r="V55" s="153" t="n">
        <v>0</v>
      </c>
      <c r="W55" s="153" t="n">
        <v>0</v>
      </c>
      <c r="X55" s="153" t="n">
        <v>0</v>
      </c>
      <c r="Y55" s="153" t="n">
        <v>0</v>
      </c>
      <c r="Z55" s="153" t="n">
        <v>0</v>
      </c>
      <c r="AA55" s="153" t="n">
        <v>0</v>
      </c>
      <c r="AB55" s="153" t="n">
        <v>0</v>
      </c>
      <c r="AC55" s="153" t="n">
        <v>0</v>
      </c>
      <c r="AD55" s="153" t="n">
        <v>0</v>
      </c>
      <c r="AE55" s="153" t="n">
        <v>0</v>
      </c>
      <c r="AF55" s="153" t="n">
        <v>0</v>
      </c>
      <c r="AG55" s="325" t="n">
        <v>0</v>
      </c>
      <c r="AH55" s="1"/>
      <c r="AJ55" s="1"/>
      <c r="AK55" s="1"/>
      <c r="AL55" s="3"/>
      <c r="AM55" s="2"/>
      <c r="AN55" s="33"/>
      <c r="AO55" s="1"/>
      <c r="AP55" s="1"/>
      <c r="AQ55" s="1"/>
      <c r="AR55" s="1"/>
      <c r="AS55" s="1"/>
    </row>
    <row r="56" customFormat="false" ht="12.75" hidden="false" customHeight="true" outlineLevel="0" collapsed="false">
      <c r="A56" s="226" t="s">
        <v>121</v>
      </c>
      <c r="B56" s="284" t="n">
        <f aca="false">SUM(C56:AG56)</f>
        <v>0</v>
      </c>
      <c r="C56" s="153" t="n">
        <v>0</v>
      </c>
      <c r="D56" s="153" t="n">
        <v>0</v>
      </c>
      <c r="E56" s="153" t="n">
        <v>0</v>
      </c>
      <c r="F56" s="153" t="n">
        <v>0</v>
      </c>
      <c r="G56" s="153" t="n">
        <v>0</v>
      </c>
      <c r="H56" s="153" t="n">
        <v>0</v>
      </c>
      <c r="I56" s="153" t="n">
        <v>0</v>
      </c>
      <c r="J56" s="153" t="n">
        <v>0</v>
      </c>
      <c r="K56" s="153" t="n">
        <v>0</v>
      </c>
      <c r="L56" s="153" t="n">
        <v>0</v>
      </c>
      <c r="M56" s="153" t="n">
        <v>0</v>
      </c>
      <c r="N56" s="153" t="n">
        <v>0</v>
      </c>
      <c r="O56" s="153" t="n">
        <v>0</v>
      </c>
      <c r="P56" s="153" t="n">
        <v>0</v>
      </c>
      <c r="Q56" s="153" t="n">
        <v>0</v>
      </c>
      <c r="R56" s="153" t="n">
        <v>0</v>
      </c>
      <c r="S56" s="153" t="n">
        <v>0</v>
      </c>
      <c r="T56" s="153" t="n">
        <v>0</v>
      </c>
      <c r="U56" s="153" t="n">
        <v>0</v>
      </c>
      <c r="V56" s="153" t="n">
        <v>0</v>
      </c>
      <c r="W56" s="153" t="n">
        <v>0</v>
      </c>
      <c r="X56" s="153" t="n">
        <v>0</v>
      </c>
      <c r="Y56" s="153" t="n">
        <v>0</v>
      </c>
      <c r="Z56" s="153" t="n">
        <v>0</v>
      </c>
      <c r="AA56" s="153" t="n">
        <v>0</v>
      </c>
      <c r="AB56" s="153" t="n">
        <v>0</v>
      </c>
      <c r="AC56" s="153" t="n">
        <v>0</v>
      </c>
      <c r="AD56" s="153" t="n">
        <v>0</v>
      </c>
      <c r="AE56" s="153" t="n">
        <v>0</v>
      </c>
      <c r="AF56" s="153" t="n">
        <v>0</v>
      </c>
      <c r="AG56" s="325" t="n">
        <v>0</v>
      </c>
      <c r="AH56" s="1"/>
      <c r="AI56" s="205"/>
      <c r="AJ56" s="1"/>
      <c r="AK56" s="1"/>
      <c r="AL56" s="3"/>
      <c r="AM56" s="2"/>
      <c r="AN56" s="33"/>
      <c r="AO56" s="1"/>
      <c r="AP56" s="1"/>
      <c r="AQ56" s="1"/>
      <c r="AR56" s="1"/>
      <c r="AS56" s="1"/>
    </row>
    <row r="57" customFormat="false" ht="12.75" hidden="false" customHeight="true" outlineLevel="0" collapsed="false">
      <c r="A57" s="285" t="s">
        <v>122</v>
      </c>
      <c r="B57" s="284" t="n">
        <f aca="false">SUM(C57:AG57)</f>
        <v>0</v>
      </c>
      <c r="C57" s="153" t="n">
        <v>0</v>
      </c>
      <c r="D57" s="153" t="n">
        <v>0</v>
      </c>
      <c r="E57" s="153" t="n">
        <v>0</v>
      </c>
      <c r="F57" s="153" t="n">
        <v>0</v>
      </c>
      <c r="G57" s="153" t="n">
        <v>0</v>
      </c>
      <c r="H57" s="153" t="n">
        <v>0</v>
      </c>
      <c r="I57" s="153" t="n">
        <v>0</v>
      </c>
      <c r="J57" s="153" t="n">
        <v>0</v>
      </c>
      <c r="K57" s="153" t="n">
        <v>0</v>
      </c>
      <c r="L57" s="153" t="n">
        <v>0</v>
      </c>
      <c r="M57" s="153" t="n">
        <v>0</v>
      </c>
      <c r="N57" s="153" t="n">
        <v>0</v>
      </c>
      <c r="O57" s="153" t="n">
        <v>0</v>
      </c>
      <c r="P57" s="153" t="n">
        <v>0</v>
      </c>
      <c r="Q57" s="153" t="n">
        <v>0</v>
      </c>
      <c r="R57" s="153" t="n">
        <v>0</v>
      </c>
      <c r="S57" s="153" t="n">
        <v>0</v>
      </c>
      <c r="T57" s="153" t="n">
        <v>0</v>
      </c>
      <c r="U57" s="153" t="n">
        <v>0</v>
      </c>
      <c r="V57" s="153" t="n">
        <v>0</v>
      </c>
      <c r="W57" s="153" t="n">
        <v>0</v>
      </c>
      <c r="X57" s="153" t="n">
        <v>0</v>
      </c>
      <c r="Y57" s="153" t="n">
        <v>0</v>
      </c>
      <c r="Z57" s="153" t="n">
        <v>0</v>
      </c>
      <c r="AA57" s="153" t="n">
        <v>0</v>
      </c>
      <c r="AB57" s="153" t="n">
        <v>0</v>
      </c>
      <c r="AC57" s="153" t="n">
        <v>0</v>
      </c>
      <c r="AD57" s="153" t="n">
        <v>0</v>
      </c>
      <c r="AE57" s="153" t="n">
        <v>0</v>
      </c>
      <c r="AF57" s="153" t="n">
        <v>0</v>
      </c>
      <c r="AG57" s="325" t="n">
        <v>0</v>
      </c>
      <c r="AH57" s="1"/>
      <c r="AI57" s="205"/>
      <c r="AJ57" s="1"/>
      <c r="AK57" s="1"/>
      <c r="AL57" s="3"/>
      <c r="AM57" s="2"/>
      <c r="AN57" s="33"/>
      <c r="AO57" s="1"/>
      <c r="AP57" s="1"/>
      <c r="AQ57" s="1"/>
      <c r="AR57" s="1"/>
      <c r="AS57" s="1"/>
    </row>
    <row r="58" customFormat="false" ht="12.75" hidden="false" customHeight="true" outlineLevel="0" collapsed="false">
      <c r="A58" s="285" t="s">
        <v>278</v>
      </c>
      <c r="B58" s="284" t="n">
        <f aca="false">SUM(C58:AG58)</f>
        <v>0</v>
      </c>
      <c r="C58" s="153" t="n">
        <v>0</v>
      </c>
      <c r="D58" s="153" t="n">
        <v>0</v>
      </c>
      <c r="E58" s="153" t="n">
        <v>0</v>
      </c>
      <c r="F58" s="153" t="n">
        <v>0</v>
      </c>
      <c r="G58" s="153" t="n">
        <v>0</v>
      </c>
      <c r="H58" s="153" t="n">
        <v>0</v>
      </c>
      <c r="I58" s="153" t="n">
        <v>0</v>
      </c>
      <c r="J58" s="153" t="n">
        <v>0</v>
      </c>
      <c r="K58" s="153" t="n">
        <v>0</v>
      </c>
      <c r="L58" s="153" t="n">
        <v>0</v>
      </c>
      <c r="M58" s="153" t="n">
        <v>0</v>
      </c>
      <c r="N58" s="153" t="n">
        <v>0</v>
      </c>
      <c r="O58" s="153" t="n">
        <v>0</v>
      </c>
      <c r="P58" s="153" t="n">
        <v>0</v>
      </c>
      <c r="Q58" s="153" t="n">
        <v>0</v>
      </c>
      <c r="R58" s="153" t="n">
        <v>0</v>
      </c>
      <c r="S58" s="153" t="n">
        <v>0</v>
      </c>
      <c r="T58" s="153" t="n">
        <v>0</v>
      </c>
      <c r="U58" s="153" t="n">
        <v>0</v>
      </c>
      <c r="V58" s="153" t="n">
        <v>0</v>
      </c>
      <c r="W58" s="153" t="n">
        <v>0</v>
      </c>
      <c r="X58" s="153" t="n">
        <v>0</v>
      </c>
      <c r="Y58" s="153" t="n">
        <v>0</v>
      </c>
      <c r="Z58" s="153" t="n">
        <v>0</v>
      </c>
      <c r="AA58" s="153" t="n">
        <v>0</v>
      </c>
      <c r="AB58" s="153" t="n">
        <v>0</v>
      </c>
      <c r="AC58" s="153" t="n">
        <v>0</v>
      </c>
      <c r="AD58" s="153" t="n">
        <v>0</v>
      </c>
      <c r="AE58" s="153" t="n">
        <v>0</v>
      </c>
      <c r="AF58" s="153" t="n">
        <v>0</v>
      </c>
      <c r="AG58" s="325" t="n">
        <v>0</v>
      </c>
      <c r="AH58" s="1"/>
      <c r="AI58" s="205"/>
      <c r="AJ58" s="1"/>
      <c r="AK58" s="1"/>
      <c r="AL58" s="3"/>
      <c r="AM58" s="2"/>
      <c r="AN58" s="56"/>
      <c r="AO58" s="3"/>
      <c r="AP58" s="3"/>
      <c r="AQ58" s="3"/>
      <c r="AR58" s="3"/>
      <c r="AS58" s="3"/>
      <c r="AT58" s="205"/>
      <c r="AU58" s="205"/>
      <c r="AV58" s="205"/>
      <c r="AW58" s="205"/>
      <c r="AX58" s="205"/>
    </row>
    <row r="59" customFormat="false" ht="12.75" hidden="false" customHeight="true" outlineLevel="0" collapsed="false">
      <c r="A59" s="285" t="s">
        <v>124</v>
      </c>
      <c r="B59" s="284" t="n">
        <f aca="false">SUM(C59:AG59)</f>
        <v>0</v>
      </c>
      <c r="C59" s="153" t="n">
        <v>0</v>
      </c>
      <c r="D59" s="153" t="n">
        <v>0</v>
      </c>
      <c r="E59" s="153" t="n">
        <v>0</v>
      </c>
      <c r="F59" s="153" t="n">
        <v>0</v>
      </c>
      <c r="G59" s="153" t="n">
        <v>0</v>
      </c>
      <c r="H59" s="153" t="n">
        <v>0</v>
      </c>
      <c r="I59" s="153" t="n">
        <v>0</v>
      </c>
      <c r="J59" s="153" t="n">
        <v>0</v>
      </c>
      <c r="K59" s="153" t="n">
        <v>0</v>
      </c>
      <c r="L59" s="153" t="n">
        <v>0</v>
      </c>
      <c r="M59" s="153" t="n">
        <v>0</v>
      </c>
      <c r="N59" s="153" t="n">
        <v>0</v>
      </c>
      <c r="O59" s="153" t="n">
        <v>0</v>
      </c>
      <c r="P59" s="153" t="n">
        <v>0</v>
      </c>
      <c r="Q59" s="153" t="n">
        <v>0</v>
      </c>
      <c r="R59" s="153" t="n">
        <v>0</v>
      </c>
      <c r="S59" s="153" t="n">
        <v>0</v>
      </c>
      <c r="T59" s="153" t="n">
        <v>0</v>
      </c>
      <c r="U59" s="153" t="n">
        <v>0</v>
      </c>
      <c r="V59" s="153" t="n">
        <v>0</v>
      </c>
      <c r="W59" s="153" t="n">
        <v>0</v>
      </c>
      <c r="X59" s="153" t="n">
        <v>0</v>
      </c>
      <c r="Y59" s="153" t="n">
        <v>0</v>
      </c>
      <c r="Z59" s="153" t="n">
        <v>0</v>
      </c>
      <c r="AA59" s="153" t="n">
        <v>0</v>
      </c>
      <c r="AB59" s="153" t="n">
        <v>0</v>
      </c>
      <c r="AC59" s="153" t="n">
        <v>0</v>
      </c>
      <c r="AD59" s="153" t="n">
        <v>0</v>
      </c>
      <c r="AE59" s="153" t="n">
        <v>0</v>
      </c>
      <c r="AF59" s="153" t="n">
        <v>0</v>
      </c>
      <c r="AG59" s="325" t="n">
        <v>0</v>
      </c>
      <c r="AH59" s="1"/>
      <c r="AI59" s="205"/>
      <c r="AJ59" s="1"/>
      <c r="AK59" s="1"/>
      <c r="AL59" s="3"/>
      <c r="AM59" s="2"/>
      <c r="AN59" s="56"/>
      <c r="AO59" s="3"/>
      <c r="AP59" s="3"/>
      <c r="AQ59" s="3"/>
      <c r="AR59" s="3"/>
      <c r="AS59" s="3"/>
      <c r="AT59" s="205"/>
      <c r="AU59" s="205"/>
      <c r="AV59" s="205"/>
      <c r="AW59" s="205"/>
      <c r="AX59" s="205"/>
    </row>
    <row r="60" customFormat="false" ht="12.75" hidden="false" customHeight="true" outlineLevel="0" collapsed="false">
      <c r="A60" s="285" t="s">
        <v>128</v>
      </c>
      <c r="B60" s="284" t="n">
        <f aca="false">SUM(C60:AG60)</f>
        <v>0</v>
      </c>
      <c r="C60" s="153" t="n">
        <v>0</v>
      </c>
      <c r="D60" s="153" t="n">
        <v>0</v>
      </c>
      <c r="E60" s="153" t="n">
        <v>0</v>
      </c>
      <c r="F60" s="153" t="n">
        <v>0</v>
      </c>
      <c r="G60" s="153" t="n">
        <v>0</v>
      </c>
      <c r="H60" s="153" t="n">
        <v>0</v>
      </c>
      <c r="I60" s="153" t="n">
        <v>0</v>
      </c>
      <c r="J60" s="153" t="n">
        <v>0</v>
      </c>
      <c r="K60" s="153" t="n">
        <v>0</v>
      </c>
      <c r="L60" s="153" t="n">
        <v>0</v>
      </c>
      <c r="M60" s="153" t="n">
        <v>0</v>
      </c>
      <c r="N60" s="153" t="n">
        <v>0</v>
      </c>
      <c r="O60" s="153" t="n">
        <v>0</v>
      </c>
      <c r="P60" s="153" t="n">
        <v>0</v>
      </c>
      <c r="Q60" s="153" t="n">
        <v>0</v>
      </c>
      <c r="R60" s="153" t="n">
        <v>0</v>
      </c>
      <c r="S60" s="153" t="n">
        <v>0</v>
      </c>
      <c r="T60" s="153" t="n">
        <v>0</v>
      </c>
      <c r="U60" s="153" t="n">
        <v>0</v>
      </c>
      <c r="V60" s="153" t="n">
        <v>0</v>
      </c>
      <c r="W60" s="153" t="n">
        <v>0</v>
      </c>
      <c r="X60" s="153" t="n">
        <v>0</v>
      </c>
      <c r="Y60" s="153" t="n">
        <v>0</v>
      </c>
      <c r="Z60" s="153" t="n">
        <v>0</v>
      </c>
      <c r="AA60" s="153" t="n">
        <v>0</v>
      </c>
      <c r="AB60" s="153" t="n">
        <v>0</v>
      </c>
      <c r="AC60" s="153" t="n">
        <v>0</v>
      </c>
      <c r="AD60" s="153" t="n">
        <v>0</v>
      </c>
      <c r="AE60" s="153" t="n">
        <v>0</v>
      </c>
      <c r="AF60" s="153" t="n">
        <v>0</v>
      </c>
      <c r="AG60" s="325" t="n">
        <v>0</v>
      </c>
      <c r="AH60" s="1"/>
      <c r="AI60" s="205"/>
      <c r="AJ60" s="1"/>
      <c r="AK60" s="1"/>
      <c r="AL60" s="3"/>
      <c r="AM60" s="2"/>
      <c r="AN60" s="56"/>
      <c r="AO60" s="3"/>
      <c r="AP60" s="3"/>
      <c r="AQ60" s="3"/>
      <c r="AR60" s="3"/>
      <c r="AS60" s="3"/>
      <c r="AT60" s="205"/>
      <c r="AU60" s="205"/>
      <c r="AV60" s="205"/>
      <c r="AW60" s="205"/>
      <c r="AX60" s="205"/>
    </row>
    <row r="61" customFormat="false" ht="12.75" hidden="false" customHeight="true" outlineLevel="0" collapsed="false">
      <c r="A61" s="285" t="s">
        <v>279</v>
      </c>
      <c r="B61" s="284" t="n">
        <f aca="false">SUM(C61:AG61)</f>
        <v>0</v>
      </c>
      <c r="C61" s="153" t="n">
        <v>0</v>
      </c>
      <c r="D61" s="153" t="n">
        <v>0</v>
      </c>
      <c r="E61" s="153" t="n">
        <v>0</v>
      </c>
      <c r="F61" s="153" t="n">
        <v>0</v>
      </c>
      <c r="G61" s="153" t="n">
        <v>0</v>
      </c>
      <c r="H61" s="153" t="n">
        <v>0</v>
      </c>
      <c r="I61" s="153" t="n">
        <v>0</v>
      </c>
      <c r="J61" s="153" t="n">
        <v>0</v>
      </c>
      <c r="K61" s="153" t="n">
        <v>0</v>
      </c>
      <c r="L61" s="153" t="n">
        <v>0</v>
      </c>
      <c r="M61" s="153" t="n">
        <v>0</v>
      </c>
      <c r="N61" s="153" t="n">
        <v>0</v>
      </c>
      <c r="O61" s="153" t="n">
        <v>0</v>
      </c>
      <c r="P61" s="153" t="n">
        <v>0</v>
      </c>
      <c r="Q61" s="153" t="n">
        <v>0</v>
      </c>
      <c r="R61" s="153" t="n">
        <v>0</v>
      </c>
      <c r="S61" s="153" t="n">
        <v>0</v>
      </c>
      <c r="T61" s="153" t="n">
        <v>0</v>
      </c>
      <c r="U61" s="153" t="n">
        <v>0</v>
      </c>
      <c r="V61" s="153" t="n">
        <v>0</v>
      </c>
      <c r="W61" s="153" t="n">
        <v>0</v>
      </c>
      <c r="X61" s="153" t="n">
        <v>0</v>
      </c>
      <c r="Y61" s="153" t="n">
        <v>0</v>
      </c>
      <c r="Z61" s="153" t="n">
        <v>0</v>
      </c>
      <c r="AA61" s="153" t="n">
        <v>0</v>
      </c>
      <c r="AB61" s="153" t="n">
        <v>0</v>
      </c>
      <c r="AC61" s="153" t="n">
        <v>0</v>
      </c>
      <c r="AD61" s="153" t="n">
        <v>0</v>
      </c>
      <c r="AE61" s="153" t="n">
        <v>0</v>
      </c>
      <c r="AF61" s="153" t="n">
        <v>0</v>
      </c>
      <c r="AG61" s="325" t="n">
        <v>0</v>
      </c>
      <c r="AH61" s="1"/>
      <c r="AJ61" s="1"/>
      <c r="AK61" s="1"/>
      <c r="AL61" s="3"/>
      <c r="AM61" s="2"/>
      <c r="AN61" s="33"/>
      <c r="AO61" s="1"/>
      <c r="AP61" s="1"/>
      <c r="AQ61" s="1"/>
      <c r="AR61" s="1"/>
      <c r="AS61" s="1"/>
    </row>
    <row r="62" customFormat="false" ht="12.75" hidden="false" customHeight="true" outlineLevel="0" collapsed="false">
      <c r="A62" s="285" t="s">
        <v>130</v>
      </c>
      <c r="B62" s="284" t="n">
        <f aca="false">SUM(C62:AG62)</f>
        <v>0</v>
      </c>
      <c r="C62" s="153" t="n">
        <v>0</v>
      </c>
      <c r="D62" s="153" t="n">
        <v>0</v>
      </c>
      <c r="E62" s="153" t="n">
        <v>0</v>
      </c>
      <c r="F62" s="153" t="n">
        <v>0</v>
      </c>
      <c r="G62" s="153" t="n">
        <v>0</v>
      </c>
      <c r="H62" s="153" t="n">
        <v>0</v>
      </c>
      <c r="I62" s="153" t="n">
        <v>0</v>
      </c>
      <c r="J62" s="153" t="n">
        <v>0</v>
      </c>
      <c r="K62" s="153" t="n">
        <v>0</v>
      </c>
      <c r="L62" s="153" t="n">
        <v>0</v>
      </c>
      <c r="M62" s="153" t="n">
        <v>0</v>
      </c>
      <c r="N62" s="153" t="n">
        <v>0</v>
      </c>
      <c r="O62" s="153" t="n">
        <v>0</v>
      </c>
      <c r="P62" s="153" t="n">
        <v>0</v>
      </c>
      <c r="Q62" s="153" t="n">
        <v>0</v>
      </c>
      <c r="R62" s="153" t="n">
        <v>0</v>
      </c>
      <c r="S62" s="153" t="n">
        <v>0</v>
      </c>
      <c r="T62" s="153" t="n">
        <v>0</v>
      </c>
      <c r="U62" s="153" t="n">
        <v>0</v>
      </c>
      <c r="V62" s="153" t="n">
        <v>0</v>
      </c>
      <c r="W62" s="153" t="n">
        <v>0</v>
      </c>
      <c r="X62" s="153" t="n">
        <v>0</v>
      </c>
      <c r="Y62" s="153" t="n">
        <v>0</v>
      </c>
      <c r="Z62" s="153" t="n">
        <v>0</v>
      </c>
      <c r="AA62" s="153" t="n">
        <v>0</v>
      </c>
      <c r="AB62" s="153" t="n">
        <v>0</v>
      </c>
      <c r="AC62" s="153" t="n">
        <v>0</v>
      </c>
      <c r="AD62" s="153" t="n">
        <v>0</v>
      </c>
      <c r="AE62" s="153" t="n">
        <v>0</v>
      </c>
      <c r="AF62" s="153" t="n">
        <v>0</v>
      </c>
      <c r="AG62" s="325" t="n">
        <v>0</v>
      </c>
      <c r="AH62" s="1"/>
      <c r="AJ62" s="1"/>
      <c r="AK62" s="1"/>
      <c r="AL62" s="3"/>
      <c r="AM62" s="2"/>
      <c r="AN62" s="33"/>
      <c r="AO62" s="33"/>
      <c r="AP62" s="1"/>
      <c r="AQ62" s="1"/>
      <c r="AR62" s="1"/>
      <c r="AS62" s="1"/>
    </row>
    <row r="63" customFormat="false" ht="12.75" hidden="false" customHeight="true" outlineLevel="0" collapsed="false">
      <c r="A63" s="285" t="s">
        <v>232</v>
      </c>
      <c r="B63" s="284" t="n">
        <f aca="false">SUM(C63:AG63)</f>
        <v>0</v>
      </c>
      <c r="C63" s="153" t="n">
        <f aca="false">0</f>
        <v>0</v>
      </c>
      <c r="D63" s="153" t="n">
        <f aca="false">0</f>
        <v>0</v>
      </c>
      <c r="E63" s="153" t="n">
        <f aca="false">0</f>
        <v>0</v>
      </c>
      <c r="F63" s="153" t="n">
        <f aca="false">0</f>
        <v>0</v>
      </c>
      <c r="G63" s="153" t="n">
        <f aca="false">0</f>
        <v>0</v>
      </c>
      <c r="H63" s="153" t="n">
        <f aca="false">0</f>
        <v>0</v>
      </c>
      <c r="I63" s="153" t="n">
        <f aca="false">0</f>
        <v>0</v>
      </c>
      <c r="J63" s="153" t="n">
        <f aca="false">0</f>
        <v>0</v>
      </c>
      <c r="K63" s="153" t="n">
        <f aca="false">0</f>
        <v>0</v>
      </c>
      <c r="L63" s="153" t="n">
        <f aca="false">0</f>
        <v>0</v>
      </c>
      <c r="M63" s="153" t="n">
        <f aca="false">0</f>
        <v>0</v>
      </c>
      <c r="N63" s="153" t="n">
        <f aca="false">0</f>
        <v>0</v>
      </c>
      <c r="O63" s="153" t="n">
        <f aca="false">0</f>
        <v>0</v>
      </c>
      <c r="P63" s="153" t="n">
        <f aca="false">0</f>
        <v>0</v>
      </c>
      <c r="Q63" s="153" t="n">
        <f aca="false">0</f>
        <v>0</v>
      </c>
      <c r="R63" s="153" t="n">
        <f aca="false">0</f>
        <v>0</v>
      </c>
      <c r="S63" s="153" t="n">
        <f aca="false">0</f>
        <v>0</v>
      </c>
      <c r="T63" s="153" t="n">
        <f aca="false">0</f>
        <v>0</v>
      </c>
      <c r="U63" s="153" t="n">
        <f aca="false">0</f>
        <v>0</v>
      </c>
      <c r="V63" s="153" t="n">
        <f aca="false">0</f>
        <v>0</v>
      </c>
      <c r="W63" s="153" t="n">
        <f aca="false">0</f>
        <v>0</v>
      </c>
      <c r="X63" s="153" t="n">
        <f aca="false">0</f>
        <v>0</v>
      </c>
      <c r="Y63" s="153" t="n">
        <f aca="false">0</f>
        <v>0</v>
      </c>
      <c r="Z63" s="153" t="n">
        <f aca="false">0</f>
        <v>0</v>
      </c>
      <c r="AA63" s="153" t="n">
        <f aca="false">0</f>
        <v>0</v>
      </c>
      <c r="AB63" s="153" t="n">
        <f aca="false">0</f>
        <v>0</v>
      </c>
      <c r="AC63" s="153" t="n">
        <f aca="false">0</f>
        <v>0</v>
      </c>
      <c r="AD63" s="153" t="n">
        <f aca="false">0</f>
        <v>0</v>
      </c>
      <c r="AE63" s="153" t="n">
        <f aca="false">0</f>
        <v>0</v>
      </c>
      <c r="AF63" s="153" t="n">
        <f aca="false">0</f>
        <v>0</v>
      </c>
      <c r="AG63" s="153" t="n">
        <f aca="false">0</f>
        <v>0</v>
      </c>
      <c r="AH63" s="1"/>
      <c r="AI63" s="205"/>
      <c r="AJ63" s="1"/>
      <c r="AK63" s="1"/>
      <c r="AL63" s="3"/>
      <c r="AM63" s="2"/>
      <c r="AN63" s="33"/>
      <c r="AO63" s="1"/>
      <c r="AP63" s="1"/>
      <c r="AQ63" s="1"/>
      <c r="AR63" s="1"/>
      <c r="AS63" s="1"/>
    </row>
    <row r="64" customFormat="false" ht="12.75" hidden="false" customHeight="true" outlineLevel="0" collapsed="false">
      <c r="A64" s="285" t="s">
        <v>126</v>
      </c>
      <c r="B64" s="284" t="n">
        <f aca="false">SUM(C64:AG64)</f>
        <v>0</v>
      </c>
      <c r="C64" s="153" t="n">
        <v>0</v>
      </c>
      <c r="D64" s="153" t="n">
        <v>0</v>
      </c>
      <c r="E64" s="153" t="n">
        <v>0</v>
      </c>
      <c r="F64" s="153" t="n">
        <v>0</v>
      </c>
      <c r="G64" s="153" t="n">
        <v>0</v>
      </c>
      <c r="H64" s="153" t="n">
        <v>0</v>
      </c>
      <c r="I64" s="153" t="n">
        <v>0</v>
      </c>
      <c r="J64" s="153" t="n">
        <v>0</v>
      </c>
      <c r="K64" s="153" t="n">
        <v>0</v>
      </c>
      <c r="L64" s="153" t="n">
        <v>0</v>
      </c>
      <c r="M64" s="153" t="n">
        <v>0</v>
      </c>
      <c r="N64" s="153" t="n">
        <v>0</v>
      </c>
      <c r="O64" s="153" t="n">
        <v>0</v>
      </c>
      <c r="P64" s="153" t="n">
        <v>0</v>
      </c>
      <c r="Q64" s="153" t="n">
        <v>0</v>
      </c>
      <c r="R64" s="153" t="n">
        <v>0</v>
      </c>
      <c r="S64" s="153" t="n">
        <v>0</v>
      </c>
      <c r="T64" s="153" t="n">
        <v>0</v>
      </c>
      <c r="U64" s="153" t="n">
        <v>0</v>
      </c>
      <c r="V64" s="153" t="n">
        <v>0</v>
      </c>
      <c r="W64" s="153" t="n">
        <v>0</v>
      </c>
      <c r="X64" s="153" t="n">
        <v>0</v>
      </c>
      <c r="Y64" s="153" t="n">
        <v>0</v>
      </c>
      <c r="Z64" s="153" t="n">
        <v>0</v>
      </c>
      <c r="AA64" s="153" t="n">
        <v>0</v>
      </c>
      <c r="AB64" s="153" t="n">
        <v>0</v>
      </c>
      <c r="AC64" s="153" t="n">
        <v>0</v>
      </c>
      <c r="AD64" s="153" t="n">
        <v>0</v>
      </c>
      <c r="AE64" s="153" t="n">
        <v>0</v>
      </c>
      <c r="AF64" s="153" t="n">
        <v>0</v>
      </c>
      <c r="AG64" s="325" t="n">
        <v>0</v>
      </c>
      <c r="AH64" s="1"/>
      <c r="AI64" s="205"/>
      <c r="AJ64" s="1"/>
      <c r="AK64" s="1"/>
      <c r="AL64" s="2"/>
      <c r="AM64" s="2"/>
      <c r="AN64" s="1"/>
      <c r="AO64" s="1"/>
      <c r="AP64" s="1"/>
      <c r="AQ64" s="1"/>
      <c r="AR64" s="1"/>
      <c r="AS64" s="1"/>
    </row>
    <row r="65" customFormat="false" ht="12.75" hidden="false" customHeight="true" outlineLevel="0" collapsed="false">
      <c r="A65" s="226" t="s">
        <v>127</v>
      </c>
      <c r="B65" s="284" t="n">
        <f aca="false">SUM(C65:AG65)</f>
        <v>0</v>
      </c>
      <c r="C65" s="153" t="n">
        <v>0</v>
      </c>
      <c r="D65" s="153" t="n">
        <v>0</v>
      </c>
      <c r="E65" s="153" t="n">
        <v>0</v>
      </c>
      <c r="F65" s="153" t="n">
        <v>0</v>
      </c>
      <c r="G65" s="153" t="n">
        <v>0</v>
      </c>
      <c r="H65" s="153" t="n">
        <v>0</v>
      </c>
      <c r="I65" s="153" t="n">
        <v>0</v>
      </c>
      <c r="J65" s="153" t="n">
        <v>0</v>
      </c>
      <c r="K65" s="153" t="n">
        <v>0</v>
      </c>
      <c r="L65" s="153" t="n">
        <v>0</v>
      </c>
      <c r="M65" s="153" t="n">
        <v>0</v>
      </c>
      <c r="N65" s="153" t="n">
        <v>0</v>
      </c>
      <c r="O65" s="153" t="n">
        <v>0</v>
      </c>
      <c r="P65" s="153" t="n">
        <v>0</v>
      </c>
      <c r="Q65" s="153" t="n">
        <v>0</v>
      </c>
      <c r="R65" s="153" t="n">
        <v>0</v>
      </c>
      <c r="S65" s="153" t="n">
        <v>0</v>
      </c>
      <c r="T65" s="153" t="n">
        <v>0</v>
      </c>
      <c r="U65" s="153" t="n">
        <v>0</v>
      </c>
      <c r="V65" s="153" t="n">
        <v>0</v>
      </c>
      <c r="W65" s="153" t="n">
        <v>0</v>
      </c>
      <c r="X65" s="153" t="n">
        <v>0</v>
      </c>
      <c r="Y65" s="153" t="n">
        <v>0</v>
      </c>
      <c r="Z65" s="153" t="n">
        <v>0</v>
      </c>
      <c r="AA65" s="153" t="n">
        <v>0</v>
      </c>
      <c r="AB65" s="153" t="n">
        <v>0</v>
      </c>
      <c r="AC65" s="153" t="n">
        <v>0</v>
      </c>
      <c r="AD65" s="153" t="n">
        <v>0</v>
      </c>
      <c r="AE65" s="153" t="n">
        <v>0</v>
      </c>
      <c r="AF65" s="153" t="n">
        <v>0</v>
      </c>
      <c r="AG65" s="325" t="n">
        <v>0</v>
      </c>
      <c r="AH65" s="1"/>
      <c r="AJ65" s="1"/>
      <c r="AK65" s="1"/>
      <c r="AL65" s="3"/>
      <c r="AM65" s="2"/>
      <c r="AN65" s="1"/>
      <c r="AO65" s="1"/>
      <c r="AP65" s="1"/>
      <c r="AQ65" s="1"/>
      <c r="AR65" s="1"/>
      <c r="AS65" s="1"/>
    </row>
    <row r="66" customFormat="false" ht="12.75" hidden="false" customHeight="true" outlineLevel="0" collapsed="false">
      <c r="A66" s="226" t="s">
        <v>280</v>
      </c>
      <c r="B66" s="284" t="n">
        <f aca="false">SUM(C66:AG66)</f>
        <v>0</v>
      </c>
      <c r="C66" s="153" t="n">
        <v>0</v>
      </c>
      <c r="D66" s="153" t="n">
        <v>0</v>
      </c>
      <c r="E66" s="153" t="n">
        <v>0</v>
      </c>
      <c r="F66" s="153" t="n">
        <v>0</v>
      </c>
      <c r="G66" s="153" t="n">
        <v>0</v>
      </c>
      <c r="H66" s="153" t="n">
        <v>0</v>
      </c>
      <c r="I66" s="153" t="n">
        <v>0</v>
      </c>
      <c r="J66" s="153" t="n">
        <v>0</v>
      </c>
      <c r="K66" s="153" t="n">
        <v>0</v>
      </c>
      <c r="L66" s="153" t="n">
        <v>0</v>
      </c>
      <c r="M66" s="153" t="n">
        <v>0</v>
      </c>
      <c r="N66" s="153" t="n">
        <v>0</v>
      </c>
      <c r="O66" s="153" t="n">
        <v>0</v>
      </c>
      <c r="P66" s="153" t="n">
        <v>0</v>
      </c>
      <c r="Q66" s="153" t="n">
        <v>0</v>
      </c>
      <c r="R66" s="153" t="n">
        <v>0</v>
      </c>
      <c r="S66" s="153" t="n">
        <v>0</v>
      </c>
      <c r="T66" s="153" t="n">
        <v>0</v>
      </c>
      <c r="U66" s="153" t="n">
        <v>0</v>
      </c>
      <c r="V66" s="153" t="n">
        <v>0</v>
      </c>
      <c r="W66" s="153" t="n">
        <v>0</v>
      </c>
      <c r="X66" s="153" t="n">
        <v>0</v>
      </c>
      <c r="Y66" s="153" t="n">
        <v>0</v>
      </c>
      <c r="Z66" s="153" t="n">
        <v>0</v>
      </c>
      <c r="AA66" s="153" t="n">
        <v>0</v>
      </c>
      <c r="AB66" s="153" t="n">
        <v>0</v>
      </c>
      <c r="AC66" s="153" t="n">
        <v>0</v>
      </c>
      <c r="AD66" s="153" t="n">
        <v>0</v>
      </c>
      <c r="AE66" s="153" t="n">
        <v>0</v>
      </c>
      <c r="AF66" s="153" t="n">
        <v>0</v>
      </c>
      <c r="AG66" s="325" t="n">
        <v>0</v>
      </c>
      <c r="AH66" s="1"/>
      <c r="AI66" s="205"/>
      <c r="AJ66" s="1"/>
      <c r="AK66" s="1"/>
      <c r="AL66" s="3"/>
      <c r="AM66" s="2"/>
      <c r="AN66" s="1"/>
      <c r="AO66" s="1"/>
      <c r="AP66" s="1"/>
      <c r="AQ66" s="1"/>
      <c r="AR66" s="1"/>
      <c r="AS66" s="1"/>
    </row>
    <row r="67" customFormat="false" ht="12.75" hidden="false" customHeight="true" outlineLevel="0" collapsed="false">
      <c r="A67" s="226" t="s">
        <v>281</v>
      </c>
      <c r="B67" s="284" t="n">
        <f aca="false">SUM(C67:AG67)</f>
        <v>0</v>
      </c>
      <c r="C67" s="153" t="n">
        <v>0</v>
      </c>
      <c r="D67" s="153" t="n">
        <v>0</v>
      </c>
      <c r="E67" s="153" t="n">
        <v>0</v>
      </c>
      <c r="F67" s="153" t="n">
        <v>0</v>
      </c>
      <c r="G67" s="153" t="n">
        <v>0</v>
      </c>
      <c r="H67" s="153" t="n">
        <v>0</v>
      </c>
      <c r="I67" s="153" t="n">
        <v>0</v>
      </c>
      <c r="J67" s="153" t="n">
        <v>0</v>
      </c>
      <c r="K67" s="153" t="n">
        <v>0</v>
      </c>
      <c r="L67" s="153" t="n">
        <v>0</v>
      </c>
      <c r="M67" s="153" t="n">
        <v>0</v>
      </c>
      <c r="N67" s="153" t="n">
        <v>0</v>
      </c>
      <c r="O67" s="153" t="n">
        <v>0</v>
      </c>
      <c r="P67" s="153" t="n">
        <v>0</v>
      </c>
      <c r="Q67" s="153" t="n">
        <v>0</v>
      </c>
      <c r="R67" s="153" t="n">
        <v>0</v>
      </c>
      <c r="S67" s="153" t="n">
        <v>0</v>
      </c>
      <c r="T67" s="153" t="n">
        <v>0</v>
      </c>
      <c r="U67" s="153" t="n">
        <v>0</v>
      </c>
      <c r="V67" s="153" t="n">
        <v>0</v>
      </c>
      <c r="W67" s="153" t="n">
        <v>0</v>
      </c>
      <c r="X67" s="153" t="n">
        <v>0</v>
      </c>
      <c r="Y67" s="153" t="n">
        <v>0</v>
      </c>
      <c r="Z67" s="153" t="n">
        <v>0</v>
      </c>
      <c r="AA67" s="153" t="n">
        <v>0</v>
      </c>
      <c r="AB67" s="153" t="n">
        <v>0</v>
      </c>
      <c r="AC67" s="153" t="n">
        <v>0</v>
      </c>
      <c r="AD67" s="153" t="n">
        <v>0</v>
      </c>
      <c r="AE67" s="153" t="n">
        <v>0</v>
      </c>
      <c r="AF67" s="153" t="n">
        <v>0</v>
      </c>
      <c r="AG67" s="325" t="n">
        <v>0</v>
      </c>
      <c r="AH67" s="1"/>
      <c r="AI67" s="205"/>
      <c r="AJ67" s="1"/>
      <c r="AK67" s="1"/>
      <c r="AL67" s="3"/>
      <c r="AM67" s="2"/>
      <c r="AN67" s="1"/>
      <c r="AO67" s="1"/>
      <c r="AP67" s="1"/>
      <c r="AQ67" s="1"/>
      <c r="AR67" s="1"/>
      <c r="AS67" s="1"/>
    </row>
    <row r="68" customFormat="false" ht="12.75" hidden="false" customHeight="true" outlineLevel="0" collapsed="false">
      <c r="A68" s="226" t="s">
        <v>282</v>
      </c>
      <c r="B68" s="284" t="n">
        <f aca="false">SUM(C68:AG68)</f>
        <v>0</v>
      </c>
      <c r="C68" s="153" t="n">
        <v>0</v>
      </c>
      <c r="D68" s="153" t="n">
        <v>0</v>
      </c>
      <c r="E68" s="153" t="n">
        <v>0</v>
      </c>
      <c r="F68" s="153" t="n">
        <v>0</v>
      </c>
      <c r="G68" s="153" t="n">
        <v>0</v>
      </c>
      <c r="H68" s="153" t="n">
        <v>0</v>
      </c>
      <c r="I68" s="153" t="n">
        <v>0</v>
      </c>
      <c r="J68" s="153" t="n">
        <v>0</v>
      </c>
      <c r="K68" s="153" t="n">
        <v>0</v>
      </c>
      <c r="L68" s="153" t="n">
        <v>0</v>
      </c>
      <c r="M68" s="153" t="n">
        <v>0</v>
      </c>
      <c r="N68" s="153" t="n">
        <v>0</v>
      </c>
      <c r="O68" s="153" t="n">
        <v>0</v>
      </c>
      <c r="P68" s="153" t="n">
        <v>0</v>
      </c>
      <c r="Q68" s="153" t="n">
        <v>0</v>
      </c>
      <c r="R68" s="153" t="n">
        <v>0</v>
      </c>
      <c r="S68" s="153" t="n">
        <v>0</v>
      </c>
      <c r="T68" s="153" t="n">
        <v>0</v>
      </c>
      <c r="U68" s="153" t="n">
        <v>0</v>
      </c>
      <c r="V68" s="153" t="n">
        <v>0</v>
      </c>
      <c r="W68" s="153" t="n">
        <v>0</v>
      </c>
      <c r="X68" s="153" t="n">
        <v>0</v>
      </c>
      <c r="Y68" s="153" t="n">
        <v>0</v>
      </c>
      <c r="Z68" s="153" t="n">
        <v>0</v>
      </c>
      <c r="AA68" s="153" t="n">
        <v>0</v>
      </c>
      <c r="AB68" s="153" t="n">
        <v>0</v>
      </c>
      <c r="AC68" s="153" t="n">
        <v>0</v>
      </c>
      <c r="AD68" s="153" t="n">
        <v>0</v>
      </c>
      <c r="AE68" s="153" t="n">
        <v>0</v>
      </c>
      <c r="AF68" s="153" t="n">
        <v>0</v>
      </c>
      <c r="AG68" s="325" t="n">
        <v>0</v>
      </c>
      <c r="AH68" s="1"/>
      <c r="AJ68" s="1"/>
      <c r="AK68" s="1"/>
      <c r="AL68" s="3"/>
      <c r="AM68" s="2"/>
      <c r="AN68" s="1"/>
      <c r="AO68" s="1"/>
      <c r="AP68" s="1"/>
      <c r="AQ68" s="1"/>
      <c r="AR68" s="1"/>
      <c r="AS68" s="1"/>
    </row>
    <row r="69" customFormat="false" ht="12.75" hidden="false" customHeight="true" outlineLevel="0" collapsed="false">
      <c r="A69" s="285" t="s">
        <v>283</v>
      </c>
      <c r="B69" s="284" t="n">
        <f aca="false">SUM(C69:AG69)</f>
        <v>0</v>
      </c>
      <c r="C69" s="153" t="n">
        <v>0</v>
      </c>
      <c r="D69" s="153" t="n">
        <v>0</v>
      </c>
      <c r="E69" s="153" t="n">
        <v>0</v>
      </c>
      <c r="F69" s="153" t="n">
        <v>0</v>
      </c>
      <c r="G69" s="153" t="n">
        <v>0</v>
      </c>
      <c r="H69" s="153" t="n">
        <v>0</v>
      </c>
      <c r="I69" s="153" t="n">
        <v>0</v>
      </c>
      <c r="J69" s="153" t="n">
        <v>0</v>
      </c>
      <c r="K69" s="153" t="n">
        <v>0</v>
      </c>
      <c r="L69" s="153" t="n">
        <v>0</v>
      </c>
      <c r="M69" s="153" t="n">
        <v>0</v>
      </c>
      <c r="N69" s="153" t="n">
        <v>0</v>
      </c>
      <c r="O69" s="153" t="n">
        <v>0</v>
      </c>
      <c r="P69" s="153" t="n">
        <v>0</v>
      </c>
      <c r="Q69" s="153" t="n">
        <v>0</v>
      </c>
      <c r="R69" s="153" t="n">
        <v>0</v>
      </c>
      <c r="S69" s="153" t="n">
        <v>0</v>
      </c>
      <c r="T69" s="153" t="n">
        <v>0</v>
      </c>
      <c r="U69" s="153" t="n">
        <v>0</v>
      </c>
      <c r="V69" s="153" t="n">
        <v>0</v>
      </c>
      <c r="W69" s="153" t="n">
        <v>0</v>
      </c>
      <c r="X69" s="153" t="n">
        <v>0</v>
      </c>
      <c r="Y69" s="153" t="n">
        <v>0</v>
      </c>
      <c r="Z69" s="153" t="n">
        <v>0</v>
      </c>
      <c r="AA69" s="153" t="n">
        <v>0</v>
      </c>
      <c r="AB69" s="153" t="n">
        <v>0</v>
      </c>
      <c r="AC69" s="153" t="n">
        <v>0</v>
      </c>
      <c r="AD69" s="153" t="n">
        <v>0</v>
      </c>
      <c r="AE69" s="153" t="n">
        <v>0</v>
      </c>
      <c r="AF69" s="153" t="n">
        <v>0</v>
      </c>
      <c r="AG69" s="325" t="n">
        <v>0</v>
      </c>
      <c r="AH69" s="1"/>
      <c r="AI69" s="205"/>
      <c r="AJ69" s="1"/>
      <c r="AK69" s="1"/>
      <c r="AL69" s="3"/>
      <c r="AM69" s="2"/>
      <c r="AN69" s="1"/>
      <c r="AO69" s="1"/>
      <c r="AP69" s="1"/>
      <c r="AQ69" s="1"/>
      <c r="AR69" s="1"/>
      <c r="AS69" s="1"/>
    </row>
    <row r="70" customFormat="false" ht="12.75" hidden="false" customHeight="true" outlineLevel="0" collapsed="false">
      <c r="A70" s="226" t="s">
        <v>284</v>
      </c>
      <c r="B70" s="284" t="n">
        <f aca="false">SUM(C70:AG70)</f>
        <v>0</v>
      </c>
      <c r="C70" s="153" t="n">
        <v>0</v>
      </c>
      <c r="D70" s="153" t="n">
        <v>0</v>
      </c>
      <c r="E70" s="153" t="n">
        <v>0</v>
      </c>
      <c r="F70" s="153" t="n">
        <v>0</v>
      </c>
      <c r="G70" s="153" t="n">
        <v>0</v>
      </c>
      <c r="H70" s="153" t="n">
        <v>0</v>
      </c>
      <c r="I70" s="153" t="n">
        <v>0</v>
      </c>
      <c r="J70" s="153" t="n">
        <v>0</v>
      </c>
      <c r="K70" s="153" t="n">
        <v>0</v>
      </c>
      <c r="L70" s="153" t="n">
        <v>0</v>
      </c>
      <c r="M70" s="153" t="n">
        <v>0</v>
      </c>
      <c r="N70" s="153" t="n">
        <v>0</v>
      </c>
      <c r="O70" s="153" t="n">
        <v>0</v>
      </c>
      <c r="P70" s="153" t="n">
        <v>0</v>
      </c>
      <c r="Q70" s="153" t="n">
        <v>0</v>
      </c>
      <c r="R70" s="153" t="n">
        <v>0</v>
      </c>
      <c r="S70" s="153" t="n">
        <v>0</v>
      </c>
      <c r="T70" s="153" t="n">
        <v>0</v>
      </c>
      <c r="U70" s="153" t="n">
        <v>0</v>
      </c>
      <c r="V70" s="153" t="n">
        <v>0</v>
      </c>
      <c r="W70" s="153" t="n">
        <v>0</v>
      </c>
      <c r="X70" s="153" t="n">
        <v>0</v>
      </c>
      <c r="Y70" s="153" t="n">
        <v>0</v>
      </c>
      <c r="Z70" s="153" t="n">
        <v>0</v>
      </c>
      <c r="AA70" s="153" t="n">
        <v>0</v>
      </c>
      <c r="AB70" s="153" t="n">
        <v>0</v>
      </c>
      <c r="AC70" s="153" t="n">
        <v>0</v>
      </c>
      <c r="AD70" s="153" t="n">
        <v>0</v>
      </c>
      <c r="AE70" s="153" t="n">
        <v>0</v>
      </c>
      <c r="AF70" s="153" t="n">
        <v>0</v>
      </c>
      <c r="AG70" s="325" t="n">
        <v>0</v>
      </c>
      <c r="AH70" s="1"/>
      <c r="AJ70" s="1"/>
      <c r="AK70" s="1"/>
      <c r="AL70" s="3"/>
      <c r="AM70" s="2"/>
      <c r="AN70" s="1"/>
      <c r="AO70" s="1"/>
      <c r="AP70" s="1"/>
      <c r="AQ70" s="1"/>
      <c r="AR70" s="1"/>
      <c r="AS70" s="1"/>
    </row>
    <row r="71" customFormat="false" ht="12.75" hidden="false" customHeight="true" outlineLevel="0" collapsed="false">
      <c r="A71" s="226" t="s">
        <v>285</v>
      </c>
      <c r="B71" s="284" t="s">
        <v>286</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325"/>
      <c r="AH71" s="1"/>
      <c r="AJ71" s="1"/>
      <c r="AK71" s="1"/>
      <c r="AL71" s="3"/>
      <c r="AM71" s="2"/>
    </row>
    <row r="72" customFormat="false" ht="12.75" hidden="false" customHeight="true" outlineLevel="0" collapsed="false">
      <c r="A72" s="226"/>
      <c r="B72" s="28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310"/>
      <c r="AH72" s="1"/>
      <c r="AJ72" s="1"/>
      <c r="AK72" s="1"/>
      <c r="AL72" s="3"/>
      <c r="AM72" s="2"/>
    </row>
    <row r="73" customFormat="false" ht="12.75" hidden="false" customHeight="true" outlineLevel="0" collapsed="false">
      <c r="A73" s="226"/>
      <c r="B73" s="28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310"/>
      <c r="AH73" s="1"/>
      <c r="AJ73" s="1"/>
      <c r="AK73" s="1"/>
      <c r="AL73" s="3"/>
      <c r="AM73" s="2"/>
    </row>
    <row r="74" customFormat="false" ht="12.75" hidden="false" customHeight="true" outlineLevel="0" collapsed="false">
      <c r="A74" s="226"/>
      <c r="B74" s="28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310"/>
      <c r="AH74" s="1"/>
      <c r="AJ74" s="1"/>
      <c r="AK74" s="1"/>
      <c r="AL74" s="3"/>
      <c r="AM74" s="2"/>
    </row>
    <row r="75" customFormat="false" ht="12.75" hidden="false" customHeight="true" outlineLevel="0" collapsed="false">
      <c r="A75" s="226"/>
      <c r="B75" s="3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310"/>
      <c r="AH75" s="1"/>
      <c r="AJ75" s="1"/>
      <c r="AK75" s="1"/>
      <c r="AL75" s="3"/>
      <c r="AM75" s="2"/>
    </row>
    <row r="76" customFormat="false" ht="12.75" hidden="false" customHeight="true" outlineLevel="0" collapsed="false">
      <c r="A76" s="315" t="s">
        <v>289</v>
      </c>
      <c r="B76" s="316" t="n">
        <f aca="false">SUM(B47:B75)-B61-B67-B68-B69</f>
        <v>0</v>
      </c>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8"/>
      <c r="AH76" s="1"/>
      <c r="AJ76" s="1"/>
      <c r="AK76" s="1"/>
      <c r="AL76" s="3"/>
      <c r="AM76" s="2"/>
    </row>
    <row r="77" customFormat="false" ht="12.7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J77" s="1"/>
      <c r="AK77" s="1"/>
      <c r="AL77" s="3"/>
      <c r="AM77" s="2"/>
    </row>
    <row r="78" customFormat="false" ht="12.75" hidden="false" customHeight="true" outlineLevel="0" collapsed="false">
      <c r="A78" s="85"/>
      <c r="B78" s="319"/>
      <c r="AH78" s="85"/>
      <c r="AJ78" s="85"/>
      <c r="AK78" s="153"/>
      <c r="AL78" s="3"/>
      <c r="AM78" s="2"/>
    </row>
    <row r="79" customFormat="false" ht="12.75" hidden="false" customHeight="true" outlineLevel="0" collapsed="false">
      <c r="A79" s="262" t="s">
        <v>324</v>
      </c>
      <c r="B79" s="262"/>
      <c r="AH79" s="85"/>
      <c r="AJ79" s="85"/>
      <c r="AK79" s="153"/>
      <c r="AL79" s="3"/>
      <c r="AM79" s="2"/>
    </row>
    <row r="80" customFormat="false" ht="12.75" hidden="false" customHeight="true" outlineLevel="0" collapsed="false">
      <c r="A80" s="85"/>
      <c r="B80" s="319"/>
      <c r="AH80" s="85"/>
      <c r="AJ80" s="85"/>
      <c r="AK80" s="153"/>
      <c r="AL80" s="3"/>
      <c r="AM80" s="2"/>
    </row>
    <row r="81" customFormat="false" ht="12.75" hidden="false" customHeight="true" outlineLevel="0" collapsed="false">
      <c r="A81" s="264"/>
      <c r="B81" s="265" t="s">
        <v>252</v>
      </c>
      <c r="C81" s="266" t="n">
        <f aca="false">SUM(C85:C101)</f>
        <v>0</v>
      </c>
      <c r="D81" s="266" t="n">
        <f aca="false">SUM(D85:D101)</f>
        <v>0</v>
      </c>
      <c r="E81" s="266" t="n">
        <f aca="false">SUM(E85:E101)</f>
        <v>0</v>
      </c>
      <c r="F81" s="266" t="n">
        <f aca="false">SUM(F85:F101)</f>
        <v>0</v>
      </c>
      <c r="G81" s="266" t="n">
        <f aca="false">SUM(G85:G101)</f>
        <v>0</v>
      </c>
      <c r="H81" s="266" t="n">
        <f aca="false">SUM(H85:H101)</f>
        <v>0</v>
      </c>
      <c r="I81" s="266" t="n">
        <f aca="false">SUM(I85:I101)</f>
        <v>0</v>
      </c>
      <c r="J81" s="266" t="n">
        <f aca="false">SUM(J85:J101)</f>
        <v>0</v>
      </c>
      <c r="K81" s="266" t="n">
        <f aca="false">SUM(K85:K101)</f>
        <v>0</v>
      </c>
      <c r="L81" s="266" t="n">
        <f aca="false">SUM(L85:L101)</f>
        <v>0</v>
      </c>
      <c r="M81" s="266" t="n">
        <f aca="false">SUM(M85:M101)</f>
        <v>0</v>
      </c>
      <c r="N81" s="266" t="n">
        <f aca="false">SUM(N85:N101)</f>
        <v>0</v>
      </c>
      <c r="O81" s="266" t="n">
        <f aca="false">SUM(O85:O101)</f>
        <v>0</v>
      </c>
      <c r="P81" s="266" t="n">
        <f aca="false">SUM(P85:P101)</f>
        <v>0</v>
      </c>
      <c r="Q81" s="266" t="n">
        <f aca="false">SUM(Q85:Q101)</f>
        <v>0</v>
      </c>
      <c r="R81" s="266" t="n">
        <f aca="false">SUM(R85:R101)</f>
        <v>0</v>
      </c>
      <c r="S81" s="266" t="n">
        <f aca="false">SUM(S85:S101)</f>
        <v>0</v>
      </c>
      <c r="T81" s="266" t="n">
        <f aca="false">SUM(T85:T101)</f>
        <v>0</v>
      </c>
      <c r="U81" s="266" t="n">
        <f aca="false">SUM(U85:U101)</f>
        <v>0</v>
      </c>
      <c r="V81" s="266" t="n">
        <f aca="false">SUM(V85:V101)</f>
        <v>0</v>
      </c>
      <c r="W81" s="266" t="n">
        <f aca="false">SUM(W85:W101)</f>
        <v>0</v>
      </c>
      <c r="X81" s="266" t="n">
        <f aca="false">SUM(X85:X101)</f>
        <v>0</v>
      </c>
      <c r="Y81" s="266" t="n">
        <f aca="false">SUM(Y85:Y101)</f>
        <v>0</v>
      </c>
      <c r="Z81" s="266" t="n">
        <f aca="false">SUM(Z85:Z101)</f>
        <v>0</v>
      </c>
      <c r="AA81" s="266" t="n">
        <f aca="false">SUM(AA85:AA101)</f>
        <v>0</v>
      </c>
      <c r="AB81" s="266" t="n">
        <f aca="false">SUM(AB85:AB101)</f>
        <v>0</v>
      </c>
      <c r="AC81" s="266" t="n">
        <f aca="false">SUM(AC85:AC101)</f>
        <v>0</v>
      </c>
      <c r="AD81" s="266" t="n">
        <f aca="false">SUM(AD85:AD101)</f>
        <v>0</v>
      </c>
      <c r="AE81" s="266" t="n">
        <f aca="false">SUM(AE85:AE101)</f>
        <v>0</v>
      </c>
      <c r="AF81" s="266" t="n">
        <f aca="false">SUM(AF85:AF101)</f>
        <v>0</v>
      </c>
      <c r="AG81" s="266" t="n">
        <f aca="false">SUM(AG85:AG101)</f>
        <v>0</v>
      </c>
      <c r="AH81" s="1"/>
      <c r="AI81" s="320"/>
      <c r="AJ81" s="22"/>
      <c r="AK81" s="1"/>
      <c r="AL81" s="17"/>
      <c r="AN81" s="1"/>
      <c r="AO81" s="1"/>
      <c r="AP81" s="1"/>
      <c r="AQ81" s="1"/>
      <c r="AR81" s="1"/>
      <c r="AS81" s="1"/>
    </row>
    <row r="82" customFormat="false" ht="12.75" hidden="false" customHeight="true" outlineLevel="0" collapsed="false">
      <c r="A82" s="269" t="s">
        <v>166</v>
      </c>
      <c r="B82" s="270" t="n">
        <f aca="false">B44</f>
        <v>36647</v>
      </c>
      <c r="C82" s="271" t="n">
        <f aca="false">C44</f>
        <v>36647</v>
      </c>
      <c r="D82" s="271" t="n">
        <f aca="false">D44</f>
        <v>36648</v>
      </c>
      <c r="E82" s="271" t="n">
        <f aca="false">E44</f>
        <v>36649</v>
      </c>
      <c r="F82" s="271" t="n">
        <f aca="false">F44</f>
        <v>36650</v>
      </c>
      <c r="G82" s="271" t="n">
        <f aca="false">G44</f>
        <v>36651</v>
      </c>
      <c r="H82" s="271" t="n">
        <f aca="false">H44</f>
        <v>36652</v>
      </c>
      <c r="I82" s="271" t="n">
        <f aca="false">I44</f>
        <v>36653</v>
      </c>
      <c r="J82" s="271" t="n">
        <f aca="false">J44</f>
        <v>36654</v>
      </c>
      <c r="K82" s="271" t="n">
        <f aca="false">K44</f>
        <v>36655</v>
      </c>
      <c r="L82" s="271" t="n">
        <f aca="false">L44</f>
        <v>36656</v>
      </c>
      <c r="M82" s="271" t="n">
        <f aca="false">M44</f>
        <v>36657</v>
      </c>
      <c r="N82" s="271" t="n">
        <f aca="false">N44</f>
        <v>36658</v>
      </c>
      <c r="O82" s="271" t="n">
        <f aca="false">O44</f>
        <v>36659</v>
      </c>
      <c r="P82" s="271" t="n">
        <f aca="false">P44</f>
        <v>36660</v>
      </c>
      <c r="Q82" s="271" t="n">
        <f aca="false">Q44</f>
        <v>36661</v>
      </c>
      <c r="R82" s="271" t="n">
        <f aca="false">R44</f>
        <v>36662</v>
      </c>
      <c r="S82" s="271" t="n">
        <f aca="false">S44</f>
        <v>36663</v>
      </c>
      <c r="T82" s="271" t="n">
        <f aca="false">T44</f>
        <v>36664</v>
      </c>
      <c r="U82" s="271" t="n">
        <f aca="false">U44</f>
        <v>36665</v>
      </c>
      <c r="V82" s="271" t="n">
        <f aca="false">V44</f>
        <v>36666</v>
      </c>
      <c r="W82" s="271" t="n">
        <f aca="false">W44</f>
        <v>36667</v>
      </c>
      <c r="X82" s="271" t="n">
        <f aca="false">X44</f>
        <v>36668</v>
      </c>
      <c r="Y82" s="271" t="n">
        <f aca="false">Y44</f>
        <v>36669</v>
      </c>
      <c r="Z82" s="271" t="n">
        <f aca="false">Z44</f>
        <v>36670</v>
      </c>
      <c r="AA82" s="271" t="n">
        <f aca="false">AA44</f>
        <v>36671</v>
      </c>
      <c r="AB82" s="271" t="n">
        <f aca="false">AB44</f>
        <v>36672</v>
      </c>
      <c r="AC82" s="271" t="n">
        <f aca="false">AC44</f>
        <v>36673</v>
      </c>
      <c r="AD82" s="271" t="n">
        <f aca="false">AD44</f>
        <v>36674</v>
      </c>
      <c r="AE82" s="271" t="n">
        <f aca="false">AE44</f>
        <v>36675</v>
      </c>
      <c r="AF82" s="271" t="n">
        <f aca="false">AF44</f>
        <v>36676</v>
      </c>
      <c r="AG82" s="271" t="n">
        <f aca="false">AG44</f>
        <v>36677</v>
      </c>
      <c r="AH82" s="272"/>
      <c r="AI82" s="320"/>
      <c r="AJ82" s="322"/>
      <c r="AK82" s="272"/>
      <c r="AL82" s="275"/>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272"/>
      <c r="BT82" s="272"/>
      <c r="BU82" s="272"/>
      <c r="BV82" s="272"/>
      <c r="BW82" s="272"/>
      <c r="BX82" s="272"/>
      <c r="BY82" s="272"/>
      <c r="BZ82" s="272"/>
      <c r="CA82" s="272"/>
      <c r="CB82" s="272"/>
      <c r="CC82" s="272"/>
      <c r="CD82" s="272"/>
      <c r="CE82" s="272"/>
      <c r="CF82" s="272"/>
      <c r="CG82" s="272"/>
      <c r="CH82" s="272"/>
      <c r="CI82" s="272"/>
      <c r="CJ82" s="272"/>
      <c r="CK82" s="272"/>
      <c r="CL82" s="272"/>
      <c r="CM82" s="272"/>
      <c r="CN82" s="272"/>
      <c r="CO82" s="272"/>
      <c r="CP82" s="272"/>
      <c r="CQ82" s="272"/>
      <c r="CR82" s="272"/>
      <c r="CS82" s="272"/>
      <c r="CT82" s="272"/>
      <c r="CU82" s="272"/>
      <c r="CV82" s="272"/>
      <c r="CW82" s="272"/>
      <c r="CX82" s="272"/>
      <c r="CY82" s="272"/>
      <c r="CZ82" s="272"/>
      <c r="DA82" s="272"/>
      <c r="DB82" s="272"/>
      <c r="DC82" s="272"/>
      <c r="DD82" s="272"/>
      <c r="DE82" s="272"/>
      <c r="DF82" s="272"/>
      <c r="DG82" s="272"/>
      <c r="DH82" s="272"/>
      <c r="DI82" s="272"/>
      <c r="DJ82" s="272"/>
      <c r="DK82" s="272"/>
      <c r="DL82" s="272"/>
      <c r="DM82" s="272"/>
      <c r="DN82" s="272"/>
      <c r="DO82" s="272"/>
      <c r="DP82" s="272"/>
      <c r="DQ82" s="272"/>
      <c r="DR82" s="272"/>
      <c r="DS82" s="272"/>
      <c r="DT82" s="272"/>
      <c r="DU82" s="272"/>
      <c r="DV82" s="272"/>
      <c r="DW82" s="272"/>
      <c r="DX82" s="272"/>
      <c r="DY82" s="272"/>
      <c r="DZ82" s="272"/>
      <c r="EA82" s="272"/>
      <c r="EB82" s="272"/>
      <c r="EC82" s="272"/>
      <c r="ED82" s="272"/>
      <c r="EE82" s="272"/>
      <c r="EF82" s="272"/>
      <c r="EG82" s="272"/>
      <c r="EH82" s="272"/>
      <c r="EI82" s="272"/>
      <c r="EJ82" s="272"/>
      <c r="EK82" s="272"/>
      <c r="EL82" s="272"/>
      <c r="EM82" s="272"/>
      <c r="EN82" s="272"/>
      <c r="EO82" s="272"/>
      <c r="EP82" s="272"/>
      <c r="EQ82" s="272"/>
      <c r="ER82" s="272"/>
      <c r="ES82" s="272"/>
      <c r="ET82" s="272"/>
      <c r="EU82" s="272"/>
      <c r="EV82" s="272"/>
      <c r="EW82" s="272"/>
      <c r="EX82" s="272"/>
      <c r="EY82" s="272"/>
      <c r="EZ82" s="272"/>
      <c r="FA82" s="272"/>
      <c r="FB82" s="272"/>
      <c r="FC82" s="272"/>
      <c r="FD82" s="272"/>
      <c r="FE82" s="272"/>
      <c r="FF82" s="272"/>
      <c r="FG82" s="272"/>
      <c r="FH82" s="272"/>
      <c r="FI82" s="272"/>
      <c r="FJ82" s="272"/>
      <c r="FK82" s="272"/>
      <c r="FL82" s="272"/>
      <c r="FM82" s="272"/>
      <c r="FN82" s="272"/>
      <c r="FO82" s="272"/>
      <c r="FP82" s="272"/>
      <c r="FQ82" s="272"/>
      <c r="FR82" s="272"/>
      <c r="FS82" s="272"/>
      <c r="FT82" s="272"/>
      <c r="FU82" s="272"/>
      <c r="FV82" s="272"/>
      <c r="FW82" s="272"/>
      <c r="FX82" s="272"/>
      <c r="FY82" s="272"/>
      <c r="FZ82" s="272"/>
      <c r="GA82" s="272"/>
      <c r="GB82" s="272"/>
      <c r="GC82" s="272"/>
      <c r="GD82" s="272"/>
      <c r="GE82" s="272"/>
      <c r="GF82" s="272"/>
      <c r="GG82" s="272"/>
      <c r="GH82" s="272"/>
      <c r="GI82" s="272"/>
      <c r="GJ82" s="272"/>
      <c r="GK82" s="272"/>
      <c r="GL82" s="272"/>
      <c r="GM82" s="272"/>
      <c r="GN82" s="272"/>
      <c r="GO82" s="272"/>
      <c r="GP82" s="272"/>
      <c r="GQ82" s="272"/>
      <c r="GR82" s="272"/>
      <c r="GS82" s="272"/>
      <c r="GT82" s="272"/>
      <c r="GU82" s="272"/>
      <c r="GV82" s="272"/>
      <c r="GW82" s="272"/>
      <c r="GX82" s="272"/>
      <c r="GY82" s="272"/>
      <c r="GZ82" s="272"/>
      <c r="HA82" s="272"/>
      <c r="HB82" s="272"/>
      <c r="HC82" s="272"/>
      <c r="HD82" s="272"/>
      <c r="HE82" s="272"/>
      <c r="HF82" s="272"/>
      <c r="HG82" s="272"/>
      <c r="HH82" s="272"/>
      <c r="HI82" s="272"/>
      <c r="HJ82" s="272"/>
      <c r="HK82" s="272"/>
      <c r="HL82" s="272"/>
      <c r="HM82" s="272"/>
      <c r="HN82" s="272"/>
      <c r="HO82" s="272"/>
      <c r="HP82" s="272"/>
      <c r="HQ82" s="272"/>
      <c r="HR82" s="272"/>
      <c r="HS82" s="272"/>
      <c r="HT82" s="272"/>
      <c r="HU82" s="272"/>
      <c r="HV82" s="272"/>
      <c r="HW82" s="272"/>
      <c r="HX82" s="272"/>
      <c r="HY82" s="272"/>
      <c r="HZ82" s="272"/>
      <c r="IA82" s="272"/>
      <c r="IB82" s="272"/>
      <c r="IC82" s="272"/>
      <c r="ID82" s="272"/>
      <c r="IE82" s="272"/>
      <c r="IF82" s="272"/>
      <c r="IG82" s="272"/>
      <c r="IH82" s="272"/>
      <c r="II82" s="272"/>
      <c r="IJ82" s="272"/>
      <c r="IK82" s="272"/>
      <c r="IL82" s="272"/>
      <c r="IM82" s="272"/>
      <c r="IN82" s="272"/>
      <c r="IO82" s="272"/>
      <c r="IP82" s="272"/>
      <c r="IQ82" s="272"/>
      <c r="IR82" s="272"/>
      <c r="IS82" s="272"/>
      <c r="IT82" s="272"/>
      <c r="IU82" s="272"/>
      <c r="IV82" s="272"/>
      <c r="IW82" s="272"/>
    </row>
    <row r="83" customFormat="false" ht="12.75" hidden="false" customHeight="true" outlineLevel="0" collapsed="false">
      <c r="A83" s="276"/>
      <c r="B83" s="276"/>
      <c r="C83" s="278" t="str">
        <f aca="false">C45</f>
        <v>M</v>
      </c>
      <c r="D83" s="278" t="str">
        <f aca="false">D45</f>
        <v>T</v>
      </c>
      <c r="E83" s="278" t="str">
        <f aca="false">E45</f>
        <v>W</v>
      </c>
      <c r="F83" s="278" t="str">
        <f aca="false">F45</f>
        <v>R</v>
      </c>
      <c r="G83" s="278" t="str">
        <f aca="false">G45</f>
        <v>F</v>
      </c>
      <c r="H83" s="278" t="str">
        <f aca="false">H45</f>
        <v>S</v>
      </c>
      <c r="I83" s="278" t="str">
        <f aca="false">I45</f>
        <v>S</v>
      </c>
      <c r="J83" s="278" t="str">
        <f aca="false">J45</f>
        <v>M</v>
      </c>
      <c r="K83" s="278" t="str">
        <f aca="false">K45</f>
        <v>T</v>
      </c>
      <c r="L83" s="278" t="str">
        <f aca="false">L45</f>
        <v>W</v>
      </c>
      <c r="M83" s="278" t="str">
        <f aca="false">M45</f>
        <v>R</v>
      </c>
      <c r="N83" s="278" t="str">
        <f aca="false">N45</f>
        <v>F</v>
      </c>
      <c r="O83" s="278" t="str">
        <f aca="false">O45</f>
        <v>S</v>
      </c>
      <c r="P83" s="278" t="str">
        <f aca="false">P45</f>
        <v>S</v>
      </c>
      <c r="Q83" s="278" t="str">
        <f aca="false">Q45</f>
        <v>M</v>
      </c>
      <c r="R83" s="278" t="str">
        <f aca="false">R45</f>
        <v>T</v>
      </c>
      <c r="S83" s="278" t="str">
        <f aca="false">S45</f>
        <v>W</v>
      </c>
      <c r="T83" s="278" t="str">
        <f aca="false">T45</f>
        <v>R</v>
      </c>
      <c r="U83" s="278" t="str">
        <f aca="false">U45</f>
        <v>F</v>
      </c>
      <c r="V83" s="278" t="str">
        <f aca="false">V45</f>
        <v>S</v>
      </c>
      <c r="W83" s="278" t="str">
        <f aca="false">W45</f>
        <v>S</v>
      </c>
      <c r="X83" s="278" t="str">
        <f aca="false">X45</f>
        <v>M</v>
      </c>
      <c r="Y83" s="278" t="str">
        <f aca="false">Y45</f>
        <v>T</v>
      </c>
      <c r="Z83" s="278" t="str">
        <f aca="false">Z45</f>
        <v>W</v>
      </c>
      <c r="AA83" s="278" t="str">
        <f aca="false">AA45</f>
        <v>R</v>
      </c>
      <c r="AB83" s="278" t="str">
        <f aca="false">AB45</f>
        <v>F</v>
      </c>
      <c r="AC83" s="278" t="str">
        <f aca="false">AC45</f>
        <v>S</v>
      </c>
      <c r="AD83" s="278" t="str">
        <f aca="false">AD45</f>
        <v>S</v>
      </c>
      <c r="AE83" s="278" t="str">
        <f aca="false">AE45</f>
        <v>M</v>
      </c>
      <c r="AF83" s="278" t="str">
        <f aca="false">AF45</f>
        <v>T</v>
      </c>
      <c r="AG83" s="278" t="str">
        <f aca="false">AG45</f>
        <v>W</v>
      </c>
      <c r="AH83" s="1"/>
      <c r="AI83" s="320"/>
      <c r="AJ83" s="22"/>
      <c r="AK83" s="1"/>
      <c r="AL83" s="85"/>
      <c r="AN83" s="1"/>
      <c r="AO83" s="1"/>
      <c r="AP83" s="1"/>
      <c r="AQ83" s="1"/>
      <c r="AR83" s="1"/>
      <c r="AS83" s="1"/>
    </row>
    <row r="84" customFormat="false" ht="12.75" hidden="false" customHeight="true" outlineLevel="0" collapsed="false">
      <c r="A84" s="281"/>
      <c r="B84" s="277" t="s">
        <v>258</v>
      </c>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4"/>
      <c r="AH84" s="85"/>
      <c r="AI84" s="205"/>
      <c r="AJ84" s="133"/>
      <c r="AK84" s="153"/>
      <c r="AL84" s="3"/>
      <c r="AM84" s="2"/>
    </row>
    <row r="85" customFormat="false" ht="12.75" hidden="false" customHeight="true" outlineLevel="0" collapsed="false">
      <c r="A85" s="226" t="s">
        <v>291</v>
      </c>
      <c r="B85" s="284" t="n">
        <f aca="false">SUM(C85:AG85)</f>
        <v>0</v>
      </c>
      <c r="C85" s="153" t="n">
        <v>0</v>
      </c>
      <c r="D85" s="153" t="n">
        <v>0</v>
      </c>
      <c r="E85" s="153" t="n">
        <v>0</v>
      </c>
      <c r="F85" s="153" t="n">
        <v>0</v>
      </c>
      <c r="G85" s="153" t="n">
        <v>0</v>
      </c>
      <c r="H85" s="153" t="n">
        <v>0</v>
      </c>
      <c r="I85" s="153" t="n">
        <v>0</v>
      </c>
      <c r="J85" s="153" t="n">
        <v>0</v>
      </c>
      <c r="K85" s="153" t="n">
        <v>0</v>
      </c>
      <c r="L85" s="153" t="n">
        <v>0</v>
      </c>
      <c r="M85" s="153" t="n">
        <v>0</v>
      </c>
      <c r="N85" s="153" t="n">
        <v>0</v>
      </c>
      <c r="O85" s="153" t="n">
        <v>0</v>
      </c>
      <c r="P85" s="153" t="n">
        <v>0</v>
      </c>
      <c r="Q85" s="153" t="n">
        <v>0</v>
      </c>
      <c r="R85" s="153" t="n">
        <v>0</v>
      </c>
      <c r="S85" s="153" t="n">
        <v>0</v>
      </c>
      <c r="T85" s="153" t="n">
        <v>0</v>
      </c>
      <c r="U85" s="153" t="n">
        <v>0</v>
      </c>
      <c r="V85" s="153" t="n">
        <v>0</v>
      </c>
      <c r="W85" s="153" t="n">
        <v>0</v>
      </c>
      <c r="X85" s="153" t="n">
        <v>0</v>
      </c>
      <c r="Y85" s="153" t="n">
        <v>0</v>
      </c>
      <c r="Z85" s="153" t="n">
        <v>0</v>
      </c>
      <c r="AA85" s="153" t="n">
        <v>0</v>
      </c>
      <c r="AB85" s="153" t="n">
        <v>0</v>
      </c>
      <c r="AC85" s="153" t="n">
        <v>0</v>
      </c>
      <c r="AD85" s="153" t="n">
        <v>0</v>
      </c>
      <c r="AE85" s="153" t="n">
        <v>0</v>
      </c>
      <c r="AF85" s="153" t="n">
        <v>0</v>
      </c>
      <c r="AG85" s="325" t="n">
        <v>0</v>
      </c>
      <c r="AH85" s="85"/>
      <c r="AJ85" s="85"/>
      <c r="AK85" s="153"/>
      <c r="AL85" s="3"/>
      <c r="AM85" s="2"/>
    </row>
    <row r="86" customFormat="false" ht="12.75" hidden="false" customHeight="true" outlineLevel="0" collapsed="false">
      <c r="A86" s="226" t="s">
        <v>292</v>
      </c>
      <c r="B86" s="284" t="n">
        <f aca="false">SUM(C86:AG86)</f>
        <v>0</v>
      </c>
      <c r="C86" s="153" t="n">
        <v>0</v>
      </c>
      <c r="D86" s="153" t="n">
        <v>0</v>
      </c>
      <c r="E86" s="153" t="n">
        <v>0</v>
      </c>
      <c r="F86" s="153" t="n">
        <v>0</v>
      </c>
      <c r="G86" s="153" t="n">
        <v>0</v>
      </c>
      <c r="H86" s="153" t="n">
        <v>0</v>
      </c>
      <c r="I86" s="153" t="n">
        <v>0</v>
      </c>
      <c r="J86" s="153" t="n">
        <v>0</v>
      </c>
      <c r="K86" s="153" t="n">
        <v>0</v>
      </c>
      <c r="L86" s="153" t="n">
        <v>0</v>
      </c>
      <c r="M86" s="153" t="n">
        <v>0</v>
      </c>
      <c r="N86" s="153" t="n">
        <v>0</v>
      </c>
      <c r="O86" s="153" t="n">
        <v>0</v>
      </c>
      <c r="P86" s="153" t="n">
        <v>0</v>
      </c>
      <c r="Q86" s="153" t="n">
        <v>0</v>
      </c>
      <c r="R86" s="153" t="n">
        <v>0</v>
      </c>
      <c r="S86" s="153" t="n">
        <v>0</v>
      </c>
      <c r="T86" s="153" t="n">
        <v>0</v>
      </c>
      <c r="U86" s="153" t="n">
        <v>0</v>
      </c>
      <c r="V86" s="153" t="n">
        <v>0</v>
      </c>
      <c r="W86" s="153" t="n">
        <v>0</v>
      </c>
      <c r="X86" s="153" t="n">
        <v>0</v>
      </c>
      <c r="Y86" s="153" t="n">
        <v>0</v>
      </c>
      <c r="Z86" s="153" t="n">
        <v>0</v>
      </c>
      <c r="AA86" s="153" t="n">
        <v>0</v>
      </c>
      <c r="AB86" s="153" t="n">
        <v>0</v>
      </c>
      <c r="AC86" s="153" t="n">
        <v>0</v>
      </c>
      <c r="AD86" s="153" t="n">
        <v>0</v>
      </c>
      <c r="AE86" s="153" t="n">
        <v>0</v>
      </c>
      <c r="AF86" s="153" t="n">
        <v>0</v>
      </c>
      <c r="AG86" s="325" t="n">
        <v>0</v>
      </c>
      <c r="AH86" s="85"/>
      <c r="AJ86" s="85"/>
      <c r="AK86" s="153"/>
      <c r="AL86" s="3"/>
      <c r="AM86" s="2"/>
    </row>
    <row r="87" customFormat="false" ht="12.75" hidden="false" customHeight="true" outlineLevel="0" collapsed="false">
      <c r="A87" s="226" t="s">
        <v>293</v>
      </c>
      <c r="B87" s="284" t="n">
        <f aca="false">SUM(C87:AG87)</f>
        <v>0</v>
      </c>
      <c r="C87" s="153" t="n">
        <v>0</v>
      </c>
      <c r="D87" s="153" t="n">
        <v>0</v>
      </c>
      <c r="E87" s="153" t="n">
        <v>0</v>
      </c>
      <c r="F87" s="153" t="n">
        <v>0</v>
      </c>
      <c r="G87" s="153" t="n">
        <v>0</v>
      </c>
      <c r="H87" s="153" t="n">
        <v>0</v>
      </c>
      <c r="I87" s="153" t="n">
        <v>0</v>
      </c>
      <c r="J87" s="153" t="n">
        <v>0</v>
      </c>
      <c r="K87" s="153" t="n">
        <v>0</v>
      </c>
      <c r="L87" s="153" t="n">
        <v>0</v>
      </c>
      <c r="M87" s="153" t="n">
        <v>0</v>
      </c>
      <c r="N87" s="153" t="n">
        <v>0</v>
      </c>
      <c r="O87" s="153" t="n">
        <v>0</v>
      </c>
      <c r="P87" s="153" t="n">
        <v>0</v>
      </c>
      <c r="Q87" s="153" t="n">
        <v>0</v>
      </c>
      <c r="R87" s="153" t="n">
        <v>0</v>
      </c>
      <c r="S87" s="153" t="n">
        <v>0</v>
      </c>
      <c r="T87" s="153" t="n">
        <v>0</v>
      </c>
      <c r="U87" s="153" t="n">
        <v>0</v>
      </c>
      <c r="V87" s="153" t="n">
        <v>0</v>
      </c>
      <c r="W87" s="153" t="n">
        <v>0</v>
      </c>
      <c r="X87" s="153" t="n">
        <v>0</v>
      </c>
      <c r="Y87" s="153" t="n">
        <v>0</v>
      </c>
      <c r="Z87" s="153" t="n">
        <v>0</v>
      </c>
      <c r="AA87" s="153" t="n">
        <v>0</v>
      </c>
      <c r="AB87" s="153" t="n">
        <v>0</v>
      </c>
      <c r="AC87" s="153" t="n">
        <v>0</v>
      </c>
      <c r="AD87" s="153" t="n">
        <v>0</v>
      </c>
      <c r="AE87" s="153" t="n">
        <v>0</v>
      </c>
      <c r="AF87" s="153" t="n">
        <v>0</v>
      </c>
      <c r="AG87" s="325" t="n">
        <v>0</v>
      </c>
      <c r="AH87" s="85"/>
      <c r="AJ87" s="85"/>
      <c r="AK87" s="153"/>
      <c r="AL87" s="3"/>
      <c r="AM87" s="2"/>
    </row>
    <row r="88" customFormat="false" ht="12.75" hidden="false" customHeight="true" outlineLevel="0" collapsed="false">
      <c r="A88" s="226" t="s">
        <v>294</v>
      </c>
      <c r="B88" s="284" t="n">
        <f aca="false">SUM(C88:AG88)</f>
        <v>0</v>
      </c>
      <c r="C88" s="153" t="n">
        <v>0</v>
      </c>
      <c r="D88" s="153" t="n">
        <v>0</v>
      </c>
      <c r="E88" s="153" t="n">
        <v>0</v>
      </c>
      <c r="F88" s="153" t="n">
        <v>0</v>
      </c>
      <c r="G88" s="153" t="n">
        <v>0</v>
      </c>
      <c r="H88" s="153" t="n">
        <v>0</v>
      </c>
      <c r="I88" s="153" t="n">
        <v>0</v>
      </c>
      <c r="J88" s="153" t="n">
        <v>0</v>
      </c>
      <c r="K88" s="153" t="n">
        <v>0</v>
      </c>
      <c r="L88" s="153" t="n">
        <v>0</v>
      </c>
      <c r="M88" s="153" t="n">
        <v>0</v>
      </c>
      <c r="N88" s="153" t="n">
        <v>0</v>
      </c>
      <c r="O88" s="153" t="n">
        <v>0</v>
      </c>
      <c r="P88" s="153" t="n">
        <v>0</v>
      </c>
      <c r="Q88" s="153" t="n">
        <v>0</v>
      </c>
      <c r="R88" s="153" t="n">
        <v>0</v>
      </c>
      <c r="S88" s="153" t="n">
        <v>0</v>
      </c>
      <c r="T88" s="153" t="n">
        <v>0</v>
      </c>
      <c r="U88" s="153" t="n">
        <v>0</v>
      </c>
      <c r="V88" s="153" t="n">
        <v>0</v>
      </c>
      <c r="W88" s="153" t="n">
        <v>0</v>
      </c>
      <c r="X88" s="153" t="n">
        <v>0</v>
      </c>
      <c r="Y88" s="153" t="n">
        <v>0</v>
      </c>
      <c r="Z88" s="153" t="n">
        <v>0</v>
      </c>
      <c r="AA88" s="153" t="n">
        <v>0</v>
      </c>
      <c r="AB88" s="153" t="n">
        <v>0</v>
      </c>
      <c r="AC88" s="153" t="n">
        <v>0</v>
      </c>
      <c r="AD88" s="153" t="n">
        <v>0</v>
      </c>
      <c r="AE88" s="153" t="n">
        <v>0</v>
      </c>
      <c r="AF88" s="153" t="n">
        <v>0</v>
      </c>
      <c r="AG88" s="325" t="n">
        <v>0</v>
      </c>
      <c r="AH88" s="85"/>
      <c r="AJ88" s="85"/>
      <c r="AK88" s="153"/>
      <c r="AL88" s="3"/>
      <c r="AM88" s="2"/>
    </row>
    <row r="89" customFormat="false" ht="12.75" hidden="false" customHeight="true" outlineLevel="0" collapsed="false">
      <c r="A89" s="226" t="s">
        <v>295</v>
      </c>
      <c r="B89" s="284" t="n">
        <f aca="false">SUM(C89:AG89)</f>
        <v>0</v>
      </c>
      <c r="C89" s="153" t="n">
        <v>0</v>
      </c>
      <c r="D89" s="153" t="n">
        <v>0</v>
      </c>
      <c r="E89" s="153" t="n">
        <v>0</v>
      </c>
      <c r="F89" s="153" t="n">
        <v>0</v>
      </c>
      <c r="G89" s="153" t="n">
        <v>0</v>
      </c>
      <c r="H89" s="153" t="n">
        <v>0</v>
      </c>
      <c r="I89" s="153" t="n">
        <v>0</v>
      </c>
      <c r="J89" s="153" t="n">
        <v>0</v>
      </c>
      <c r="K89" s="153" t="n">
        <v>0</v>
      </c>
      <c r="L89" s="153" t="n">
        <v>0</v>
      </c>
      <c r="M89" s="153" t="n">
        <v>0</v>
      </c>
      <c r="N89" s="153" t="n">
        <v>0</v>
      </c>
      <c r="O89" s="153" t="n">
        <v>0</v>
      </c>
      <c r="P89" s="153" t="n">
        <v>0</v>
      </c>
      <c r="Q89" s="153" t="n">
        <v>0</v>
      </c>
      <c r="R89" s="153" t="n">
        <v>0</v>
      </c>
      <c r="S89" s="153" t="n">
        <v>0</v>
      </c>
      <c r="T89" s="153" t="n">
        <v>0</v>
      </c>
      <c r="U89" s="153" t="n">
        <v>0</v>
      </c>
      <c r="V89" s="153" t="n">
        <v>0</v>
      </c>
      <c r="W89" s="153" t="n">
        <v>0</v>
      </c>
      <c r="X89" s="153" t="n">
        <v>0</v>
      </c>
      <c r="Y89" s="153" t="n">
        <v>0</v>
      </c>
      <c r="Z89" s="153" t="n">
        <v>0</v>
      </c>
      <c r="AA89" s="153" t="n">
        <v>0</v>
      </c>
      <c r="AB89" s="153" t="n">
        <v>0</v>
      </c>
      <c r="AC89" s="153" t="n">
        <v>0</v>
      </c>
      <c r="AD89" s="153" t="n">
        <v>0</v>
      </c>
      <c r="AE89" s="153" t="n">
        <v>0</v>
      </c>
      <c r="AF89" s="153" t="n">
        <v>0</v>
      </c>
      <c r="AG89" s="325" t="n">
        <v>0</v>
      </c>
      <c r="AH89" s="85"/>
      <c r="AJ89" s="85"/>
      <c r="AK89" s="153"/>
      <c r="AL89" s="3"/>
      <c r="AM89" s="2"/>
    </row>
    <row r="90" customFormat="false" ht="12.75" hidden="false" customHeight="true" outlineLevel="0" collapsed="false">
      <c r="A90" s="226" t="s">
        <v>296</v>
      </c>
      <c r="B90" s="284" t="n">
        <f aca="false">SUM(C90:AG90)</f>
        <v>0</v>
      </c>
      <c r="C90" s="153" t="n">
        <v>0</v>
      </c>
      <c r="D90" s="153" t="n">
        <v>0</v>
      </c>
      <c r="E90" s="153" t="n">
        <v>0</v>
      </c>
      <c r="F90" s="153" t="n">
        <v>0</v>
      </c>
      <c r="G90" s="153" t="n">
        <v>0</v>
      </c>
      <c r="H90" s="153" t="n">
        <v>0</v>
      </c>
      <c r="I90" s="153" t="n">
        <v>0</v>
      </c>
      <c r="J90" s="153" t="n">
        <v>0</v>
      </c>
      <c r="K90" s="153" t="n">
        <v>0</v>
      </c>
      <c r="L90" s="153" t="n">
        <v>0</v>
      </c>
      <c r="M90" s="153" t="n">
        <v>0</v>
      </c>
      <c r="N90" s="153" t="n">
        <v>0</v>
      </c>
      <c r="O90" s="153" t="n">
        <v>0</v>
      </c>
      <c r="P90" s="153" t="n">
        <v>0</v>
      </c>
      <c r="Q90" s="153" t="n">
        <v>0</v>
      </c>
      <c r="R90" s="153" t="n">
        <v>0</v>
      </c>
      <c r="S90" s="153" t="n">
        <v>0</v>
      </c>
      <c r="T90" s="153" t="n">
        <v>0</v>
      </c>
      <c r="U90" s="153" t="n">
        <v>0</v>
      </c>
      <c r="V90" s="153" t="n">
        <v>0</v>
      </c>
      <c r="W90" s="153" t="n">
        <v>0</v>
      </c>
      <c r="X90" s="153" t="n">
        <v>0</v>
      </c>
      <c r="Y90" s="153" t="n">
        <v>0</v>
      </c>
      <c r="Z90" s="153" t="n">
        <v>0</v>
      </c>
      <c r="AA90" s="153" t="n">
        <v>0</v>
      </c>
      <c r="AB90" s="153" t="n">
        <v>0</v>
      </c>
      <c r="AC90" s="153" t="n">
        <v>0</v>
      </c>
      <c r="AD90" s="153" t="n">
        <v>0</v>
      </c>
      <c r="AE90" s="153" t="n">
        <v>0</v>
      </c>
      <c r="AF90" s="153" t="n">
        <v>0</v>
      </c>
      <c r="AG90" s="325" t="n">
        <v>0</v>
      </c>
      <c r="AH90" s="85"/>
      <c r="AJ90" s="85"/>
      <c r="AK90" s="153"/>
      <c r="AL90" s="3"/>
      <c r="AM90" s="2"/>
    </row>
    <row r="91" customFormat="false" ht="12.75" hidden="false" customHeight="true" outlineLevel="0" collapsed="false">
      <c r="A91" s="226" t="s">
        <v>297</v>
      </c>
      <c r="B91" s="284" t="n">
        <f aca="false">SUM(C91:AG91)</f>
        <v>0</v>
      </c>
      <c r="C91" s="153" t="n">
        <v>0</v>
      </c>
      <c r="D91" s="153" t="n">
        <v>0</v>
      </c>
      <c r="E91" s="153" t="n">
        <v>0</v>
      </c>
      <c r="F91" s="153" t="n">
        <v>0</v>
      </c>
      <c r="G91" s="153" t="n">
        <v>0</v>
      </c>
      <c r="H91" s="153" t="n">
        <v>0</v>
      </c>
      <c r="I91" s="153" t="n">
        <v>0</v>
      </c>
      <c r="J91" s="153" t="n">
        <v>0</v>
      </c>
      <c r="K91" s="153" t="n">
        <v>0</v>
      </c>
      <c r="L91" s="153" t="n">
        <v>0</v>
      </c>
      <c r="M91" s="153" t="n">
        <v>0</v>
      </c>
      <c r="N91" s="153" t="n">
        <v>0</v>
      </c>
      <c r="O91" s="153" t="n">
        <v>0</v>
      </c>
      <c r="P91" s="153" t="n">
        <v>0</v>
      </c>
      <c r="Q91" s="153" t="n">
        <v>0</v>
      </c>
      <c r="R91" s="153" t="n">
        <v>0</v>
      </c>
      <c r="S91" s="153" t="n">
        <v>0</v>
      </c>
      <c r="T91" s="153" t="n">
        <v>0</v>
      </c>
      <c r="U91" s="153" t="n">
        <v>0</v>
      </c>
      <c r="V91" s="153" t="n">
        <v>0</v>
      </c>
      <c r="W91" s="153" t="n">
        <v>0</v>
      </c>
      <c r="X91" s="153" t="n">
        <v>0</v>
      </c>
      <c r="Y91" s="153" t="n">
        <v>0</v>
      </c>
      <c r="Z91" s="153" t="n">
        <v>0</v>
      </c>
      <c r="AA91" s="153" t="n">
        <v>0</v>
      </c>
      <c r="AB91" s="153" t="n">
        <v>0</v>
      </c>
      <c r="AC91" s="153" t="n">
        <v>0</v>
      </c>
      <c r="AD91" s="153" t="n">
        <v>0</v>
      </c>
      <c r="AE91" s="153" t="n">
        <v>0</v>
      </c>
      <c r="AF91" s="153" t="n">
        <v>0</v>
      </c>
      <c r="AG91" s="325" t="n">
        <v>0</v>
      </c>
      <c r="AH91" s="85"/>
      <c r="AJ91" s="85"/>
      <c r="AK91" s="153"/>
      <c r="AL91" s="3"/>
      <c r="AM91" s="2"/>
    </row>
    <row r="92" customFormat="false" ht="12.75" hidden="false" customHeight="true" outlineLevel="0" collapsed="false">
      <c r="A92" s="226" t="s">
        <v>298</v>
      </c>
      <c r="B92" s="284" t="n">
        <f aca="false">SUM(C92:AG92)</f>
        <v>0</v>
      </c>
      <c r="C92" s="153" t="n">
        <v>0</v>
      </c>
      <c r="D92" s="153" t="n">
        <v>0</v>
      </c>
      <c r="E92" s="153" t="n">
        <v>0</v>
      </c>
      <c r="F92" s="153" t="n">
        <v>0</v>
      </c>
      <c r="G92" s="153" t="n">
        <v>0</v>
      </c>
      <c r="H92" s="153" t="n">
        <v>0</v>
      </c>
      <c r="I92" s="153" t="n">
        <v>0</v>
      </c>
      <c r="J92" s="153" t="n">
        <v>0</v>
      </c>
      <c r="K92" s="153" t="n">
        <v>0</v>
      </c>
      <c r="L92" s="153" t="n">
        <v>0</v>
      </c>
      <c r="M92" s="153" t="n">
        <v>0</v>
      </c>
      <c r="N92" s="153" t="n">
        <v>0</v>
      </c>
      <c r="O92" s="153" t="n">
        <v>0</v>
      </c>
      <c r="P92" s="153" t="n">
        <v>0</v>
      </c>
      <c r="Q92" s="153" t="n">
        <v>0</v>
      </c>
      <c r="R92" s="153" t="n">
        <v>0</v>
      </c>
      <c r="S92" s="153" t="n">
        <v>0</v>
      </c>
      <c r="T92" s="153" t="n">
        <v>0</v>
      </c>
      <c r="U92" s="153" t="n">
        <v>0</v>
      </c>
      <c r="V92" s="153" t="n">
        <v>0</v>
      </c>
      <c r="W92" s="153" t="n">
        <v>0</v>
      </c>
      <c r="X92" s="153" t="n">
        <v>0</v>
      </c>
      <c r="Y92" s="153" t="n">
        <v>0</v>
      </c>
      <c r="Z92" s="153" t="n">
        <v>0</v>
      </c>
      <c r="AA92" s="153" t="n">
        <v>0</v>
      </c>
      <c r="AB92" s="153" t="n">
        <v>0</v>
      </c>
      <c r="AC92" s="153" t="n">
        <v>0</v>
      </c>
      <c r="AD92" s="153" t="n">
        <v>0</v>
      </c>
      <c r="AE92" s="153" t="n">
        <v>0</v>
      </c>
      <c r="AF92" s="153" t="n">
        <v>0</v>
      </c>
      <c r="AG92" s="325" t="n">
        <v>0</v>
      </c>
      <c r="AH92" s="85"/>
      <c r="AJ92" s="85"/>
      <c r="AK92" s="153"/>
      <c r="AL92" s="3"/>
      <c r="AM92" s="2"/>
    </row>
    <row r="93" customFormat="false" ht="12.75" hidden="false" customHeight="true" outlineLevel="0" collapsed="false">
      <c r="A93" s="226" t="s">
        <v>299</v>
      </c>
      <c r="B93" s="284" t="n">
        <f aca="false">SUM(C93:AG93)</f>
        <v>0</v>
      </c>
      <c r="C93" s="153" t="n">
        <v>0</v>
      </c>
      <c r="D93" s="153" t="n">
        <v>0</v>
      </c>
      <c r="E93" s="153" t="n">
        <v>0</v>
      </c>
      <c r="F93" s="153" t="n">
        <v>0</v>
      </c>
      <c r="G93" s="153" t="n">
        <v>0</v>
      </c>
      <c r="H93" s="153" t="n">
        <v>0</v>
      </c>
      <c r="I93" s="153" t="n">
        <v>0</v>
      </c>
      <c r="J93" s="153" t="n">
        <v>0</v>
      </c>
      <c r="K93" s="153" t="n">
        <v>0</v>
      </c>
      <c r="L93" s="153" t="n">
        <v>0</v>
      </c>
      <c r="M93" s="153" t="n">
        <v>0</v>
      </c>
      <c r="N93" s="153" t="n">
        <v>0</v>
      </c>
      <c r="O93" s="153" t="n">
        <v>0</v>
      </c>
      <c r="P93" s="153" t="n">
        <v>0</v>
      </c>
      <c r="Q93" s="153" t="n">
        <v>0</v>
      </c>
      <c r="R93" s="153" t="n">
        <v>0</v>
      </c>
      <c r="S93" s="153" t="n">
        <v>0</v>
      </c>
      <c r="T93" s="153" t="n">
        <v>0</v>
      </c>
      <c r="U93" s="153" t="n">
        <v>0</v>
      </c>
      <c r="V93" s="153" t="n">
        <v>0</v>
      </c>
      <c r="W93" s="153" t="n">
        <v>0</v>
      </c>
      <c r="X93" s="153" t="n">
        <v>0</v>
      </c>
      <c r="Y93" s="153" t="n">
        <v>0</v>
      </c>
      <c r="Z93" s="153" t="n">
        <v>0</v>
      </c>
      <c r="AA93" s="153" t="n">
        <v>0</v>
      </c>
      <c r="AB93" s="153" t="n">
        <v>0</v>
      </c>
      <c r="AC93" s="153" t="n">
        <v>0</v>
      </c>
      <c r="AD93" s="153" t="n">
        <v>0</v>
      </c>
      <c r="AE93" s="153" t="n">
        <v>0</v>
      </c>
      <c r="AF93" s="153" t="n">
        <v>0</v>
      </c>
      <c r="AG93" s="325" t="n">
        <v>0</v>
      </c>
      <c r="AH93" s="85"/>
      <c r="AJ93" s="85"/>
      <c r="AK93" s="153"/>
      <c r="AL93" s="3"/>
      <c r="AM93" s="2"/>
    </row>
    <row r="94" customFormat="false" ht="12.75" hidden="false" customHeight="true" outlineLevel="0" collapsed="false">
      <c r="A94" s="226" t="s">
        <v>300</v>
      </c>
      <c r="B94" s="284" t="n">
        <f aca="false">SUM(C94:AG94)</f>
        <v>0</v>
      </c>
      <c r="C94" s="153" t="n">
        <v>0</v>
      </c>
      <c r="D94" s="153" t="n">
        <v>0</v>
      </c>
      <c r="E94" s="153" t="n">
        <v>0</v>
      </c>
      <c r="F94" s="153" t="n">
        <v>0</v>
      </c>
      <c r="G94" s="153" t="n">
        <v>0</v>
      </c>
      <c r="H94" s="153" t="n">
        <v>0</v>
      </c>
      <c r="I94" s="153" t="n">
        <v>0</v>
      </c>
      <c r="J94" s="153" t="n">
        <v>0</v>
      </c>
      <c r="K94" s="153" t="n">
        <v>0</v>
      </c>
      <c r="L94" s="153" t="n">
        <v>0</v>
      </c>
      <c r="M94" s="153" t="n">
        <v>0</v>
      </c>
      <c r="N94" s="153" t="n">
        <v>0</v>
      </c>
      <c r="O94" s="153" t="n">
        <v>0</v>
      </c>
      <c r="P94" s="153" t="n">
        <v>0</v>
      </c>
      <c r="Q94" s="153" t="n">
        <v>0</v>
      </c>
      <c r="R94" s="153" t="n">
        <v>0</v>
      </c>
      <c r="S94" s="153" t="n">
        <v>0</v>
      </c>
      <c r="T94" s="153" t="n">
        <v>0</v>
      </c>
      <c r="U94" s="153" t="n">
        <v>0</v>
      </c>
      <c r="V94" s="153" t="n">
        <v>0</v>
      </c>
      <c r="W94" s="153" t="n">
        <v>0</v>
      </c>
      <c r="X94" s="153" t="n">
        <v>0</v>
      </c>
      <c r="Y94" s="153" t="n">
        <v>0</v>
      </c>
      <c r="Z94" s="153" t="n">
        <v>0</v>
      </c>
      <c r="AA94" s="153" t="n">
        <v>0</v>
      </c>
      <c r="AB94" s="153" t="n">
        <v>0</v>
      </c>
      <c r="AC94" s="153" t="n">
        <v>0</v>
      </c>
      <c r="AD94" s="153" t="n">
        <v>0</v>
      </c>
      <c r="AE94" s="153" t="n">
        <v>0</v>
      </c>
      <c r="AF94" s="153" t="n">
        <v>0</v>
      </c>
      <c r="AG94" s="325" t="n">
        <v>0</v>
      </c>
      <c r="AH94" s="85"/>
      <c r="AJ94" s="85"/>
      <c r="AK94" s="153"/>
      <c r="AL94" s="3"/>
      <c r="AM94" s="2"/>
    </row>
    <row r="95" customFormat="false" ht="12.75" hidden="false" customHeight="true" outlineLevel="0" collapsed="false">
      <c r="A95" s="226" t="s">
        <v>301</v>
      </c>
      <c r="B95" s="284" t="n">
        <f aca="false">SUM(C95:AG95)</f>
        <v>0</v>
      </c>
      <c r="C95" s="153" t="n">
        <v>0</v>
      </c>
      <c r="D95" s="153" t="n">
        <v>0</v>
      </c>
      <c r="E95" s="153" t="n">
        <v>0</v>
      </c>
      <c r="F95" s="153" t="n">
        <v>0</v>
      </c>
      <c r="G95" s="153" t="n">
        <v>0</v>
      </c>
      <c r="H95" s="153" t="n">
        <v>0</v>
      </c>
      <c r="I95" s="153" t="n">
        <v>0</v>
      </c>
      <c r="J95" s="153" t="n">
        <v>0</v>
      </c>
      <c r="K95" s="153" t="n">
        <v>0</v>
      </c>
      <c r="L95" s="153" t="n">
        <v>0</v>
      </c>
      <c r="M95" s="153" t="n">
        <v>0</v>
      </c>
      <c r="N95" s="153" t="n">
        <v>0</v>
      </c>
      <c r="O95" s="153" t="n">
        <v>0</v>
      </c>
      <c r="P95" s="153" t="n">
        <v>0</v>
      </c>
      <c r="Q95" s="153" t="n">
        <v>0</v>
      </c>
      <c r="R95" s="153" t="n">
        <v>0</v>
      </c>
      <c r="S95" s="153" t="n">
        <v>0</v>
      </c>
      <c r="T95" s="153" t="n">
        <v>0</v>
      </c>
      <c r="U95" s="153" t="n">
        <v>0</v>
      </c>
      <c r="V95" s="153" t="n">
        <v>0</v>
      </c>
      <c r="W95" s="153" t="n">
        <v>0</v>
      </c>
      <c r="X95" s="153" t="n">
        <v>0</v>
      </c>
      <c r="Y95" s="153" t="n">
        <v>0</v>
      </c>
      <c r="Z95" s="153" t="n">
        <v>0</v>
      </c>
      <c r="AA95" s="153" t="n">
        <v>0</v>
      </c>
      <c r="AB95" s="153" t="n">
        <v>0</v>
      </c>
      <c r="AC95" s="153" t="n">
        <v>0</v>
      </c>
      <c r="AD95" s="153" t="n">
        <v>0</v>
      </c>
      <c r="AE95" s="153" t="n">
        <v>0</v>
      </c>
      <c r="AF95" s="153" t="n">
        <v>0</v>
      </c>
      <c r="AG95" s="325" t="n">
        <v>0</v>
      </c>
      <c r="AH95" s="85"/>
      <c r="AJ95" s="85"/>
      <c r="AK95" s="153"/>
      <c r="AL95" s="3"/>
      <c r="AM95" s="2"/>
    </row>
    <row r="96" customFormat="false" ht="12.75" hidden="false" customHeight="true" outlineLevel="0" collapsed="false">
      <c r="A96" s="226" t="s">
        <v>302</v>
      </c>
      <c r="B96" s="284" t="n">
        <f aca="false">SUM(C96:AG96)</f>
        <v>0</v>
      </c>
      <c r="C96" s="153" t="n">
        <v>0</v>
      </c>
      <c r="D96" s="153" t="n">
        <v>0</v>
      </c>
      <c r="E96" s="153" t="n">
        <v>0</v>
      </c>
      <c r="F96" s="153" t="n">
        <v>0</v>
      </c>
      <c r="G96" s="153" t="n">
        <v>0</v>
      </c>
      <c r="H96" s="153" t="n">
        <v>0</v>
      </c>
      <c r="I96" s="153" t="n">
        <v>0</v>
      </c>
      <c r="J96" s="153" t="n">
        <v>0</v>
      </c>
      <c r="K96" s="153" t="n">
        <v>0</v>
      </c>
      <c r="L96" s="153" t="n">
        <v>0</v>
      </c>
      <c r="M96" s="153" t="n">
        <v>0</v>
      </c>
      <c r="N96" s="153" t="n">
        <v>0</v>
      </c>
      <c r="O96" s="153" t="n">
        <v>0</v>
      </c>
      <c r="P96" s="153" t="n">
        <v>0</v>
      </c>
      <c r="Q96" s="153" t="n">
        <v>0</v>
      </c>
      <c r="R96" s="153" t="n">
        <v>0</v>
      </c>
      <c r="S96" s="153" t="n">
        <v>0</v>
      </c>
      <c r="T96" s="153" t="n">
        <v>0</v>
      </c>
      <c r="U96" s="153" t="n">
        <v>0</v>
      </c>
      <c r="V96" s="153" t="n">
        <v>0</v>
      </c>
      <c r="W96" s="153" t="n">
        <v>0</v>
      </c>
      <c r="X96" s="153" t="n">
        <v>0</v>
      </c>
      <c r="Y96" s="153" t="n">
        <v>0</v>
      </c>
      <c r="Z96" s="153" t="n">
        <v>0</v>
      </c>
      <c r="AA96" s="153" t="n">
        <v>0</v>
      </c>
      <c r="AB96" s="153" t="n">
        <v>0</v>
      </c>
      <c r="AC96" s="153" t="n">
        <v>0</v>
      </c>
      <c r="AD96" s="153" t="n">
        <v>0</v>
      </c>
      <c r="AE96" s="153" t="n">
        <v>0</v>
      </c>
      <c r="AF96" s="153" t="n">
        <v>0</v>
      </c>
      <c r="AG96" s="325" t="n">
        <v>0</v>
      </c>
      <c r="AH96" s="85"/>
      <c r="AJ96" s="85"/>
      <c r="AK96" s="153"/>
      <c r="AL96" s="3"/>
      <c r="AM96" s="2"/>
    </row>
    <row r="97" customFormat="false" ht="12.75" hidden="false" customHeight="true" outlineLevel="0" collapsed="false">
      <c r="A97" s="226" t="s">
        <v>303</v>
      </c>
      <c r="B97" s="284" t="n">
        <f aca="false">SUM(C97:AG97)</f>
        <v>0</v>
      </c>
      <c r="C97" s="153" t="n">
        <v>0</v>
      </c>
      <c r="D97" s="153" t="n">
        <v>0</v>
      </c>
      <c r="E97" s="153" t="n">
        <v>0</v>
      </c>
      <c r="F97" s="153" t="n">
        <v>0</v>
      </c>
      <c r="G97" s="153" t="n">
        <v>0</v>
      </c>
      <c r="H97" s="153" t="n">
        <v>0</v>
      </c>
      <c r="I97" s="153" t="n">
        <v>0</v>
      </c>
      <c r="J97" s="153" t="n">
        <v>0</v>
      </c>
      <c r="K97" s="153" t="n">
        <v>0</v>
      </c>
      <c r="L97" s="153" t="n">
        <v>0</v>
      </c>
      <c r="M97" s="153" t="n">
        <v>0</v>
      </c>
      <c r="N97" s="153" t="n">
        <v>0</v>
      </c>
      <c r="O97" s="153" t="n">
        <v>0</v>
      </c>
      <c r="P97" s="153" t="n">
        <v>0</v>
      </c>
      <c r="Q97" s="153" t="n">
        <v>0</v>
      </c>
      <c r="R97" s="153" t="n">
        <v>0</v>
      </c>
      <c r="S97" s="153" t="n">
        <v>0</v>
      </c>
      <c r="T97" s="153" t="n">
        <v>0</v>
      </c>
      <c r="U97" s="153" t="n">
        <v>0</v>
      </c>
      <c r="V97" s="153" t="n">
        <v>0</v>
      </c>
      <c r="W97" s="153" t="n">
        <v>0</v>
      </c>
      <c r="X97" s="153" t="n">
        <v>0</v>
      </c>
      <c r="Y97" s="153" t="n">
        <v>0</v>
      </c>
      <c r="Z97" s="153" t="n">
        <v>0</v>
      </c>
      <c r="AA97" s="153" t="n">
        <v>0</v>
      </c>
      <c r="AB97" s="153" t="n">
        <v>0</v>
      </c>
      <c r="AC97" s="153" t="n">
        <v>0</v>
      </c>
      <c r="AD97" s="153" t="n">
        <v>0</v>
      </c>
      <c r="AE97" s="153" t="n">
        <v>0</v>
      </c>
      <c r="AF97" s="153" t="n">
        <v>0</v>
      </c>
      <c r="AG97" s="325" t="n">
        <v>0</v>
      </c>
      <c r="AH97" s="85"/>
      <c r="AJ97" s="85"/>
      <c r="AK97" s="153"/>
      <c r="AL97" s="3"/>
      <c r="AM97" s="2"/>
    </row>
    <row r="98" customFormat="false" ht="12.75" hidden="false" customHeight="true" outlineLevel="0" collapsed="false">
      <c r="A98" s="226"/>
      <c r="B98" s="284"/>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325"/>
      <c r="AH98" s="85"/>
      <c r="AJ98" s="85"/>
      <c r="AK98" s="153"/>
      <c r="AL98" s="3"/>
      <c r="AM98" s="2"/>
    </row>
    <row r="99" customFormat="false" ht="12.75" hidden="false" customHeight="true" outlineLevel="0" collapsed="false">
      <c r="A99" s="226"/>
      <c r="B99" s="284"/>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325"/>
      <c r="AH99" s="85"/>
      <c r="AJ99" s="85"/>
      <c r="AK99" s="153"/>
      <c r="AL99" s="3"/>
      <c r="AM99" s="2"/>
    </row>
    <row r="100" customFormat="false" ht="12.75" hidden="false" customHeight="true" outlineLevel="0" collapsed="false">
      <c r="A100" s="226"/>
      <c r="B100" s="284"/>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325"/>
      <c r="AH100" s="85"/>
      <c r="AJ100" s="85"/>
      <c r="AK100" s="153"/>
      <c r="AL100" s="3"/>
      <c r="AM100" s="2"/>
    </row>
    <row r="101" customFormat="false" ht="12.75" hidden="false" customHeight="true" outlineLevel="0" collapsed="false">
      <c r="A101" s="226"/>
      <c r="B101" s="2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325"/>
      <c r="AH101" s="85"/>
      <c r="AJ101" s="85"/>
      <c r="AK101" s="153"/>
      <c r="AL101" s="3"/>
      <c r="AM101" s="2"/>
    </row>
    <row r="102" customFormat="false" ht="12.75" hidden="false" customHeight="true" outlineLevel="0" collapsed="false">
      <c r="A102" s="326" t="s">
        <v>304</v>
      </c>
      <c r="B102" s="315" t="n">
        <f aca="false">SUM(B87:B101)</f>
        <v>0</v>
      </c>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8"/>
      <c r="AH102" s="85"/>
      <c r="AJ102" s="85"/>
      <c r="AK102" s="153"/>
      <c r="AL102" s="3"/>
      <c r="AM102" s="2"/>
    </row>
    <row r="103" customFormat="false" ht="12.75" hidden="false" customHeight="true" outlineLevel="0" collapsed="false">
      <c r="A103" s="85"/>
      <c r="B103" s="319"/>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85"/>
      <c r="AJ103" s="85"/>
      <c r="AK103" s="153"/>
      <c r="AL103" s="3"/>
      <c r="AM103" s="2"/>
    </row>
    <row r="104" customFormat="false" ht="12.75" hidden="false" customHeight="true" outlineLevel="0" collapsed="false">
      <c r="A104" s="264"/>
      <c r="B104" s="265" t="s">
        <v>252</v>
      </c>
      <c r="C104" s="266" t="n">
        <f aca="false">SUM(C108:C117)</f>
        <v>0</v>
      </c>
      <c r="D104" s="266" t="n">
        <f aca="false">SUM(D108:D117)</f>
        <v>0</v>
      </c>
      <c r="E104" s="266" t="n">
        <f aca="false">SUM(E108:E117)</f>
        <v>0</v>
      </c>
      <c r="F104" s="266" t="n">
        <f aca="false">SUM(F108:F117)</f>
        <v>0</v>
      </c>
      <c r="G104" s="266" t="n">
        <f aca="false">SUM(G108:G117)</f>
        <v>0</v>
      </c>
      <c r="H104" s="266" t="n">
        <f aca="false">SUM(H108:H117)</f>
        <v>0</v>
      </c>
      <c r="I104" s="266" t="n">
        <f aca="false">SUM(I108:I117)</f>
        <v>0</v>
      </c>
      <c r="J104" s="266" t="n">
        <f aca="false">SUM(J108:J117)</f>
        <v>0</v>
      </c>
      <c r="K104" s="266" t="n">
        <f aca="false">SUM(K108:K117)</f>
        <v>0</v>
      </c>
      <c r="L104" s="266" t="n">
        <f aca="false">SUM(L108:L117)</f>
        <v>0</v>
      </c>
      <c r="M104" s="266" t="n">
        <f aca="false">SUM(M108:M117)</f>
        <v>0</v>
      </c>
      <c r="N104" s="266" t="n">
        <f aca="false">SUM(N108:N117)</f>
        <v>0</v>
      </c>
      <c r="O104" s="266" t="n">
        <f aca="false">SUM(O108:O117)</f>
        <v>0</v>
      </c>
      <c r="P104" s="266" t="n">
        <f aca="false">SUM(P108:P117)</f>
        <v>0</v>
      </c>
      <c r="Q104" s="266" t="n">
        <f aca="false">SUM(Q108:Q117)</f>
        <v>0</v>
      </c>
      <c r="R104" s="266" t="n">
        <f aca="false">SUM(R108:R117)</f>
        <v>0</v>
      </c>
      <c r="S104" s="266" t="n">
        <f aca="false">SUM(S108:S117)</f>
        <v>0</v>
      </c>
      <c r="T104" s="266" t="n">
        <f aca="false">SUM(T108:T117)</f>
        <v>0</v>
      </c>
      <c r="U104" s="266" t="n">
        <f aca="false">SUM(U108:U117)</f>
        <v>0</v>
      </c>
      <c r="V104" s="266" t="n">
        <f aca="false">SUM(V108:V117)</f>
        <v>0</v>
      </c>
      <c r="W104" s="266" t="n">
        <f aca="false">SUM(W108:W117)</f>
        <v>0</v>
      </c>
      <c r="X104" s="266" t="n">
        <f aca="false">SUM(X108:X117)</f>
        <v>0</v>
      </c>
      <c r="Y104" s="266" t="n">
        <f aca="false">SUM(Y108:Y117)</f>
        <v>0</v>
      </c>
      <c r="Z104" s="266" t="n">
        <f aca="false">SUM(Z108:Z117)</f>
        <v>0</v>
      </c>
      <c r="AA104" s="266" t="n">
        <f aca="false">SUM(AA108:AA117)</f>
        <v>0</v>
      </c>
      <c r="AB104" s="266" t="n">
        <f aca="false">SUM(AB108:AB117)</f>
        <v>0</v>
      </c>
      <c r="AC104" s="266" t="n">
        <f aca="false">SUM(AC108:AC117)</f>
        <v>0</v>
      </c>
      <c r="AD104" s="266" t="n">
        <f aca="false">SUM(AD108:AD117)</f>
        <v>0</v>
      </c>
      <c r="AE104" s="266" t="n">
        <f aca="false">SUM(AE108:AE117)</f>
        <v>0</v>
      </c>
      <c r="AF104" s="266" t="n">
        <f aca="false">SUM(AF108:AF117)</f>
        <v>0</v>
      </c>
      <c r="AG104" s="266" t="n">
        <f aca="false">SUM(AG108:AG117)</f>
        <v>0</v>
      </c>
      <c r="AH104" s="1"/>
      <c r="AI104" s="320"/>
      <c r="AJ104" s="22"/>
      <c r="AK104" s="1"/>
      <c r="AL104" s="17"/>
      <c r="AN104" s="1"/>
      <c r="AO104" s="1"/>
      <c r="AP104" s="1"/>
      <c r="AQ104" s="1"/>
      <c r="AR104" s="1"/>
      <c r="AS104" s="1"/>
    </row>
    <row r="105" customFormat="false" ht="12.75" hidden="false" customHeight="true" outlineLevel="0" collapsed="false">
      <c r="A105" s="269" t="s">
        <v>305</v>
      </c>
      <c r="B105" s="270" t="n">
        <f aca="false">B44</f>
        <v>36647</v>
      </c>
      <c r="C105" s="271" t="n">
        <f aca="false">C44</f>
        <v>36647</v>
      </c>
      <c r="D105" s="271" t="n">
        <f aca="false">D44</f>
        <v>36648</v>
      </c>
      <c r="E105" s="271" t="n">
        <f aca="false">E44</f>
        <v>36649</v>
      </c>
      <c r="F105" s="271" t="n">
        <f aca="false">F44</f>
        <v>36650</v>
      </c>
      <c r="G105" s="271" t="n">
        <f aca="false">G44</f>
        <v>36651</v>
      </c>
      <c r="H105" s="271" t="n">
        <f aca="false">H44</f>
        <v>36652</v>
      </c>
      <c r="I105" s="271" t="n">
        <f aca="false">I44</f>
        <v>36653</v>
      </c>
      <c r="J105" s="271" t="n">
        <f aca="false">J44</f>
        <v>36654</v>
      </c>
      <c r="K105" s="271" t="n">
        <f aca="false">K44</f>
        <v>36655</v>
      </c>
      <c r="L105" s="271" t="n">
        <f aca="false">L44</f>
        <v>36656</v>
      </c>
      <c r="M105" s="271" t="n">
        <f aca="false">M44</f>
        <v>36657</v>
      </c>
      <c r="N105" s="271" t="n">
        <f aca="false">N44</f>
        <v>36658</v>
      </c>
      <c r="O105" s="271" t="n">
        <f aca="false">O44</f>
        <v>36659</v>
      </c>
      <c r="P105" s="271" t="n">
        <f aca="false">P44</f>
        <v>36660</v>
      </c>
      <c r="Q105" s="271" t="n">
        <f aca="false">Q44</f>
        <v>36661</v>
      </c>
      <c r="R105" s="271" t="n">
        <f aca="false">R44</f>
        <v>36662</v>
      </c>
      <c r="S105" s="271" t="n">
        <f aca="false">S44</f>
        <v>36663</v>
      </c>
      <c r="T105" s="271" t="n">
        <f aca="false">T44</f>
        <v>36664</v>
      </c>
      <c r="U105" s="271" t="n">
        <f aca="false">U44</f>
        <v>36665</v>
      </c>
      <c r="V105" s="271" t="n">
        <f aca="false">V44</f>
        <v>36666</v>
      </c>
      <c r="W105" s="271" t="n">
        <f aca="false">W44</f>
        <v>36667</v>
      </c>
      <c r="X105" s="271" t="n">
        <f aca="false">X44</f>
        <v>36668</v>
      </c>
      <c r="Y105" s="271" t="n">
        <f aca="false">Y44</f>
        <v>36669</v>
      </c>
      <c r="Z105" s="271" t="n">
        <f aca="false">Z44</f>
        <v>36670</v>
      </c>
      <c r="AA105" s="271" t="n">
        <f aca="false">AA44</f>
        <v>36671</v>
      </c>
      <c r="AB105" s="271" t="n">
        <f aca="false">AB44</f>
        <v>36672</v>
      </c>
      <c r="AC105" s="271" t="n">
        <f aca="false">AC44</f>
        <v>36673</v>
      </c>
      <c r="AD105" s="271" t="n">
        <f aca="false">AD44</f>
        <v>36674</v>
      </c>
      <c r="AE105" s="271" t="n">
        <f aca="false">AE44</f>
        <v>36675</v>
      </c>
      <c r="AF105" s="271" t="n">
        <f aca="false">AF44</f>
        <v>36676</v>
      </c>
      <c r="AG105" s="271" t="n">
        <f aca="false">AG44</f>
        <v>36677</v>
      </c>
      <c r="AH105" s="272"/>
      <c r="AI105" s="320"/>
      <c r="AJ105" s="322"/>
      <c r="AK105" s="272"/>
      <c r="AL105" s="275"/>
      <c r="AM105" s="272"/>
      <c r="AN105" s="272"/>
      <c r="AO105" s="272"/>
      <c r="AP105" s="272"/>
      <c r="AQ105" s="272"/>
      <c r="AR105" s="272"/>
      <c r="AS105" s="272"/>
      <c r="AT105" s="272"/>
      <c r="AU105" s="272"/>
      <c r="AV105" s="272"/>
      <c r="AW105" s="272"/>
      <c r="AX105" s="272"/>
      <c r="AY105" s="272"/>
      <c r="AZ105" s="272"/>
      <c r="BA105" s="272"/>
      <c r="BB105" s="272"/>
      <c r="BC105" s="272"/>
      <c r="BD105" s="272"/>
      <c r="BE105" s="272"/>
      <c r="BF105" s="272"/>
      <c r="BG105" s="272"/>
      <c r="BH105" s="272"/>
      <c r="BI105" s="272"/>
      <c r="BJ105" s="272"/>
      <c r="BK105" s="272"/>
      <c r="BL105" s="272"/>
      <c r="BM105" s="272"/>
      <c r="BN105" s="272"/>
      <c r="BO105" s="272"/>
      <c r="BP105" s="272"/>
      <c r="BQ105" s="272"/>
      <c r="BR105" s="272"/>
      <c r="BS105" s="272"/>
      <c r="BT105" s="272"/>
      <c r="BU105" s="272"/>
      <c r="BV105" s="272"/>
      <c r="BW105" s="272"/>
      <c r="BX105" s="272"/>
      <c r="BY105" s="272"/>
      <c r="BZ105" s="272"/>
      <c r="CA105" s="272"/>
      <c r="CB105" s="272"/>
      <c r="CC105" s="272"/>
      <c r="CD105" s="272"/>
      <c r="CE105" s="272"/>
      <c r="CF105" s="272"/>
      <c r="CG105" s="272"/>
      <c r="CH105" s="272"/>
      <c r="CI105" s="272"/>
      <c r="CJ105" s="272"/>
      <c r="CK105" s="272"/>
      <c r="CL105" s="272"/>
      <c r="CM105" s="272"/>
      <c r="CN105" s="272"/>
      <c r="CO105" s="272"/>
      <c r="CP105" s="272"/>
      <c r="CQ105" s="272"/>
      <c r="CR105" s="272"/>
      <c r="CS105" s="272"/>
      <c r="CT105" s="272"/>
      <c r="CU105" s="272"/>
      <c r="CV105" s="272"/>
      <c r="CW105" s="272"/>
      <c r="CX105" s="272"/>
      <c r="CY105" s="272"/>
      <c r="CZ105" s="272"/>
      <c r="DA105" s="272"/>
      <c r="DB105" s="272"/>
      <c r="DC105" s="272"/>
      <c r="DD105" s="272"/>
      <c r="DE105" s="272"/>
      <c r="DF105" s="272"/>
      <c r="DG105" s="272"/>
      <c r="DH105" s="272"/>
      <c r="DI105" s="272"/>
      <c r="DJ105" s="272"/>
      <c r="DK105" s="272"/>
      <c r="DL105" s="272"/>
      <c r="DM105" s="272"/>
      <c r="DN105" s="272"/>
      <c r="DO105" s="272"/>
      <c r="DP105" s="272"/>
      <c r="DQ105" s="272"/>
      <c r="DR105" s="272"/>
      <c r="DS105" s="272"/>
      <c r="DT105" s="272"/>
      <c r="DU105" s="272"/>
      <c r="DV105" s="272"/>
      <c r="DW105" s="272"/>
      <c r="DX105" s="272"/>
      <c r="DY105" s="272"/>
      <c r="DZ105" s="272"/>
      <c r="EA105" s="272"/>
      <c r="EB105" s="272"/>
      <c r="EC105" s="272"/>
      <c r="ED105" s="272"/>
      <c r="EE105" s="272"/>
      <c r="EF105" s="272"/>
      <c r="EG105" s="272"/>
      <c r="EH105" s="272"/>
      <c r="EI105" s="272"/>
      <c r="EJ105" s="272"/>
      <c r="EK105" s="272"/>
      <c r="EL105" s="272"/>
      <c r="EM105" s="272"/>
      <c r="EN105" s="272"/>
      <c r="EO105" s="272"/>
      <c r="EP105" s="272"/>
      <c r="EQ105" s="272"/>
      <c r="ER105" s="272"/>
      <c r="ES105" s="272"/>
      <c r="ET105" s="272"/>
      <c r="EU105" s="272"/>
      <c r="EV105" s="272"/>
      <c r="EW105" s="272"/>
      <c r="EX105" s="272"/>
      <c r="EY105" s="272"/>
      <c r="EZ105" s="272"/>
      <c r="FA105" s="272"/>
      <c r="FB105" s="272"/>
      <c r="FC105" s="272"/>
      <c r="FD105" s="272"/>
      <c r="FE105" s="272"/>
      <c r="FF105" s="272"/>
      <c r="FG105" s="272"/>
      <c r="FH105" s="272"/>
      <c r="FI105" s="272"/>
      <c r="FJ105" s="272"/>
      <c r="FK105" s="272"/>
      <c r="FL105" s="272"/>
      <c r="FM105" s="272"/>
      <c r="FN105" s="272"/>
      <c r="FO105" s="272"/>
      <c r="FP105" s="272"/>
      <c r="FQ105" s="272"/>
      <c r="FR105" s="272"/>
      <c r="FS105" s="272"/>
      <c r="FT105" s="272"/>
      <c r="FU105" s="272"/>
      <c r="FV105" s="272"/>
      <c r="FW105" s="272"/>
      <c r="FX105" s="272"/>
      <c r="FY105" s="272"/>
      <c r="FZ105" s="272"/>
      <c r="GA105" s="272"/>
      <c r="GB105" s="272"/>
      <c r="GC105" s="272"/>
      <c r="GD105" s="272"/>
      <c r="GE105" s="272"/>
      <c r="GF105" s="272"/>
      <c r="GG105" s="272"/>
      <c r="GH105" s="272"/>
      <c r="GI105" s="272"/>
      <c r="GJ105" s="272"/>
      <c r="GK105" s="272"/>
      <c r="GL105" s="272"/>
      <c r="GM105" s="272"/>
      <c r="GN105" s="272"/>
      <c r="GO105" s="272"/>
      <c r="GP105" s="272"/>
      <c r="GQ105" s="272"/>
      <c r="GR105" s="272"/>
      <c r="GS105" s="272"/>
      <c r="GT105" s="272"/>
      <c r="GU105" s="272"/>
      <c r="GV105" s="272"/>
      <c r="GW105" s="272"/>
      <c r="GX105" s="272"/>
      <c r="GY105" s="272"/>
      <c r="GZ105" s="272"/>
      <c r="HA105" s="272"/>
      <c r="HB105" s="272"/>
      <c r="HC105" s="272"/>
      <c r="HD105" s="272"/>
      <c r="HE105" s="272"/>
      <c r="HF105" s="272"/>
      <c r="HG105" s="272"/>
      <c r="HH105" s="272"/>
      <c r="HI105" s="272"/>
      <c r="HJ105" s="272"/>
      <c r="HK105" s="272"/>
      <c r="HL105" s="272"/>
      <c r="HM105" s="272"/>
      <c r="HN105" s="272"/>
      <c r="HO105" s="272"/>
      <c r="HP105" s="272"/>
      <c r="HQ105" s="272"/>
      <c r="HR105" s="272"/>
      <c r="HS105" s="272"/>
      <c r="HT105" s="272"/>
      <c r="HU105" s="272"/>
      <c r="HV105" s="272"/>
      <c r="HW105" s="272"/>
      <c r="HX105" s="272"/>
      <c r="HY105" s="272"/>
      <c r="HZ105" s="272"/>
      <c r="IA105" s="272"/>
      <c r="IB105" s="272"/>
      <c r="IC105" s="272"/>
      <c r="ID105" s="272"/>
      <c r="IE105" s="272"/>
      <c r="IF105" s="272"/>
      <c r="IG105" s="272"/>
      <c r="IH105" s="272"/>
      <c r="II105" s="272"/>
      <c r="IJ105" s="272"/>
      <c r="IK105" s="272"/>
      <c r="IL105" s="272"/>
      <c r="IM105" s="272"/>
      <c r="IN105" s="272"/>
      <c r="IO105" s="272"/>
      <c r="IP105" s="272"/>
      <c r="IQ105" s="272"/>
      <c r="IR105" s="272"/>
      <c r="IS105" s="272"/>
      <c r="IT105" s="272"/>
      <c r="IU105" s="272"/>
      <c r="IV105" s="272"/>
      <c r="IW105" s="272"/>
    </row>
    <row r="106" customFormat="false" ht="12.75" hidden="false" customHeight="true" outlineLevel="0" collapsed="false">
      <c r="A106" s="276"/>
      <c r="B106" s="276"/>
      <c r="C106" s="278" t="str">
        <f aca="false">C45</f>
        <v>M</v>
      </c>
      <c r="D106" s="278" t="str">
        <f aca="false">D45</f>
        <v>T</v>
      </c>
      <c r="E106" s="278" t="str">
        <f aca="false">E45</f>
        <v>W</v>
      </c>
      <c r="F106" s="278" t="str">
        <f aca="false">F45</f>
        <v>R</v>
      </c>
      <c r="G106" s="278" t="str">
        <f aca="false">G45</f>
        <v>F</v>
      </c>
      <c r="H106" s="278" t="str">
        <f aca="false">H45</f>
        <v>S</v>
      </c>
      <c r="I106" s="278" t="str">
        <f aca="false">I45</f>
        <v>S</v>
      </c>
      <c r="J106" s="278" t="str">
        <f aca="false">J45</f>
        <v>M</v>
      </c>
      <c r="K106" s="278" t="str">
        <f aca="false">K45</f>
        <v>T</v>
      </c>
      <c r="L106" s="278" t="str">
        <f aca="false">L45</f>
        <v>W</v>
      </c>
      <c r="M106" s="278" t="str">
        <f aca="false">M45</f>
        <v>R</v>
      </c>
      <c r="N106" s="278" t="str">
        <f aca="false">N45</f>
        <v>F</v>
      </c>
      <c r="O106" s="278" t="str">
        <f aca="false">O45</f>
        <v>S</v>
      </c>
      <c r="P106" s="278" t="str">
        <f aca="false">P45</f>
        <v>S</v>
      </c>
      <c r="Q106" s="278" t="str">
        <f aca="false">Q45</f>
        <v>M</v>
      </c>
      <c r="R106" s="278" t="str">
        <f aca="false">R45</f>
        <v>T</v>
      </c>
      <c r="S106" s="278" t="str">
        <f aca="false">S45</f>
        <v>W</v>
      </c>
      <c r="T106" s="278" t="str">
        <f aca="false">T45</f>
        <v>R</v>
      </c>
      <c r="U106" s="278" t="str">
        <f aca="false">U45</f>
        <v>F</v>
      </c>
      <c r="V106" s="278" t="str">
        <f aca="false">V45</f>
        <v>S</v>
      </c>
      <c r="W106" s="278" t="str">
        <f aca="false">W45</f>
        <v>S</v>
      </c>
      <c r="X106" s="278" t="str">
        <f aca="false">X45</f>
        <v>M</v>
      </c>
      <c r="Y106" s="278" t="str">
        <f aca="false">Y45</f>
        <v>T</v>
      </c>
      <c r="Z106" s="278" t="str">
        <f aca="false">Z45</f>
        <v>W</v>
      </c>
      <c r="AA106" s="278" t="str">
        <f aca="false">AA45</f>
        <v>R</v>
      </c>
      <c r="AB106" s="278" t="str">
        <f aca="false">AB45</f>
        <v>F</v>
      </c>
      <c r="AC106" s="278" t="str">
        <f aca="false">AC45</f>
        <v>S</v>
      </c>
      <c r="AD106" s="278" t="str">
        <f aca="false">AD45</f>
        <v>S</v>
      </c>
      <c r="AE106" s="278" t="str">
        <f aca="false">AE45</f>
        <v>M</v>
      </c>
      <c r="AF106" s="278" t="str">
        <f aca="false">AF45</f>
        <v>T</v>
      </c>
      <c r="AG106" s="278" t="str">
        <f aca="false">AG45</f>
        <v>W</v>
      </c>
      <c r="AH106" s="1"/>
      <c r="AI106" s="320"/>
      <c r="AJ106" s="22"/>
      <c r="AK106" s="1"/>
      <c r="AL106" s="85"/>
      <c r="AN106" s="1"/>
      <c r="AO106" s="1"/>
      <c r="AP106" s="1"/>
      <c r="AQ106" s="1"/>
      <c r="AR106" s="1"/>
      <c r="AS106" s="1"/>
    </row>
    <row r="107" customFormat="false" ht="12.75" hidden="false" customHeight="true" outlineLevel="0" collapsed="false">
      <c r="A107" s="281"/>
      <c r="B107" s="277" t="s">
        <v>258</v>
      </c>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4"/>
      <c r="AH107" s="85"/>
      <c r="AI107" s="205"/>
      <c r="AJ107" s="133"/>
      <c r="AK107" s="153"/>
      <c r="AL107" s="3"/>
      <c r="AM107" s="2"/>
    </row>
    <row r="108" customFormat="false" ht="12.75" hidden="false" customHeight="true" outlineLevel="0" collapsed="false">
      <c r="A108" s="226" t="s">
        <v>296</v>
      </c>
      <c r="B108" s="284" t="n">
        <f aca="false">SUM(C108:AG108)</f>
        <v>0</v>
      </c>
      <c r="C108" s="153" t="n">
        <v>0</v>
      </c>
      <c r="D108" s="153" t="n">
        <v>0</v>
      </c>
      <c r="E108" s="153" t="n">
        <v>0</v>
      </c>
      <c r="F108" s="153" t="n">
        <v>0</v>
      </c>
      <c r="G108" s="153" t="n">
        <v>0</v>
      </c>
      <c r="H108" s="153" t="n">
        <v>0</v>
      </c>
      <c r="I108" s="153" t="n">
        <v>0</v>
      </c>
      <c r="J108" s="153" t="n">
        <v>0</v>
      </c>
      <c r="K108" s="153" t="n">
        <v>0</v>
      </c>
      <c r="L108" s="153" t="n">
        <v>0</v>
      </c>
      <c r="M108" s="153" t="n">
        <v>0</v>
      </c>
      <c r="N108" s="153" t="n">
        <v>0</v>
      </c>
      <c r="O108" s="153" t="n">
        <v>0</v>
      </c>
      <c r="P108" s="153" t="n">
        <v>0</v>
      </c>
      <c r="Q108" s="153" t="n">
        <v>0</v>
      </c>
      <c r="R108" s="153" t="n">
        <v>0</v>
      </c>
      <c r="S108" s="153" t="n">
        <v>0</v>
      </c>
      <c r="T108" s="153" t="n">
        <v>0</v>
      </c>
      <c r="U108" s="153" t="n">
        <v>0</v>
      </c>
      <c r="V108" s="153" t="n">
        <v>0</v>
      </c>
      <c r="W108" s="153" t="n">
        <v>0</v>
      </c>
      <c r="X108" s="153" t="n">
        <v>0</v>
      </c>
      <c r="Y108" s="153" t="n">
        <v>0</v>
      </c>
      <c r="Z108" s="153" t="n">
        <v>0</v>
      </c>
      <c r="AA108" s="153" t="n">
        <v>0</v>
      </c>
      <c r="AB108" s="153" t="n">
        <v>0</v>
      </c>
      <c r="AC108" s="153" t="n">
        <v>0</v>
      </c>
      <c r="AD108" s="153" t="n">
        <v>0</v>
      </c>
      <c r="AE108" s="153" t="n">
        <v>0</v>
      </c>
      <c r="AF108" s="153" t="n">
        <v>0</v>
      </c>
      <c r="AG108" s="325" t="n">
        <v>0</v>
      </c>
      <c r="AH108" s="85"/>
      <c r="AJ108" s="85"/>
      <c r="AK108" s="153"/>
      <c r="AL108" s="3"/>
      <c r="AM108" s="2"/>
    </row>
    <row r="109" customFormat="false" ht="12.75" hidden="false" customHeight="true" outlineLevel="0" collapsed="false">
      <c r="A109" s="226" t="s">
        <v>298</v>
      </c>
      <c r="B109" s="284" t="n">
        <f aca="false">SUM(C109:AG109)</f>
        <v>0</v>
      </c>
      <c r="C109" s="153" t="n">
        <v>0</v>
      </c>
      <c r="D109" s="153" t="n">
        <v>0</v>
      </c>
      <c r="E109" s="153" t="n">
        <v>0</v>
      </c>
      <c r="F109" s="153" t="n">
        <v>0</v>
      </c>
      <c r="G109" s="153" t="n">
        <v>0</v>
      </c>
      <c r="H109" s="153" t="n">
        <v>0</v>
      </c>
      <c r="I109" s="153" t="n">
        <v>0</v>
      </c>
      <c r="J109" s="153" t="n">
        <v>0</v>
      </c>
      <c r="K109" s="153" t="n">
        <v>0</v>
      </c>
      <c r="L109" s="153" t="n">
        <v>0</v>
      </c>
      <c r="M109" s="153" t="n">
        <v>0</v>
      </c>
      <c r="N109" s="153" t="n">
        <v>0</v>
      </c>
      <c r="O109" s="153" t="n">
        <v>0</v>
      </c>
      <c r="P109" s="153" t="n">
        <v>0</v>
      </c>
      <c r="Q109" s="153" t="n">
        <v>0</v>
      </c>
      <c r="R109" s="153" t="n">
        <v>0</v>
      </c>
      <c r="S109" s="153" t="n">
        <v>0</v>
      </c>
      <c r="T109" s="153" t="n">
        <v>0</v>
      </c>
      <c r="U109" s="153" t="n">
        <v>0</v>
      </c>
      <c r="V109" s="153" t="n">
        <v>0</v>
      </c>
      <c r="W109" s="153" t="n">
        <v>0</v>
      </c>
      <c r="X109" s="153" t="n">
        <v>0</v>
      </c>
      <c r="Y109" s="153" t="n">
        <v>0</v>
      </c>
      <c r="Z109" s="153" t="n">
        <v>0</v>
      </c>
      <c r="AA109" s="153" t="n">
        <v>0</v>
      </c>
      <c r="AB109" s="153" t="n">
        <v>0</v>
      </c>
      <c r="AC109" s="153" t="n">
        <v>0</v>
      </c>
      <c r="AD109" s="153" t="n">
        <v>0</v>
      </c>
      <c r="AE109" s="153" t="n">
        <v>0</v>
      </c>
      <c r="AF109" s="153" t="n">
        <v>0</v>
      </c>
      <c r="AG109" s="325" t="n">
        <v>0</v>
      </c>
      <c r="AH109" s="85"/>
      <c r="AJ109" s="85"/>
      <c r="AK109" s="153"/>
      <c r="AL109" s="3"/>
      <c r="AM109" s="2"/>
    </row>
    <row r="110" customFormat="false" ht="12.75" hidden="false" customHeight="true" outlineLevel="0" collapsed="false">
      <c r="A110" s="226" t="s">
        <v>299</v>
      </c>
      <c r="B110" s="284" t="n">
        <f aca="false">SUM(C110:AG110)</f>
        <v>0</v>
      </c>
      <c r="C110" s="153" t="n">
        <v>0</v>
      </c>
      <c r="D110" s="153" t="n">
        <v>0</v>
      </c>
      <c r="E110" s="153" t="n">
        <v>0</v>
      </c>
      <c r="F110" s="153" t="n">
        <v>0</v>
      </c>
      <c r="G110" s="153" t="n">
        <v>0</v>
      </c>
      <c r="H110" s="153" t="n">
        <v>0</v>
      </c>
      <c r="I110" s="153" t="n">
        <v>0</v>
      </c>
      <c r="J110" s="153" t="n">
        <v>0</v>
      </c>
      <c r="K110" s="153" t="n">
        <v>0</v>
      </c>
      <c r="L110" s="153" t="n">
        <v>0</v>
      </c>
      <c r="M110" s="153" t="n">
        <v>0</v>
      </c>
      <c r="N110" s="153" t="n">
        <v>0</v>
      </c>
      <c r="O110" s="153" t="n">
        <v>0</v>
      </c>
      <c r="P110" s="153" t="n">
        <v>0</v>
      </c>
      <c r="Q110" s="153" t="n">
        <v>0</v>
      </c>
      <c r="R110" s="153" t="n">
        <v>0</v>
      </c>
      <c r="S110" s="153" t="n">
        <v>0</v>
      </c>
      <c r="T110" s="153" t="n">
        <v>0</v>
      </c>
      <c r="U110" s="153" t="n">
        <v>0</v>
      </c>
      <c r="V110" s="153" t="n">
        <v>0</v>
      </c>
      <c r="W110" s="153" t="n">
        <v>0</v>
      </c>
      <c r="X110" s="153" t="n">
        <v>0</v>
      </c>
      <c r="Y110" s="153" t="n">
        <v>0</v>
      </c>
      <c r="Z110" s="153" t="n">
        <v>0</v>
      </c>
      <c r="AA110" s="153" t="n">
        <v>0</v>
      </c>
      <c r="AB110" s="153" t="n">
        <v>0</v>
      </c>
      <c r="AC110" s="153" t="n">
        <v>0</v>
      </c>
      <c r="AD110" s="153" t="n">
        <v>0</v>
      </c>
      <c r="AE110" s="153" t="n">
        <v>0</v>
      </c>
      <c r="AF110" s="153" t="n">
        <v>0</v>
      </c>
      <c r="AG110" s="325" t="n">
        <v>0</v>
      </c>
      <c r="AH110" s="85"/>
      <c r="AJ110" s="85"/>
      <c r="AK110" s="153"/>
      <c r="AL110" s="3"/>
      <c r="AM110" s="2"/>
    </row>
    <row r="111" customFormat="false" ht="12.75" hidden="false" customHeight="true" outlineLevel="0" collapsed="false">
      <c r="A111" s="226" t="s">
        <v>300</v>
      </c>
      <c r="B111" s="284" t="n">
        <f aca="false">SUM(C111:AG111)</f>
        <v>0</v>
      </c>
      <c r="C111" s="153" t="n">
        <v>0</v>
      </c>
      <c r="D111" s="153" t="n">
        <v>0</v>
      </c>
      <c r="E111" s="153" t="n">
        <v>0</v>
      </c>
      <c r="F111" s="153" t="n">
        <v>0</v>
      </c>
      <c r="G111" s="153" t="n">
        <v>0</v>
      </c>
      <c r="H111" s="153" t="n">
        <v>0</v>
      </c>
      <c r="I111" s="153" t="n">
        <v>0</v>
      </c>
      <c r="J111" s="153" t="n">
        <v>0</v>
      </c>
      <c r="K111" s="153" t="n">
        <v>0</v>
      </c>
      <c r="L111" s="153" t="n">
        <v>0</v>
      </c>
      <c r="M111" s="153" t="n">
        <v>0</v>
      </c>
      <c r="N111" s="153" t="n">
        <v>0</v>
      </c>
      <c r="O111" s="153" t="n">
        <v>0</v>
      </c>
      <c r="P111" s="153" t="n">
        <v>0</v>
      </c>
      <c r="Q111" s="153" t="n">
        <v>0</v>
      </c>
      <c r="R111" s="153" t="n">
        <v>0</v>
      </c>
      <c r="S111" s="153" t="n">
        <v>0</v>
      </c>
      <c r="T111" s="153" t="n">
        <v>0</v>
      </c>
      <c r="U111" s="153" t="n">
        <v>0</v>
      </c>
      <c r="V111" s="153" t="n">
        <v>0</v>
      </c>
      <c r="W111" s="153" t="n">
        <v>0</v>
      </c>
      <c r="X111" s="153" t="n">
        <v>0</v>
      </c>
      <c r="Y111" s="153" t="n">
        <v>0</v>
      </c>
      <c r="Z111" s="153" t="n">
        <v>0</v>
      </c>
      <c r="AA111" s="153" t="n">
        <v>0</v>
      </c>
      <c r="AB111" s="153" t="n">
        <v>0</v>
      </c>
      <c r="AC111" s="153" t="n">
        <v>0</v>
      </c>
      <c r="AD111" s="153" t="n">
        <v>0</v>
      </c>
      <c r="AE111" s="153" t="n">
        <v>0</v>
      </c>
      <c r="AF111" s="153" t="n">
        <v>0</v>
      </c>
      <c r="AG111" s="325" t="n">
        <v>0</v>
      </c>
      <c r="AH111" s="85"/>
      <c r="AJ111" s="85"/>
      <c r="AK111" s="153"/>
      <c r="AL111" s="3"/>
      <c r="AM111" s="2"/>
    </row>
    <row r="112" customFormat="false" ht="12.75" hidden="false" customHeight="true" outlineLevel="0" collapsed="false">
      <c r="A112" s="226" t="s">
        <v>301</v>
      </c>
      <c r="B112" s="284" t="n">
        <f aca="false">SUM(C112:AG112)</f>
        <v>0</v>
      </c>
      <c r="C112" s="153" t="n">
        <v>0</v>
      </c>
      <c r="D112" s="153" t="n">
        <v>0</v>
      </c>
      <c r="E112" s="153" t="n">
        <v>0</v>
      </c>
      <c r="F112" s="153" t="n">
        <v>0</v>
      </c>
      <c r="G112" s="153" t="n">
        <v>0</v>
      </c>
      <c r="H112" s="153" t="n">
        <v>0</v>
      </c>
      <c r="I112" s="153" t="n">
        <v>0</v>
      </c>
      <c r="J112" s="153" t="n">
        <v>0</v>
      </c>
      <c r="K112" s="153" t="n">
        <v>0</v>
      </c>
      <c r="L112" s="153" t="n">
        <v>0</v>
      </c>
      <c r="M112" s="153" t="n">
        <v>0</v>
      </c>
      <c r="N112" s="153" t="n">
        <v>0</v>
      </c>
      <c r="O112" s="153" t="n">
        <v>0</v>
      </c>
      <c r="P112" s="153" t="n">
        <v>0</v>
      </c>
      <c r="Q112" s="153" t="n">
        <v>0</v>
      </c>
      <c r="R112" s="153" t="n">
        <v>0</v>
      </c>
      <c r="S112" s="153" t="n">
        <v>0</v>
      </c>
      <c r="T112" s="153" t="n">
        <v>0</v>
      </c>
      <c r="U112" s="153" t="n">
        <v>0</v>
      </c>
      <c r="V112" s="153" t="n">
        <v>0</v>
      </c>
      <c r="W112" s="153" t="n">
        <v>0</v>
      </c>
      <c r="X112" s="153" t="n">
        <v>0</v>
      </c>
      <c r="Y112" s="153" t="n">
        <v>0</v>
      </c>
      <c r="Z112" s="153" t="n">
        <v>0</v>
      </c>
      <c r="AA112" s="153" t="n">
        <v>0</v>
      </c>
      <c r="AB112" s="153" t="n">
        <v>0</v>
      </c>
      <c r="AC112" s="153" t="n">
        <v>0</v>
      </c>
      <c r="AD112" s="153" t="n">
        <v>0</v>
      </c>
      <c r="AE112" s="153" t="n">
        <v>0</v>
      </c>
      <c r="AF112" s="153" t="n">
        <v>0</v>
      </c>
      <c r="AG112" s="325" t="n">
        <v>0</v>
      </c>
      <c r="AH112" s="85"/>
      <c r="AJ112" s="85"/>
      <c r="AK112" s="153"/>
      <c r="AL112" s="3"/>
      <c r="AM112" s="2"/>
    </row>
    <row r="113" customFormat="false" ht="12.75" hidden="false" customHeight="true" outlineLevel="0" collapsed="false">
      <c r="A113" s="226" t="s">
        <v>303</v>
      </c>
      <c r="B113" s="284" t="n">
        <f aca="false">SUM(C113:AG113)</f>
        <v>0</v>
      </c>
      <c r="C113" s="153" t="n">
        <v>0</v>
      </c>
      <c r="D113" s="153" t="n">
        <v>0</v>
      </c>
      <c r="E113" s="153" t="n">
        <v>0</v>
      </c>
      <c r="F113" s="153" t="n">
        <v>0</v>
      </c>
      <c r="G113" s="153" t="n">
        <v>0</v>
      </c>
      <c r="H113" s="153" t="n">
        <v>0</v>
      </c>
      <c r="I113" s="153" t="n">
        <v>0</v>
      </c>
      <c r="J113" s="153" t="n">
        <v>0</v>
      </c>
      <c r="K113" s="153" t="n">
        <v>0</v>
      </c>
      <c r="L113" s="153" t="n">
        <v>0</v>
      </c>
      <c r="M113" s="153" t="n">
        <v>0</v>
      </c>
      <c r="N113" s="153" t="n">
        <v>0</v>
      </c>
      <c r="O113" s="153" t="n">
        <v>0</v>
      </c>
      <c r="P113" s="153" t="n">
        <v>0</v>
      </c>
      <c r="Q113" s="153" t="n">
        <v>0</v>
      </c>
      <c r="R113" s="153" t="n">
        <v>0</v>
      </c>
      <c r="S113" s="153" t="n">
        <v>0</v>
      </c>
      <c r="T113" s="153" t="n">
        <v>0</v>
      </c>
      <c r="U113" s="153" t="n">
        <v>0</v>
      </c>
      <c r="V113" s="153" t="n">
        <v>0</v>
      </c>
      <c r="W113" s="153" t="n">
        <v>0</v>
      </c>
      <c r="X113" s="153" t="n">
        <v>0</v>
      </c>
      <c r="Y113" s="153" t="n">
        <v>0</v>
      </c>
      <c r="Z113" s="153" t="n">
        <v>0</v>
      </c>
      <c r="AA113" s="153" t="n">
        <v>0</v>
      </c>
      <c r="AB113" s="153" t="n">
        <v>0</v>
      </c>
      <c r="AC113" s="153" t="n">
        <v>0</v>
      </c>
      <c r="AD113" s="153" t="n">
        <v>0</v>
      </c>
      <c r="AE113" s="153" t="n">
        <v>0</v>
      </c>
      <c r="AF113" s="153" t="n">
        <v>0</v>
      </c>
      <c r="AG113" s="325" t="n">
        <v>0</v>
      </c>
      <c r="AH113" s="85"/>
      <c r="AJ113" s="85"/>
      <c r="AK113" s="153"/>
      <c r="AL113" s="3"/>
      <c r="AM113" s="2"/>
    </row>
    <row r="114" customFormat="false" ht="12.75" hidden="false" customHeight="true" outlineLevel="0" collapsed="false">
      <c r="A114" s="226"/>
      <c r="B114" s="284"/>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325"/>
      <c r="AH114" s="85"/>
      <c r="AJ114" s="85"/>
      <c r="AK114" s="153"/>
      <c r="AL114" s="3"/>
      <c r="AM114" s="2"/>
    </row>
    <row r="115" customFormat="false" ht="12.75" hidden="false" customHeight="true" outlineLevel="0" collapsed="false">
      <c r="A115" s="226"/>
      <c r="B115" s="28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325"/>
      <c r="AH115" s="85"/>
      <c r="AJ115" s="85"/>
      <c r="AK115" s="153"/>
      <c r="AL115" s="3"/>
      <c r="AM115" s="2"/>
    </row>
    <row r="116" customFormat="false" ht="12.75" hidden="false" customHeight="true" outlineLevel="0" collapsed="false">
      <c r="A116" s="226"/>
      <c r="B116" s="284"/>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325"/>
      <c r="AH116" s="85"/>
      <c r="AJ116" s="85"/>
      <c r="AK116" s="153"/>
      <c r="AL116" s="3"/>
      <c r="AM116" s="2"/>
    </row>
    <row r="117" customFormat="false" ht="12.75" hidden="false" customHeight="true" outlineLevel="0" collapsed="false">
      <c r="A117" s="226"/>
      <c r="B117" s="284"/>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325"/>
      <c r="AH117" s="85"/>
      <c r="AJ117" s="85"/>
      <c r="AK117" s="153"/>
      <c r="AL117" s="3"/>
      <c r="AM117" s="2"/>
    </row>
    <row r="118" customFormat="false" ht="12.75" hidden="false" customHeight="true" outlineLevel="0" collapsed="false">
      <c r="A118" s="326" t="s">
        <v>306</v>
      </c>
      <c r="B118" s="315" t="n">
        <f aca="false">SUM(B108:B117)</f>
        <v>0</v>
      </c>
      <c r="C118" s="327"/>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8"/>
      <c r="AH118" s="85"/>
      <c r="AJ118" s="85"/>
      <c r="AK118" s="153"/>
      <c r="AL118" s="3"/>
      <c r="AM118" s="2"/>
    </row>
    <row r="119" customFormat="false" ht="12.75" hidden="false" customHeight="true" outlineLevel="0" collapsed="false">
      <c r="A119" s="85"/>
      <c r="B119" s="319"/>
      <c r="AH119" s="85"/>
      <c r="AJ119" s="85"/>
      <c r="AK119" s="153"/>
      <c r="AL119" s="3"/>
      <c r="AM119" s="2"/>
    </row>
    <row r="120" customFormat="false" ht="12.75" hidden="false" customHeight="true" outlineLevel="0" collapsed="false">
      <c r="A120" s="85"/>
      <c r="B120" s="319"/>
      <c r="AH120" s="85"/>
      <c r="AJ120" s="85"/>
      <c r="AK120" s="153"/>
      <c r="AL120" s="3"/>
      <c r="AM120" s="2"/>
    </row>
    <row r="121" customFormat="false" ht="12.75" hidden="false" customHeight="true" outlineLevel="0" collapsed="false">
      <c r="A121" s="262" t="s">
        <v>307</v>
      </c>
      <c r="B121" s="262"/>
      <c r="AH121" s="85"/>
      <c r="AJ121" s="85"/>
      <c r="AK121" s="153"/>
      <c r="AL121" s="3"/>
      <c r="AM121" s="2"/>
    </row>
    <row r="122" customFormat="false" ht="12.75" hidden="false" customHeight="true" outlineLevel="0" collapsed="false">
      <c r="AK122" s="1"/>
      <c r="AL122" s="3"/>
      <c r="AM122" s="2"/>
    </row>
    <row r="123" customFormat="false" ht="12.75" hidden="false" customHeight="true" outlineLevel="0" collapsed="false">
      <c r="D123" s="134" t="s">
        <v>24</v>
      </c>
      <c r="AI123" s="1"/>
      <c r="AJ123" s="75"/>
      <c r="AK123" s="75"/>
      <c r="AL123" s="1"/>
      <c r="AM123" s="1"/>
    </row>
    <row r="124" customFormat="false" ht="12.75" hidden="false" customHeight="true" outlineLevel="0" collapsed="false">
      <c r="A124" s="329" t="s">
        <v>308</v>
      </c>
      <c r="B124" s="330"/>
      <c r="C124" s="331"/>
      <c r="D124" s="331"/>
      <c r="E124" s="332"/>
      <c r="G124" s="329" t="s">
        <v>309</v>
      </c>
      <c r="H124" s="329"/>
      <c r="I124" s="330"/>
      <c r="J124" s="331"/>
      <c r="K124" s="331"/>
      <c r="L124" s="332"/>
      <c r="M124" s="75"/>
      <c r="N124" s="75"/>
      <c r="O124" s="1"/>
      <c r="P124" s="1"/>
    </row>
    <row r="125" customFormat="false" ht="12.75" hidden="false" customHeight="true" outlineLevel="0" collapsed="false">
      <c r="A125" s="333" t="s">
        <v>165</v>
      </c>
      <c r="B125" s="265" t="s">
        <v>310</v>
      </c>
      <c r="C125" s="265"/>
      <c r="D125" s="265"/>
      <c r="E125" s="334" t="s">
        <v>311</v>
      </c>
      <c r="G125" s="333" t="s">
        <v>310</v>
      </c>
      <c r="H125" s="333"/>
      <c r="I125" s="333"/>
      <c r="J125" s="333"/>
      <c r="K125" s="333"/>
      <c r="L125" s="335" t="s">
        <v>311</v>
      </c>
      <c r="M125" s="75"/>
      <c r="N125" s="75"/>
      <c r="O125" s="1"/>
      <c r="P125" s="1"/>
    </row>
    <row r="126" customFormat="false" ht="12.75" hidden="false" customHeight="true" outlineLevel="0" collapsed="false">
      <c r="A126" s="336" t="s">
        <v>402</v>
      </c>
      <c r="B126" s="85" t="s">
        <v>403</v>
      </c>
      <c r="C126" s="85"/>
      <c r="D126" s="143"/>
      <c r="E126" s="337" t="n">
        <v>0</v>
      </c>
      <c r="G126" s="406"/>
      <c r="H126" s="339"/>
      <c r="I126" s="85"/>
      <c r="J126" s="1"/>
      <c r="K126" s="141"/>
      <c r="L126" s="337"/>
      <c r="M126" s="1"/>
      <c r="N126" s="1"/>
      <c r="O126" s="1"/>
      <c r="P126" s="1"/>
    </row>
    <row r="127" customFormat="false" ht="12.75" hidden="false" customHeight="true" outlineLevel="0" collapsed="false">
      <c r="A127" s="340" t="n">
        <v>34700</v>
      </c>
      <c r="B127" s="85" t="s">
        <v>404</v>
      </c>
      <c r="C127" s="85"/>
      <c r="D127" s="143"/>
      <c r="E127" s="337" t="n">
        <v>0</v>
      </c>
      <c r="G127" s="338"/>
      <c r="H127" s="75"/>
      <c r="I127" s="343"/>
      <c r="J127" s="1"/>
      <c r="K127" s="141"/>
      <c r="L127" s="337"/>
      <c r="M127" s="1"/>
      <c r="N127" s="1"/>
      <c r="O127" s="1"/>
      <c r="P127" s="1"/>
    </row>
    <row r="128" customFormat="false" ht="12.75" hidden="false" customHeight="true" outlineLevel="0" collapsed="false">
      <c r="A128" s="340" t="n">
        <v>34731</v>
      </c>
      <c r="B128" s="85" t="s">
        <v>405</v>
      </c>
      <c r="C128" s="85"/>
      <c r="D128" s="143"/>
      <c r="E128" s="337" t="n">
        <v>0</v>
      </c>
      <c r="G128" s="338"/>
      <c r="H128" s="85"/>
      <c r="I128" s="1"/>
      <c r="J128" s="1"/>
      <c r="K128" s="141"/>
      <c r="L128" s="337"/>
      <c r="M128" s="1"/>
      <c r="N128" s="1"/>
      <c r="O128" s="1"/>
      <c r="P128" s="1"/>
    </row>
    <row r="129" customFormat="false" ht="12.75" hidden="false" customHeight="true" outlineLevel="0" collapsed="false">
      <c r="A129" s="340" t="n">
        <v>34759</v>
      </c>
      <c r="B129" s="85" t="s">
        <v>406</v>
      </c>
      <c r="C129" s="85"/>
      <c r="D129" s="143"/>
      <c r="E129" s="341" t="n">
        <v>0</v>
      </c>
      <c r="G129" s="338"/>
      <c r="H129" s="85"/>
      <c r="I129" s="1"/>
      <c r="J129" s="1"/>
      <c r="K129" s="143"/>
      <c r="L129" s="341"/>
      <c r="M129" s="1"/>
      <c r="N129" s="1"/>
      <c r="O129" s="1"/>
      <c r="P129" s="1"/>
    </row>
    <row r="130" customFormat="false" ht="12.75" hidden="false" customHeight="true" outlineLevel="0" collapsed="false">
      <c r="A130" s="340" t="n">
        <v>34790</v>
      </c>
      <c r="B130" s="85" t="s">
        <v>407</v>
      </c>
      <c r="C130" s="85"/>
      <c r="D130" s="143"/>
      <c r="E130" s="337" t="n">
        <v>0</v>
      </c>
      <c r="G130" s="338"/>
      <c r="H130" s="85"/>
      <c r="I130" s="1"/>
      <c r="J130" s="1"/>
      <c r="K130" s="143"/>
      <c r="L130" s="337"/>
      <c r="M130" s="1"/>
      <c r="N130" s="1"/>
      <c r="O130" s="1"/>
      <c r="P130" s="1"/>
    </row>
    <row r="131" customFormat="false" ht="12.75" hidden="false" customHeight="true" outlineLevel="0" collapsed="false">
      <c r="A131" s="340" t="n">
        <v>34820</v>
      </c>
      <c r="B131" s="85" t="s">
        <v>408</v>
      </c>
      <c r="C131" s="85"/>
      <c r="D131" s="143"/>
      <c r="E131" s="337" t="n">
        <v>0</v>
      </c>
      <c r="G131" s="338"/>
      <c r="H131" s="85"/>
      <c r="I131" s="1"/>
      <c r="J131" s="1"/>
      <c r="K131" s="143"/>
      <c r="L131" s="337"/>
      <c r="M131" s="1"/>
      <c r="N131" s="1"/>
      <c r="O131" s="1"/>
      <c r="P131" s="1"/>
    </row>
    <row r="132" customFormat="false" ht="12.75" hidden="false" customHeight="true" outlineLevel="0" collapsed="false">
      <c r="A132" s="340" t="n">
        <v>34851</v>
      </c>
      <c r="B132" s="85" t="s">
        <v>409</v>
      </c>
      <c r="C132" s="343"/>
      <c r="D132" s="353"/>
      <c r="E132" s="341" t="n">
        <v>0</v>
      </c>
      <c r="G132" s="338"/>
      <c r="H132" s="1"/>
      <c r="I132" s="1"/>
      <c r="J132" s="1"/>
      <c r="K132" s="141"/>
      <c r="L132" s="341"/>
      <c r="M132" s="1"/>
      <c r="N132" s="1"/>
      <c r="O132" s="1"/>
      <c r="P132" s="1"/>
    </row>
    <row r="133" customFormat="false" ht="12.75" hidden="false" customHeight="true" outlineLevel="0" collapsed="false">
      <c r="A133" s="340" t="n">
        <v>34881</v>
      </c>
      <c r="B133" s="85" t="s">
        <v>410</v>
      </c>
      <c r="C133" s="343"/>
      <c r="D133" s="353"/>
      <c r="E133" s="341" t="n">
        <v>0</v>
      </c>
      <c r="G133" s="338"/>
      <c r="H133" s="85"/>
      <c r="I133" s="1"/>
      <c r="J133" s="1"/>
      <c r="K133" s="143"/>
      <c r="L133" s="341"/>
      <c r="M133" s="1"/>
      <c r="N133" s="1"/>
      <c r="O133" s="1"/>
      <c r="P133" s="1"/>
    </row>
    <row r="134" customFormat="false" ht="12.75" hidden="false" customHeight="true" outlineLevel="0" collapsed="false">
      <c r="A134" s="340" t="n">
        <v>34912</v>
      </c>
      <c r="B134" s="85" t="s">
        <v>411</v>
      </c>
      <c r="C134" s="343"/>
      <c r="D134" s="353"/>
      <c r="E134" s="337" t="n">
        <v>0</v>
      </c>
      <c r="G134" s="338"/>
      <c r="H134" s="85"/>
      <c r="I134" s="1"/>
      <c r="J134" s="1"/>
      <c r="K134" s="143"/>
      <c r="L134" s="337"/>
      <c r="M134" s="33"/>
      <c r="N134" s="2"/>
      <c r="O134" s="1"/>
      <c r="P134" s="1"/>
    </row>
    <row r="135" customFormat="false" ht="12.75" hidden="false" customHeight="true" outlineLevel="0" collapsed="false">
      <c r="A135" s="340" t="n">
        <v>34943</v>
      </c>
      <c r="B135" s="85" t="s">
        <v>412</v>
      </c>
      <c r="C135" s="85"/>
      <c r="D135" s="143"/>
      <c r="E135" s="337" t="n">
        <v>0</v>
      </c>
      <c r="G135" s="338"/>
      <c r="H135" s="85"/>
      <c r="I135" s="1"/>
      <c r="J135" s="1"/>
      <c r="K135" s="143"/>
      <c r="L135" s="337"/>
      <c r="M135" s="33"/>
      <c r="N135" s="1"/>
      <c r="O135" s="1"/>
      <c r="P135" s="1"/>
    </row>
    <row r="136" customFormat="false" ht="12.75" hidden="false" customHeight="true" outlineLevel="0" collapsed="false">
      <c r="A136" s="340" t="n">
        <v>34973</v>
      </c>
      <c r="B136" s="85" t="s">
        <v>413</v>
      </c>
      <c r="C136" s="85"/>
      <c r="D136" s="143"/>
      <c r="E136" s="337" t="n">
        <v>0</v>
      </c>
      <c r="G136" s="338"/>
      <c r="H136" s="85"/>
      <c r="I136" s="1"/>
      <c r="J136" s="1"/>
      <c r="K136" s="143"/>
      <c r="L136" s="337"/>
      <c r="M136" s="1"/>
      <c r="N136" s="33"/>
      <c r="O136" s="1"/>
      <c r="P136" s="1"/>
    </row>
    <row r="137" customFormat="false" ht="12.75" hidden="false" customHeight="true" outlineLevel="0" collapsed="false">
      <c r="A137" s="340" t="n">
        <v>35004</v>
      </c>
      <c r="B137" s="85" t="s">
        <v>414</v>
      </c>
      <c r="C137" s="85"/>
      <c r="D137" s="143"/>
      <c r="E137" s="337" t="n">
        <v>0</v>
      </c>
      <c r="G137" s="338"/>
      <c r="H137" s="85"/>
      <c r="I137" s="1"/>
      <c r="J137" s="1"/>
      <c r="K137" s="143"/>
      <c r="L137" s="337"/>
      <c r="M137" s="1"/>
      <c r="N137" s="33"/>
      <c r="O137" s="1"/>
      <c r="P137" s="1"/>
    </row>
    <row r="138" customFormat="false" ht="12.75" hidden="false" customHeight="true" outlineLevel="0" collapsed="false">
      <c r="A138" s="340" t="n">
        <v>35034</v>
      </c>
      <c r="B138" s="85" t="s">
        <v>415</v>
      </c>
      <c r="C138" s="344"/>
      <c r="D138" s="143"/>
      <c r="E138" s="337" t="n">
        <v>0</v>
      </c>
      <c r="G138" s="338"/>
      <c r="H138" s="85"/>
      <c r="I138" s="1"/>
      <c r="J138" s="1"/>
      <c r="K138" s="143"/>
      <c r="L138" s="337"/>
      <c r="M138" s="1"/>
      <c r="N138" s="1"/>
      <c r="O138" s="1"/>
      <c r="P138" s="1"/>
    </row>
    <row r="139" customFormat="false" ht="12.75" hidden="false" customHeight="true" outlineLevel="0" collapsed="false">
      <c r="A139" s="340"/>
      <c r="B139" s="1"/>
      <c r="C139" s="1"/>
      <c r="D139" s="310"/>
      <c r="E139" s="337"/>
      <c r="G139" s="338"/>
      <c r="H139" s="85"/>
      <c r="I139" s="1"/>
      <c r="J139" s="1"/>
      <c r="K139" s="143"/>
      <c r="L139" s="337"/>
      <c r="M139" s="1"/>
      <c r="N139" s="1"/>
      <c r="O139" s="1"/>
      <c r="P139" s="1"/>
    </row>
    <row r="140" customFormat="false" ht="12.75" hidden="false" customHeight="true" outlineLevel="0" collapsed="false">
      <c r="A140" s="340"/>
      <c r="B140" s="1"/>
      <c r="C140" s="1"/>
      <c r="D140" s="143"/>
      <c r="E140" s="337"/>
      <c r="G140" s="338"/>
      <c r="H140" s="85"/>
      <c r="I140" s="1"/>
      <c r="J140" s="1"/>
      <c r="K140" s="143"/>
      <c r="L140" s="337"/>
      <c r="M140" s="1"/>
      <c r="N140" s="1"/>
      <c r="O140" s="1"/>
      <c r="P140" s="1"/>
    </row>
    <row r="141" customFormat="false" ht="12.75" hidden="false" customHeight="true" outlineLevel="0" collapsed="false">
      <c r="A141" s="340"/>
      <c r="B141" s="1"/>
      <c r="C141" s="1"/>
      <c r="D141" s="143"/>
      <c r="E141" s="337"/>
      <c r="G141" s="338"/>
      <c r="H141" s="85"/>
      <c r="I141" s="1"/>
      <c r="J141" s="1"/>
      <c r="K141" s="143"/>
      <c r="L141" s="337"/>
      <c r="M141" s="1"/>
      <c r="N141" s="1"/>
      <c r="O141" s="1"/>
      <c r="P141" s="1"/>
    </row>
    <row r="142" customFormat="false" ht="12.75" hidden="false" customHeight="true" outlineLevel="0" collapsed="false">
      <c r="A142" s="340"/>
      <c r="B142" s="85"/>
      <c r="C142" s="85"/>
      <c r="D142" s="143"/>
      <c r="E142" s="337"/>
      <c r="G142" s="338"/>
      <c r="H142" s="85"/>
      <c r="I142" s="1"/>
      <c r="J142" s="1"/>
      <c r="K142" s="143"/>
      <c r="L142" s="337"/>
      <c r="M142" s="1"/>
      <c r="N142" s="1"/>
      <c r="O142" s="1"/>
      <c r="P142" s="1"/>
    </row>
    <row r="143" customFormat="false" ht="12.75" hidden="false" customHeight="true" outlineLevel="0" collapsed="false">
      <c r="A143" s="340"/>
      <c r="B143" s="85"/>
      <c r="C143" s="85"/>
      <c r="D143" s="143"/>
      <c r="E143" s="337"/>
      <c r="G143" s="338"/>
      <c r="H143" s="85"/>
      <c r="I143" s="1"/>
      <c r="J143" s="1"/>
      <c r="K143" s="143"/>
      <c r="L143" s="337"/>
      <c r="M143" s="1"/>
      <c r="N143" s="1"/>
      <c r="O143" s="1"/>
      <c r="P143" s="1"/>
    </row>
    <row r="144" customFormat="false" ht="12.75" hidden="false" customHeight="true" outlineLevel="0" collapsed="false">
      <c r="A144" s="340"/>
      <c r="B144" s="85"/>
      <c r="C144" s="85"/>
      <c r="D144" s="143"/>
      <c r="E144" s="337"/>
      <c r="G144" s="338"/>
      <c r="H144" s="85"/>
      <c r="I144" s="1"/>
      <c r="J144" s="1"/>
      <c r="K144" s="143"/>
      <c r="L144" s="337"/>
      <c r="M144" s="1"/>
      <c r="N144" s="1"/>
      <c r="O144" s="1"/>
      <c r="P144" s="1"/>
    </row>
    <row r="145" customFormat="false" ht="12.75" hidden="false" customHeight="true" outlineLevel="0" collapsed="false">
      <c r="A145" s="340"/>
      <c r="B145" s="85"/>
      <c r="C145" s="85"/>
      <c r="D145" s="143"/>
      <c r="E145" s="337"/>
      <c r="G145" s="338"/>
      <c r="H145" s="85"/>
      <c r="I145" s="1"/>
      <c r="J145" s="1"/>
      <c r="K145" s="143"/>
      <c r="L145" s="337"/>
      <c r="M145" s="1"/>
      <c r="N145" s="1"/>
      <c r="O145" s="1"/>
      <c r="P145" s="1"/>
    </row>
    <row r="146" customFormat="false" ht="12.75" hidden="false" customHeight="true" outlineLevel="0" collapsed="false">
      <c r="A146" s="340"/>
      <c r="B146" s="85"/>
      <c r="C146" s="85"/>
      <c r="D146" s="143"/>
      <c r="E146" s="337"/>
      <c r="G146" s="338"/>
      <c r="H146" s="85"/>
      <c r="I146" s="1"/>
      <c r="J146" s="1"/>
      <c r="K146" s="143"/>
      <c r="L146" s="337"/>
      <c r="M146" s="1"/>
      <c r="N146" s="1"/>
      <c r="O146" s="1"/>
      <c r="P146" s="1"/>
    </row>
    <row r="147" customFormat="false" ht="12.75" hidden="false" customHeight="true" outlineLevel="0" collapsed="false">
      <c r="A147" s="340"/>
      <c r="B147" s="85"/>
      <c r="C147" s="85"/>
      <c r="D147" s="143"/>
      <c r="E147" s="337"/>
      <c r="G147" s="338"/>
      <c r="H147" s="85"/>
      <c r="I147" s="1"/>
      <c r="J147" s="1"/>
      <c r="K147" s="143"/>
      <c r="L147" s="337"/>
      <c r="M147" s="1"/>
      <c r="N147" s="1"/>
      <c r="O147" s="1"/>
      <c r="P147" s="1"/>
    </row>
    <row r="148" customFormat="false" ht="12.75" hidden="false" customHeight="true" outlineLevel="0" collapsed="false">
      <c r="A148" s="340"/>
      <c r="B148" s="85"/>
      <c r="C148" s="85"/>
      <c r="D148" s="143"/>
      <c r="E148" s="337"/>
      <c r="G148" s="338"/>
      <c r="H148" s="85"/>
      <c r="I148" s="1"/>
      <c r="J148" s="1"/>
      <c r="K148" s="143"/>
      <c r="L148" s="337"/>
      <c r="M148" s="1"/>
      <c r="N148" s="1"/>
      <c r="O148" s="1"/>
      <c r="P148" s="1"/>
    </row>
    <row r="149" customFormat="false" ht="12.75" hidden="false" customHeight="true" outlineLevel="0" collapsed="false">
      <c r="A149" s="340"/>
      <c r="B149" s="85"/>
      <c r="C149" s="85"/>
      <c r="D149" s="143"/>
      <c r="E149" s="337"/>
      <c r="G149" s="338"/>
      <c r="H149" s="85"/>
      <c r="I149" s="1"/>
      <c r="J149" s="1"/>
      <c r="K149" s="143"/>
      <c r="L149" s="337"/>
      <c r="M149" s="1"/>
      <c r="N149" s="1"/>
      <c r="O149" s="1"/>
      <c r="P149" s="1"/>
    </row>
    <row r="150" customFormat="false" ht="12.75" hidden="false" customHeight="true" outlineLevel="0" collapsed="false">
      <c r="A150" s="340"/>
      <c r="B150" s="85"/>
      <c r="C150" s="85"/>
      <c r="D150" s="143"/>
      <c r="E150" s="337"/>
      <c r="G150" s="338"/>
      <c r="H150" s="85"/>
      <c r="I150" s="1"/>
      <c r="J150" s="1"/>
      <c r="K150" s="143"/>
      <c r="L150" s="337"/>
      <c r="M150" s="1"/>
      <c r="N150" s="1"/>
      <c r="O150" s="1"/>
      <c r="P150" s="1"/>
    </row>
    <row r="151" customFormat="false" ht="12.75" hidden="false" customHeight="true" outlineLevel="0" collapsed="false">
      <c r="A151" s="340"/>
      <c r="B151" s="85"/>
      <c r="C151" s="85"/>
      <c r="D151" s="143"/>
      <c r="E151" s="337"/>
      <c r="G151" s="338"/>
      <c r="H151" s="85"/>
      <c r="I151" s="1"/>
      <c r="J151" s="1"/>
      <c r="K151" s="143"/>
      <c r="L151" s="337"/>
      <c r="M151" s="1"/>
      <c r="N151" s="1"/>
      <c r="O151" s="1"/>
      <c r="P151" s="1"/>
    </row>
    <row r="152" customFormat="false" ht="12.75" hidden="false" customHeight="true" outlineLevel="0" collapsed="false">
      <c r="A152" s="340"/>
      <c r="B152" s="85"/>
      <c r="C152" s="85"/>
      <c r="D152" s="143"/>
      <c r="E152" s="337"/>
      <c r="G152" s="338"/>
      <c r="H152" s="85"/>
      <c r="I152" s="1"/>
      <c r="J152" s="1"/>
      <c r="K152" s="143"/>
      <c r="L152" s="337"/>
      <c r="M152" s="1"/>
      <c r="N152" s="1"/>
      <c r="O152" s="1"/>
      <c r="P152" s="1"/>
    </row>
    <row r="153" customFormat="false" ht="12.75" hidden="false" customHeight="true" outlineLevel="0" collapsed="false">
      <c r="A153" s="340"/>
      <c r="B153" s="85"/>
      <c r="C153" s="85"/>
      <c r="D153" s="143"/>
      <c r="E153" s="337"/>
      <c r="G153" s="338"/>
      <c r="H153" s="85"/>
      <c r="I153" s="1"/>
      <c r="J153" s="1"/>
      <c r="K153" s="143"/>
      <c r="L153" s="337"/>
      <c r="M153" s="1"/>
      <c r="N153" s="1"/>
      <c r="O153" s="1"/>
      <c r="P153" s="1"/>
    </row>
    <row r="154" customFormat="false" ht="12.75" hidden="false" customHeight="true" outlineLevel="0" collapsed="false">
      <c r="A154" s="340"/>
      <c r="B154" s="85"/>
      <c r="C154" s="85"/>
      <c r="D154" s="143"/>
      <c r="E154" s="337"/>
      <c r="G154" s="338"/>
      <c r="H154" s="85"/>
      <c r="I154" s="1"/>
      <c r="J154" s="1"/>
      <c r="K154" s="143"/>
      <c r="L154" s="337"/>
      <c r="M154" s="1"/>
      <c r="N154" s="1"/>
      <c r="O154" s="1"/>
      <c r="P154" s="1"/>
    </row>
    <row r="155" customFormat="false" ht="12.75" hidden="false" customHeight="true" outlineLevel="0" collapsed="false">
      <c r="A155" s="340"/>
      <c r="B155" s="85"/>
      <c r="C155" s="85"/>
      <c r="D155" s="143"/>
      <c r="E155" s="337"/>
      <c r="G155" s="338"/>
      <c r="H155" s="85"/>
      <c r="I155" s="1"/>
      <c r="J155" s="1"/>
      <c r="K155" s="143"/>
      <c r="L155" s="337"/>
      <c r="M155" s="1"/>
      <c r="N155" s="1"/>
      <c r="O155" s="1"/>
      <c r="P155" s="1"/>
    </row>
    <row r="156" customFormat="false" ht="12.75" hidden="false" customHeight="true" outlineLevel="0" collapsed="false">
      <c r="A156" s="340"/>
      <c r="B156" s="85"/>
      <c r="C156" s="85"/>
      <c r="D156" s="143"/>
      <c r="E156" s="337"/>
      <c r="G156" s="338"/>
      <c r="H156" s="85"/>
      <c r="I156" s="1"/>
      <c r="J156" s="1"/>
      <c r="K156" s="143"/>
      <c r="L156" s="337"/>
      <c r="M156" s="1"/>
      <c r="N156" s="1"/>
      <c r="O156" s="1"/>
      <c r="P156" s="1"/>
    </row>
    <row r="157" customFormat="false" ht="12.75" hidden="false" customHeight="true" outlineLevel="0" collapsed="false">
      <c r="A157" s="340"/>
      <c r="B157" s="85"/>
      <c r="C157" s="85"/>
      <c r="D157" s="143"/>
      <c r="E157" s="337"/>
      <c r="G157" s="338"/>
      <c r="H157" s="85"/>
      <c r="I157" s="1"/>
      <c r="J157" s="1"/>
      <c r="K157" s="143"/>
      <c r="L157" s="337"/>
      <c r="M157" s="1"/>
      <c r="N157" s="1"/>
      <c r="O157" s="1"/>
      <c r="P157" s="1"/>
    </row>
    <row r="158" customFormat="false" ht="12.75" hidden="false" customHeight="true" outlineLevel="0" collapsed="false">
      <c r="A158" s="340"/>
      <c r="B158" s="85"/>
      <c r="C158" s="85"/>
      <c r="D158" s="143"/>
      <c r="E158" s="345"/>
      <c r="G158" s="338"/>
      <c r="H158" s="85"/>
      <c r="I158" s="1"/>
      <c r="J158" s="1"/>
      <c r="K158" s="143"/>
      <c r="L158" s="345"/>
      <c r="M158" s="1"/>
      <c r="N158" s="1"/>
      <c r="O158" s="1"/>
      <c r="P158" s="1"/>
    </row>
    <row r="159" customFormat="false" ht="12.75" hidden="false" customHeight="true" outlineLevel="0" collapsed="false">
      <c r="A159" s="346"/>
      <c r="B159" s="85"/>
      <c r="C159" s="85"/>
      <c r="D159" s="347" t="s">
        <v>312</v>
      </c>
      <c r="E159" s="348" t="n">
        <f aca="false">SUM(E126:E158)</f>
        <v>0</v>
      </c>
      <c r="G159" s="346"/>
      <c r="H159" s="85"/>
      <c r="I159" s="1"/>
      <c r="J159" s="1"/>
      <c r="K159" s="347" t="s">
        <v>313</v>
      </c>
      <c r="L159" s="348" t="n">
        <f aca="false">SUM(L126:L158)</f>
        <v>0</v>
      </c>
      <c r="M159" s="1"/>
      <c r="N159" s="1"/>
      <c r="O159" s="1"/>
      <c r="P159" s="1"/>
    </row>
    <row r="160" customFormat="false" ht="12.75" hidden="false" customHeight="true" outlineLevel="0" collapsed="false">
      <c r="A160" s="349"/>
      <c r="B160" s="350"/>
      <c r="C160" s="350"/>
      <c r="D160" s="350"/>
      <c r="E160" s="351"/>
      <c r="G160" s="349"/>
      <c r="H160" s="350"/>
      <c r="I160" s="350"/>
      <c r="J160" s="350"/>
      <c r="K160" s="350"/>
      <c r="L160" s="351"/>
      <c r="M160" s="1"/>
      <c r="N160" s="1"/>
      <c r="O160" s="1"/>
      <c r="P160" s="1"/>
    </row>
    <row r="161" customFormat="false" ht="12.75" hidden="false" customHeight="true" outlineLevel="0" collapsed="false">
      <c r="AJ161" s="1"/>
      <c r="AK161" s="1"/>
      <c r="AL161" s="1"/>
      <c r="AM161" s="1"/>
    </row>
    <row r="162" customFormat="false" ht="12.75" hidden="false" customHeight="true" outlineLevel="0" collapsed="false">
      <c r="AJ162" s="1"/>
      <c r="AK162" s="1"/>
      <c r="AL162" s="1"/>
      <c r="AM162" s="1"/>
    </row>
    <row r="163" customFormat="false" ht="12.75" hidden="false" customHeight="true" outlineLevel="0" collapsed="false">
      <c r="A163" s="329" t="s">
        <v>314</v>
      </c>
      <c r="B163" s="331"/>
      <c r="C163" s="331"/>
      <c r="D163" s="331"/>
      <c r="E163" s="332"/>
      <c r="AJ163" s="1"/>
      <c r="AK163" s="1"/>
      <c r="AL163" s="1"/>
      <c r="AM163" s="1"/>
    </row>
    <row r="164" customFormat="false" ht="12.75" hidden="false" customHeight="true" outlineLevel="0" collapsed="false">
      <c r="A164" s="333" t="s">
        <v>165</v>
      </c>
      <c r="B164" s="265" t="s">
        <v>310</v>
      </c>
      <c r="C164" s="265"/>
      <c r="D164" s="265"/>
      <c r="E164" s="334" t="s">
        <v>311</v>
      </c>
      <c r="AJ164" s="1"/>
      <c r="AK164" s="1"/>
      <c r="AL164" s="1"/>
      <c r="AM164" s="1"/>
    </row>
    <row r="165" customFormat="false" ht="12.75" hidden="false" customHeight="true" outlineLevel="0" collapsed="false">
      <c r="A165" s="352"/>
      <c r="B165" s="85"/>
      <c r="C165" s="85"/>
      <c r="D165" s="143"/>
      <c r="E165" s="337"/>
      <c r="AJ165" s="1"/>
      <c r="AK165" s="1"/>
      <c r="AL165" s="1"/>
      <c r="AM165" s="1"/>
    </row>
    <row r="166" customFormat="false" ht="12.75" hidden="false" customHeight="true" outlineLevel="0" collapsed="false">
      <c r="A166" s="352"/>
      <c r="B166" s="85"/>
      <c r="C166" s="85"/>
      <c r="D166" s="143"/>
      <c r="E166" s="337"/>
      <c r="AJ166" s="1"/>
      <c r="AK166" s="1"/>
      <c r="AL166" s="1"/>
      <c r="AM166" s="1"/>
    </row>
    <row r="167" customFormat="false" ht="12.75" hidden="false" customHeight="true" outlineLevel="0" collapsed="false">
      <c r="A167" s="352"/>
      <c r="B167" s="85"/>
      <c r="C167" s="85"/>
      <c r="D167" s="143"/>
      <c r="E167" s="337"/>
      <c r="AJ167" s="1"/>
      <c r="AK167" s="1"/>
      <c r="AL167" s="1"/>
      <c r="AM167" s="1"/>
    </row>
    <row r="168" customFormat="false" ht="12.75" hidden="false" customHeight="true" outlineLevel="0" collapsed="false">
      <c r="A168" s="352"/>
      <c r="B168" s="85"/>
      <c r="C168" s="85"/>
      <c r="D168" s="143"/>
      <c r="E168" s="341"/>
      <c r="AJ168" s="1"/>
      <c r="AK168" s="1"/>
      <c r="AL168" s="1"/>
      <c r="AM168" s="1"/>
    </row>
    <row r="169" customFormat="false" ht="12.75" hidden="false" customHeight="true" outlineLevel="0" collapsed="false">
      <c r="A169" s="352"/>
      <c r="B169" s="85"/>
      <c r="C169" s="85"/>
      <c r="D169" s="143"/>
      <c r="E169" s="337"/>
      <c r="AJ169" s="1"/>
      <c r="AK169" s="1"/>
      <c r="AL169" s="1"/>
      <c r="AM169" s="1"/>
    </row>
    <row r="170" customFormat="false" ht="12.75" hidden="false" customHeight="true" outlineLevel="0" collapsed="false">
      <c r="A170" s="352"/>
      <c r="B170" s="85"/>
      <c r="C170" s="85"/>
      <c r="D170" s="143"/>
      <c r="E170" s="337"/>
      <c r="AJ170" s="1"/>
      <c r="AK170" s="1"/>
      <c r="AL170" s="1"/>
      <c r="AM170" s="1"/>
    </row>
    <row r="171" customFormat="false" ht="12.75" hidden="false" customHeight="true" outlineLevel="0" collapsed="false">
      <c r="A171" s="352"/>
      <c r="B171" s="85"/>
      <c r="C171" s="343"/>
      <c r="D171" s="353"/>
      <c r="E171" s="341"/>
      <c r="AJ171" s="1"/>
      <c r="AK171" s="1"/>
      <c r="AL171" s="1"/>
      <c r="AM171" s="1"/>
    </row>
    <row r="172" customFormat="false" ht="12.75" hidden="false" customHeight="true" outlineLevel="0" collapsed="false">
      <c r="A172" s="352"/>
      <c r="B172" s="339"/>
      <c r="C172" s="343"/>
      <c r="D172" s="353"/>
      <c r="E172" s="341"/>
      <c r="AJ172" s="1"/>
      <c r="AK172" s="1"/>
      <c r="AL172" s="1"/>
      <c r="AM172" s="1"/>
    </row>
    <row r="173" customFormat="false" ht="12.75" hidden="false" customHeight="true" outlineLevel="0" collapsed="false">
      <c r="A173" s="352"/>
      <c r="B173" s="339"/>
      <c r="C173" s="85"/>
      <c r="D173" s="143"/>
      <c r="E173" s="337"/>
      <c r="AJ173" s="1"/>
      <c r="AK173" s="1"/>
      <c r="AL173" s="1"/>
      <c r="AM173" s="1"/>
    </row>
    <row r="174" customFormat="false" ht="12.75" hidden="false" customHeight="true" outlineLevel="0" collapsed="false">
      <c r="A174" s="352"/>
      <c r="B174" s="85"/>
      <c r="C174" s="85"/>
      <c r="D174" s="143"/>
      <c r="E174" s="337"/>
      <c r="AJ174" s="1"/>
      <c r="AK174" s="1"/>
      <c r="AL174" s="1"/>
      <c r="AM174" s="1"/>
    </row>
    <row r="175" customFormat="false" ht="12.75" hidden="false" customHeight="true" outlineLevel="0" collapsed="false">
      <c r="A175" s="352"/>
      <c r="B175" s="85"/>
      <c r="C175" s="85"/>
      <c r="D175" s="143"/>
      <c r="E175" s="341"/>
      <c r="AJ175" s="1"/>
      <c r="AK175" s="1"/>
      <c r="AL175" s="1"/>
      <c r="AM175" s="1"/>
    </row>
    <row r="176" customFormat="false" ht="12.75" hidden="false" customHeight="true" outlineLevel="0" collapsed="false">
      <c r="A176" s="352"/>
      <c r="B176" s="85"/>
      <c r="C176" s="85"/>
      <c r="D176" s="143"/>
      <c r="E176" s="337"/>
      <c r="AJ176" s="1"/>
      <c r="AK176" s="1"/>
      <c r="AL176" s="1"/>
      <c r="AM176" s="1"/>
    </row>
    <row r="177" customFormat="false" ht="12.75" hidden="false" customHeight="true" outlineLevel="0" collapsed="false">
      <c r="A177" s="352"/>
      <c r="B177" s="85"/>
      <c r="C177" s="85"/>
      <c r="D177" s="143"/>
      <c r="E177" s="337"/>
      <c r="AJ177" s="1"/>
      <c r="AK177" s="1"/>
      <c r="AL177" s="1"/>
      <c r="AM177" s="1"/>
    </row>
    <row r="178" customFormat="false" ht="12.75" hidden="false" customHeight="true" outlineLevel="0" collapsed="false">
      <c r="A178" s="352"/>
      <c r="B178" s="75"/>
      <c r="C178" s="343"/>
      <c r="D178" s="353"/>
      <c r="E178" s="341"/>
      <c r="AJ178" s="1"/>
      <c r="AK178" s="1"/>
      <c r="AL178" s="1"/>
      <c r="AM178" s="1"/>
    </row>
    <row r="179" customFormat="false" ht="12.75" hidden="false" customHeight="true" outlineLevel="0" collapsed="false">
      <c r="A179" s="352"/>
      <c r="B179" s="75"/>
      <c r="C179" s="343"/>
      <c r="D179" s="353"/>
      <c r="E179" s="341"/>
      <c r="AJ179" s="1"/>
      <c r="AK179" s="1"/>
      <c r="AL179" s="1"/>
      <c r="AM179" s="1"/>
    </row>
    <row r="180" customFormat="false" ht="12.75" hidden="false" customHeight="true" outlineLevel="0" collapsed="false">
      <c r="A180" s="352"/>
      <c r="B180" s="75"/>
      <c r="C180" s="343"/>
      <c r="D180" s="353"/>
      <c r="E180" s="337"/>
      <c r="AJ180" s="1"/>
      <c r="AK180" s="1"/>
      <c r="AL180" s="1"/>
      <c r="AM180" s="1"/>
    </row>
    <row r="181" customFormat="false" ht="12.75" hidden="false" customHeight="true" outlineLevel="0" collapsed="false">
      <c r="A181" s="352"/>
      <c r="B181" s="85"/>
      <c r="C181" s="85"/>
      <c r="D181" s="143"/>
      <c r="E181" s="337"/>
      <c r="AJ181" s="1"/>
      <c r="AK181" s="1"/>
      <c r="AL181" s="1"/>
      <c r="AM181" s="1"/>
    </row>
    <row r="182" customFormat="false" ht="12.75" hidden="false" customHeight="true" outlineLevel="0" collapsed="false">
      <c r="A182" s="352"/>
      <c r="B182" s="85"/>
      <c r="C182" s="85"/>
      <c r="D182" s="143"/>
      <c r="E182" s="337"/>
      <c r="AJ182" s="1"/>
      <c r="AK182" s="1"/>
      <c r="AL182" s="1"/>
      <c r="AM182" s="1"/>
    </row>
    <row r="183" customFormat="false" ht="12.75" hidden="false" customHeight="true" outlineLevel="0" collapsed="false">
      <c r="A183" s="352"/>
      <c r="B183" s="85"/>
      <c r="C183" s="85"/>
      <c r="D183" s="143"/>
      <c r="E183" s="337"/>
      <c r="AJ183" s="1"/>
      <c r="AK183" s="1"/>
      <c r="AL183" s="1"/>
      <c r="AM183" s="1"/>
    </row>
    <row r="184" customFormat="false" ht="12.75" hidden="false" customHeight="true" outlineLevel="0" collapsed="false">
      <c r="A184" s="352"/>
      <c r="B184" s="85"/>
      <c r="C184" s="85"/>
      <c r="D184" s="143"/>
      <c r="E184" s="345"/>
      <c r="AJ184" s="1"/>
      <c r="AK184" s="1"/>
      <c r="AL184" s="1"/>
      <c r="AM184" s="1"/>
    </row>
    <row r="185" customFormat="false" ht="12.75" hidden="false" customHeight="true" outlineLevel="0" collapsed="false">
      <c r="A185" s="354"/>
      <c r="B185" s="85"/>
      <c r="C185" s="85"/>
      <c r="D185" s="347" t="s">
        <v>315</v>
      </c>
      <c r="E185" s="348" t="n">
        <f aca="false">SUM(E165:E184)</f>
        <v>0</v>
      </c>
      <c r="AJ185" s="1"/>
      <c r="AK185" s="1"/>
      <c r="AL185" s="1"/>
      <c r="AM185" s="1"/>
    </row>
    <row r="186" customFormat="false" ht="12.75" hidden="false" customHeight="true" outlineLevel="0" collapsed="false">
      <c r="A186" s="355"/>
      <c r="B186" s="350"/>
      <c r="C186" s="350"/>
      <c r="D186" s="350"/>
      <c r="E186" s="351"/>
      <c r="AJ186" s="1"/>
      <c r="AK186" s="1"/>
      <c r="AL186" s="1"/>
      <c r="AM186" s="1"/>
    </row>
    <row r="187" customFormat="false" ht="12.75" hidden="false" customHeight="true" outlineLevel="0" collapsed="false">
      <c r="AJ187" s="1"/>
      <c r="AK187" s="1"/>
      <c r="AL187" s="1"/>
      <c r="AM187" s="1"/>
    </row>
    <row r="188" customFormat="false" ht="12.75" hidden="false" customHeight="true" outlineLevel="0" collapsed="false">
      <c r="AJ188" s="1"/>
      <c r="AK188" s="1"/>
      <c r="AL188" s="1"/>
      <c r="AM188" s="1"/>
    </row>
    <row r="189" customFormat="false" ht="12.75" hidden="false" customHeight="true" outlineLevel="0" collapsed="false">
      <c r="A189" s="356" t="s">
        <v>316</v>
      </c>
      <c r="B189" s="357"/>
      <c r="C189" s="357"/>
      <c r="D189" s="357"/>
      <c r="E189" s="357"/>
      <c r="F189" s="357"/>
      <c r="G189" s="357"/>
      <c r="H189" s="357"/>
      <c r="I189" s="357"/>
      <c r="J189" s="357"/>
      <c r="K189" s="357"/>
      <c r="L189" s="357"/>
      <c r="M189" s="358"/>
      <c r="O189" s="1"/>
      <c r="P189" s="1"/>
      <c r="Q189" s="1"/>
      <c r="R189" s="1"/>
    </row>
    <row r="190" customFormat="false" ht="12.75" hidden="false" customHeight="true" outlineLevel="0" collapsed="false">
      <c r="A190" s="359" t="s">
        <v>317</v>
      </c>
      <c r="B190" s="360" t="s">
        <v>165</v>
      </c>
      <c r="C190" s="361" t="s">
        <v>318</v>
      </c>
      <c r="D190" s="362" t="s">
        <v>319</v>
      </c>
      <c r="E190" s="363" t="s">
        <v>310</v>
      </c>
      <c r="F190" s="363"/>
      <c r="G190" s="363"/>
      <c r="H190" s="363"/>
      <c r="I190" s="363"/>
      <c r="J190" s="363"/>
      <c r="K190" s="363"/>
      <c r="L190" s="363"/>
      <c r="M190" s="364" t="s">
        <v>311</v>
      </c>
      <c r="O190" s="1"/>
      <c r="P190" s="1"/>
      <c r="Q190" s="1"/>
      <c r="R190" s="1"/>
    </row>
    <row r="191" customFormat="false" ht="12.75" hidden="false" customHeight="true" outlineLevel="0" collapsed="false">
      <c r="A191" s="365"/>
      <c r="B191" s="366"/>
      <c r="C191" s="367"/>
      <c r="D191" s="143"/>
      <c r="E191" s="85"/>
      <c r="F191" s="85"/>
      <c r="G191" s="85"/>
      <c r="H191" s="85"/>
      <c r="I191" s="85"/>
      <c r="J191" s="85"/>
      <c r="K191" s="85"/>
      <c r="L191" s="85"/>
      <c r="M191" s="368"/>
      <c r="O191" s="1"/>
      <c r="P191" s="1"/>
      <c r="Q191" s="1"/>
      <c r="R191" s="1"/>
    </row>
    <row r="192" customFormat="false" ht="12.75" hidden="false" customHeight="true" outlineLevel="0" collapsed="false">
      <c r="A192" s="365"/>
      <c r="B192" s="366"/>
      <c r="C192" s="367"/>
      <c r="D192" s="143"/>
      <c r="E192" s="85"/>
      <c r="F192" s="85"/>
      <c r="G192" s="85"/>
      <c r="H192" s="85"/>
      <c r="I192" s="85"/>
      <c r="J192" s="85"/>
      <c r="K192" s="85"/>
      <c r="L192" s="85"/>
      <c r="M192" s="368"/>
      <c r="O192" s="1"/>
      <c r="P192" s="1"/>
      <c r="Q192" s="1"/>
      <c r="R192" s="1"/>
    </row>
    <row r="193" customFormat="false" ht="12.75" hidden="false" customHeight="true" outlineLevel="0" collapsed="false">
      <c r="A193" s="365"/>
      <c r="B193" s="366"/>
      <c r="C193" s="367"/>
      <c r="D193" s="143"/>
      <c r="E193" s="85"/>
      <c r="F193" s="85"/>
      <c r="G193" s="85"/>
      <c r="H193" s="85"/>
      <c r="I193" s="85"/>
      <c r="J193" s="85"/>
      <c r="K193" s="85"/>
      <c r="L193" s="85"/>
      <c r="M193" s="368"/>
      <c r="O193" s="1"/>
      <c r="P193" s="1"/>
      <c r="Q193" s="1"/>
      <c r="R193" s="1"/>
    </row>
    <row r="194" customFormat="false" ht="12.75" hidden="false" customHeight="true" outlineLevel="0" collapsed="false">
      <c r="A194" s="365"/>
      <c r="B194" s="366"/>
      <c r="C194" s="367"/>
      <c r="D194" s="143"/>
      <c r="E194" s="85"/>
      <c r="F194" s="85"/>
      <c r="G194" s="85"/>
      <c r="H194" s="85"/>
      <c r="I194" s="85"/>
      <c r="J194" s="85"/>
      <c r="K194" s="85"/>
      <c r="L194" s="85"/>
      <c r="M194" s="368"/>
      <c r="O194" s="1"/>
      <c r="P194" s="1"/>
      <c r="Q194" s="1"/>
      <c r="R194" s="1"/>
    </row>
    <row r="195" customFormat="false" ht="12.75" hidden="false" customHeight="true" outlineLevel="0" collapsed="false">
      <c r="A195" s="365"/>
      <c r="B195" s="366"/>
      <c r="C195" s="367"/>
      <c r="D195" s="143"/>
      <c r="E195" s="85"/>
      <c r="F195" s="85"/>
      <c r="G195" s="85"/>
      <c r="H195" s="85"/>
      <c r="I195" s="85"/>
      <c r="J195" s="85"/>
      <c r="K195" s="85"/>
      <c r="L195" s="85"/>
      <c r="M195" s="368"/>
      <c r="O195" s="1"/>
      <c r="P195" s="1"/>
      <c r="Q195" s="1"/>
      <c r="R195" s="1"/>
    </row>
    <row r="196" customFormat="false" ht="12.75" hidden="false" customHeight="true" outlineLevel="0" collapsed="false">
      <c r="A196" s="365"/>
      <c r="B196" s="366"/>
      <c r="C196" s="367"/>
      <c r="D196" s="143"/>
      <c r="E196" s="85"/>
      <c r="F196" s="85"/>
      <c r="G196" s="85"/>
      <c r="H196" s="85"/>
      <c r="I196" s="85"/>
      <c r="J196" s="85"/>
      <c r="K196" s="85"/>
      <c r="L196" s="85"/>
      <c r="M196" s="368"/>
    </row>
    <row r="197" customFormat="false" ht="12.75" hidden="false" customHeight="true" outlineLevel="0" collapsed="false">
      <c r="A197" s="365"/>
      <c r="B197" s="366"/>
      <c r="C197" s="367"/>
      <c r="D197" s="143"/>
      <c r="E197" s="85"/>
      <c r="F197" s="85"/>
      <c r="G197" s="85"/>
      <c r="H197" s="85"/>
      <c r="I197" s="85"/>
      <c r="J197" s="85"/>
      <c r="K197" s="85"/>
      <c r="L197" s="85"/>
      <c r="M197" s="368"/>
    </row>
    <row r="198" customFormat="false" ht="12.75" hidden="false" customHeight="true" outlineLevel="0" collapsed="false">
      <c r="A198" s="365"/>
      <c r="B198" s="366"/>
      <c r="C198" s="367"/>
      <c r="D198" s="143"/>
      <c r="E198" s="85"/>
      <c r="F198" s="85"/>
      <c r="G198" s="85"/>
      <c r="H198" s="85"/>
      <c r="I198" s="85"/>
      <c r="J198" s="85"/>
      <c r="K198" s="85"/>
      <c r="L198" s="85"/>
      <c r="M198" s="368"/>
    </row>
    <row r="199" customFormat="false" ht="12.75" hidden="false" customHeight="true" outlineLevel="0" collapsed="false">
      <c r="A199" s="365"/>
      <c r="B199" s="366"/>
      <c r="C199" s="367"/>
      <c r="D199" s="143"/>
      <c r="E199" s="85"/>
      <c r="F199" s="85"/>
      <c r="G199" s="85"/>
      <c r="H199" s="85"/>
      <c r="I199" s="85"/>
      <c r="J199" s="85"/>
      <c r="K199" s="85"/>
      <c r="L199" s="85"/>
      <c r="M199" s="368"/>
    </row>
    <row r="200" customFormat="false" ht="12.75" hidden="false" customHeight="true" outlineLevel="0" collapsed="false">
      <c r="A200" s="365"/>
      <c r="B200" s="366"/>
      <c r="C200" s="367"/>
      <c r="D200" s="143"/>
      <c r="E200" s="85"/>
      <c r="F200" s="85"/>
      <c r="G200" s="85"/>
      <c r="H200" s="85"/>
      <c r="I200" s="85"/>
      <c r="J200" s="85"/>
      <c r="K200" s="85"/>
      <c r="L200" s="85"/>
      <c r="M200" s="368"/>
    </row>
    <row r="201" customFormat="false" ht="12.75" hidden="false" customHeight="true" outlineLevel="0" collapsed="false">
      <c r="A201" s="369"/>
      <c r="B201" s="366"/>
      <c r="C201" s="367"/>
      <c r="D201" s="143"/>
      <c r="E201" s="85"/>
      <c r="F201" s="85"/>
      <c r="G201" s="85"/>
      <c r="H201" s="85"/>
      <c r="I201" s="85"/>
      <c r="J201" s="85"/>
      <c r="K201" s="85"/>
      <c r="L201" s="85"/>
      <c r="M201" s="368"/>
    </row>
    <row r="202" customFormat="false" ht="12.75" hidden="false" customHeight="true" outlineLevel="0" collapsed="false">
      <c r="A202" s="369"/>
      <c r="B202" s="366"/>
      <c r="C202" s="367"/>
      <c r="D202" s="143"/>
      <c r="E202" s="85"/>
      <c r="F202" s="85"/>
      <c r="G202" s="85"/>
      <c r="H202" s="85"/>
      <c r="I202" s="85"/>
      <c r="J202" s="85"/>
      <c r="K202" s="85"/>
      <c r="L202" s="85"/>
      <c r="M202" s="368"/>
    </row>
    <row r="203" customFormat="false" ht="12.75" hidden="false" customHeight="true" outlineLevel="0" collapsed="false">
      <c r="A203" s="369"/>
      <c r="B203" s="366"/>
      <c r="C203" s="367"/>
      <c r="D203" s="143"/>
      <c r="E203" s="85"/>
      <c r="F203" s="85"/>
      <c r="G203" s="85"/>
      <c r="H203" s="85"/>
      <c r="I203" s="85"/>
      <c r="J203" s="85"/>
      <c r="K203" s="85"/>
      <c r="L203" s="85"/>
      <c r="M203" s="368"/>
    </row>
    <row r="204" customFormat="false" ht="12.75" hidden="false" customHeight="true" outlineLevel="0" collapsed="false">
      <c r="A204" s="369"/>
      <c r="B204" s="366"/>
      <c r="C204" s="367"/>
      <c r="D204" s="143"/>
      <c r="E204" s="85"/>
      <c r="F204" s="85"/>
      <c r="G204" s="85"/>
      <c r="H204" s="85"/>
      <c r="I204" s="85"/>
      <c r="J204" s="85"/>
      <c r="K204" s="85"/>
      <c r="L204" s="85"/>
      <c r="M204" s="368"/>
    </row>
    <row r="205" customFormat="false" ht="12.75" hidden="false" customHeight="true" outlineLevel="0" collapsed="false">
      <c r="A205" s="369"/>
      <c r="B205" s="366"/>
      <c r="C205" s="370"/>
      <c r="D205" s="143"/>
      <c r="E205" s="85"/>
      <c r="F205" s="85"/>
      <c r="G205" s="85"/>
      <c r="H205" s="85"/>
      <c r="I205" s="85"/>
      <c r="J205" s="85"/>
      <c r="K205" s="85"/>
      <c r="L205" s="85"/>
      <c r="M205" s="368"/>
    </row>
    <row r="206" customFormat="false" ht="12.75" hidden="false" customHeight="true" outlineLevel="0" collapsed="false">
      <c r="A206" s="369"/>
      <c r="B206" s="366"/>
      <c r="C206" s="370"/>
      <c r="D206" s="143"/>
      <c r="E206" s="85"/>
      <c r="F206" s="85"/>
      <c r="G206" s="85"/>
      <c r="H206" s="85"/>
      <c r="I206" s="85"/>
      <c r="J206" s="85"/>
      <c r="K206" s="85"/>
      <c r="L206" s="85"/>
      <c r="M206" s="368"/>
    </row>
    <row r="207" customFormat="false" ht="12.75" hidden="false" customHeight="true" outlineLevel="0" collapsed="false">
      <c r="A207" s="369"/>
      <c r="B207" s="366"/>
      <c r="C207" s="370"/>
      <c r="D207" s="143"/>
      <c r="E207" s="85"/>
      <c r="F207" s="85"/>
      <c r="G207" s="85"/>
      <c r="H207" s="85"/>
      <c r="I207" s="85"/>
      <c r="J207" s="85"/>
      <c r="K207" s="85"/>
      <c r="L207" s="85"/>
      <c r="M207" s="368"/>
    </row>
    <row r="208" customFormat="false" ht="12.75" hidden="false" customHeight="true" outlineLevel="0" collapsed="false">
      <c r="A208" s="369"/>
      <c r="B208" s="366"/>
      <c r="C208" s="371"/>
      <c r="D208" s="143"/>
      <c r="E208" s="85"/>
      <c r="F208" s="85"/>
      <c r="G208" s="85"/>
      <c r="H208" s="85"/>
      <c r="I208" s="85"/>
      <c r="J208" s="85"/>
      <c r="K208" s="85"/>
      <c r="L208" s="85"/>
      <c r="M208" s="368"/>
    </row>
    <row r="209" customFormat="false" ht="12.75" hidden="false" customHeight="true" outlineLevel="0" collapsed="false">
      <c r="A209" s="369"/>
      <c r="B209" s="366"/>
      <c r="C209" s="371"/>
      <c r="D209" s="143"/>
      <c r="E209" s="85"/>
      <c r="F209" s="85"/>
      <c r="G209" s="85"/>
      <c r="H209" s="85"/>
      <c r="I209" s="85"/>
      <c r="J209" s="85"/>
      <c r="K209" s="85"/>
      <c r="L209" s="85"/>
      <c r="M209" s="368"/>
    </row>
    <row r="210" customFormat="false" ht="12.75" hidden="false" customHeight="true" outlineLevel="0" collapsed="false">
      <c r="A210" s="369"/>
      <c r="B210" s="366"/>
      <c r="C210" s="371"/>
      <c r="D210" s="143"/>
      <c r="E210" s="85"/>
      <c r="F210" s="85"/>
      <c r="G210" s="85"/>
      <c r="H210" s="85"/>
      <c r="I210" s="85"/>
      <c r="J210" s="85"/>
      <c r="K210" s="85"/>
      <c r="L210" s="85"/>
      <c r="M210" s="368"/>
    </row>
    <row r="211" customFormat="false" ht="12.75" hidden="false" customHeight="true" outlineLevel="0" collapsed="false">
      <c r="A211" s="369"/>
      <c r="B211" s="366"/>
      <c r="C211" s="371"/>
      <c r="D211" s="143"/>
      <c r="E211" s="85"/>
      <c r="F211" s="85"/>
      <c r="G211" s="85"/>
      <c r="H211" s="85"/>
      <c r="I211" s="85"/>
      <c r="J211" s="85"/>
      <c r="K211" s="85"/>
      <c r="L211" s="85"/>
      <c r="M211" s="368"/>
    </row>
    <row r="212" customFormat="false" ht="12.75" hidden="false" customHeight="true" outlineLevel="0" collapsed="false">
      <c r="A212" s="369"/>
      <c r="B212" s="366"/>
      <c r="C212" s="371"/>
      <c r="D212" s="143"/>
      <c r="E212" s="85"/>
      <c r="F212" s="85"/>
      <c r="G212" s="85"/>
      <c r="H212" s="85"/>
      <c r="I212" s="85"/>
      <c r="J212" s="85"/>
      <c r="K212" s="85"/>
      <c r="L212" s="85"/>
      <c r="M212" s="368"/>
    </row>
    <row r="213" customFormat="false" ht="12.75" hidden="false" customHeight="true" outlineLevel="0" collapsed="false">
      <c r="A213" s="369"/>
      <c r="B213" s="366"/>
      <c r="C213" s="371"/>
      <c r="D213" s="143"/>
      <c r="E213" s="85"/>
      <c r="F213" s="85"/>
      <c r="G213" s="85"/>
      <c r="H213" s="85"/>
      <c r="I213" s="85"/>
      <c r="J213" s="85"/>
      <c r="K213" s="85"/>
      <c r="L213" s="85"/>
      <c r="M213" s="368"/>
    </row>
    <row r="214" customFormat="false" ht="12.75" hidden="false" customHeight="true" outlineLevel="0" collapsed="false">
      <c r="A214" s="369"/>
      <c r="B214" s="366"/>
      <c r="C214" s="372"/>
      <c r="D214" s="143"/>
      <c r="E214" s="85"/>
      <c r="F214" s="85"/>
      <c r="G214" s="85"/>
      <c r="H214" s="85"/>
      <c r="I214" s="85"/>
      <c r="J214" s="85"/>
      <c r="K214" s="85"/>
      <c r="L214" s="347" t="s">
        <v>320</v>
      </c>
      <c r="M214" s="373" t="n">
        <f aca="false">SUM(M191:M213)</f>
        <v>0</v>
      </c>
    </row>
    <row r="215" customFormat="false" ht="12.75" hidden="false" customHeight="true" outlineLevel="0" collapsed="false">
      <c r="A215" s="374"/>
      <c r="B215" s="375"/>
      <c r="C215" s="350"/>
      <c r="D215" s="350"/>
      <c r="E215" s="350"/>
      <c r="F215" s="350"/>
      <c r="G215" s="350"/>
      <c r="H215" s="350"/>
      <c r="I215" s="350"/>
      <c r="J215" s="350"/>
      <c r="K215" s="350"/>
      <c r="L215" s="350"/>
      <c r="M215" s="351"/>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76" t="s">
        <v>321</v>
      </c>
      <c r="B218" s="377"/>
      <c r="C218" s="377"/>
      <c r="D218" s="377"/>
      <c r="E218" s="377"/>
      <c r="F218" s="378"/>
      <c r="G218" s="131"/>
      <c r="H218" s="131"/>
      <c r="I218" s="131"/>
      <c r="J218" s="131"/>
      <c r="K218" s="131"/>
      <c r="L218" s="131"/>
      <c r="M218" s="131"/>
      <c r="N218" s="131"/>
    </row>
    <row r="219" customFormat="false" ht="12.75" hidden="false" customHeight="true" outlineLevel="0" collapsed="false">
      <c r="A219" s="379" t="s">
        <v>317</v>
      </c>
      <c r="B219" s="380" t="s">
        <v>165</v>
      </c>
      <c r="C219" s="381" t="s">
        <v>318</v>
      </c>
      <c r="D219" s="382" t="s">
        <v>319</v>
      </c>
      <c r="E219" s="382"/>
      <c r="F219" s="383" t="s">
        <v>311</v>
      </c>
      <c r="G219" s="131"/>
      <c r="H219" s="131"/>
      <c r="I219" s="131"/>
      <c r="J219" s="131"/>
      <c r="K219" s="131"/>
      <c r="L219" s="131"/>
      <c r="M219" s="131"/>
      <c r="N219" s="131"/>
    </row>
    <row r="220" customFormat="false" ht="12.75" hidden="false" customHeight="true" outlineLevel="0" collapsed="false">
      <c r="A220" s="385"/>
      <c r="B220" s="366"/>
      <c r="C220" s="386"/>
      <c r="D220" s="85"/>
      <c r="E220" s="387"/>
      <c r="F220" s="388"/>
      <c r="G220" s="384"/>
      <c r="H220" s="384"/>
      <c r="I220" s="384"/>
      <c r="J220" s="384"/>
      <c r="K220" s="384"/>
      <c r="L220" s="384"/>
      <c r="M220" s="384"/>
      <c r="N220" s="384"/>
    </row>
    <row r="221" customFormat="false" ht="12.75" hidden="false" customHeight="true" outlineLevel="0" collapsed="false">
      <c r="A221" s="385"/>
      <c r="B221" s="366"/>
      <c r="C221" s="131"/>
      <c r="D221" s="389"/>
      <c r="E221" s="387"/>
      <c r="F221" s="407"/>
      <c r="G221" s="384"/>
      <c r="H221" s="384"/>
      <c r="I221" s="384"/>
      <c r="J221" s="384"/>
      <c r="K221" s="384"/>
      <c r="L221" s="384"/>
      <c r="M221" s="384"/>
      <c r="N221" s="384"/>
    </row>
    <row r="222" customFormat="false" ht="12.75" hidden="false" customHeight="true" outlineLevel="0" collapsed="false">
      <c r="A222" s="385"/>
      <c r="B222" s="366"/>
      <c r="C222" s="131"/>
      <c r="D222" s="389"/>
      <c r="E222" s="387"/>
      <c r="F222" s="390"/>
      <c r="G222" s="131"/>
      <c r="H222" s="131"/>
      <c r="I222" s="131"/>
      <c r="J222" s="131"/>
      <c r="K222" s="131"/>
      <c r="L222" s="131"/>
      <c r="M222" s="131"/>
      <c r="N222" s="131"/>
    </row>
    <row r="223" customFormat="false" ht="12.75" hidden="false" customHeight="true" outlineLevel="0" collapsed="false">
      <c r="A223" s="385"/>
      <c r="B223" s="366"/>
      <c r="C223" s="131"/>
      <c r="D223" s="389"/>
      <c r="E223" s="387"/>
      <c r="F223" s="390"/>
      <c r="G223" s="131"/>
      <c r="H223" s="131"/>
      <c r="I223" s="131"/>
      <c r="J223" s="131"/>
      <c r="K223" s="131"/>
      <c r="L223" s="131"/>
      <c r="M223" s="131"/>
      <c r="N223" s="131"/>
    </row>
    <row r="224" customFormat="false" ht="12.75" hidden="false" customHeight="true" outlineLevel="0" collapsed="false">
      <c r="A224" s="385"/>
      <c r="B224" s="366"/>
      <c r="C224" s="131"/>
      <c r="D224" s="389"/>
      <c r="E224" s="387"/>
      <c r="F224" s="390"/>
      <c r="G224" s="131"/>
      <c r="H224" s="131"/>
      <c r="I224" s="131"/>
      <c r="J224" s="131"/>
      <c r="K224" s="131"/>
      <c r="L224" s="131"/>
      <c r="M224" s="131"/>
      <c r="N224" s="131"/>
    </row>
    <row r="225" customFormat="false" ht="12.75" hidden="false" customHeight="true" outlineLevel="0" collapsed="false">
      <c r="A225" s="385"/>
      <c r="B225" s="366"/>
      <c r="C225" s="131"/>
      <c r="D225" s="389"/>
      <c r="E225" s="387"/>
      <c r="F225" s="390"/>
      <c r="G225" s="131"/>
      <c r="H225" s="131"/>
      <c r="I225" s="131"/>
      <c r="J225" s="131"/>
      <c r="K225" s="131"/>
      <c r="L225" s="131"/>
      <c r="M225" s="131"/>
      <c r="N225" s="131"/>
    </row>
    <row r="226" customFormat="false" ht="12.75" hidden="false" customHeight="true" outlineLevel="0" collapsed="false">
      <c r="A226" s="385"/>
      <c r="B226" s="366"/>
      <c r="C226" s="131"/>
      <c r="D226" s="389"/>
      <c r="E226" s="387"/>
      <c r="F226" s="390"/>
      <c r="G226" s="131"/>
      <c r="H226" s="131"/>
      <c r="I226" s="131"/>
      <c r="J226" s="131"/>
      <c r="K226" s="131"/>
      <c r="L226" s="131"/>
      <c r="M226" s="131"/>
      <c r="N226" s="131"/>
    </row>
    <row r="227" customFormat="false" ht="12.75" hidden="false" customHeight="true" outlineLevel="0" collapsed="false">
      <c r="A227" s="385"/>
      <c r="B227" s="366"/>
      <c r="C227" s="131"/>
      <c r="D227" s="389"/>
      <c r="E227" s="387"/>
      <c r="F227" s="390"/>
      <c r="G227" s="131"/>
      <c r="H227" s="131"/>
      <c r="I227" s="131"/>
      <c r="J227" s="131"/>
      <c r="K227" s="131"/>
      <c r="L227" s="131"/>
      <c r="M227" s="131"/>
      <c r="N227" s="131"/>
    </row>
    <row r="228" customFormat="false" ht="12.75" hidden="false" customHeight="true" outlineLevel="0" collapsed="false">
      <c r="A228" s="385"/>
      <c r="B228" s="366"/>
      <c r="C228" s="131"/>
      <c r="D228" s="389"/>
      <c r="E228" s="387"/>
      <c r="F228" s="390"/>
      <c r="G228" s="131"/>
      <c r="H228" s="131"/>
      <c r="I228" s="131"/>
      <c r="J228" s="131"/>
      <c r="K228" s="131"/>
      <c r="L228" s="131"/>
      <c r="M228" s="131"/>
      <c r="N228" s="131"/>
    </row>
    <row r="229" customFormat="false" ht="12.75" hidden="false" customHeight="true" outlineLevel="0" collapsed="false">
      <c r="A229" s="385"/>
      <c r="B229" s="366"/>
      <c r="C229" s="131"/>
      <c r="D229" s="389"/>
      <c r="E229" s="387"/>
      <c r="F229" s="390"/>
      <c r="G229" s="131"/>
      <c r="H229" s="131"/>
      <c r="I229" s="131"/>
      <c r="J229" s="131"/>
      <c r="K229" s="131"/>
      <c r="L229" s="131"/>
      <c r="M229" s="131"/>
      <c r="N229" s="131"/>
    </row>
    <row r="230" customFormat="false" ht="12.75" hidden="false" customHeight="true" outlineLevel="0" collapsed="false">
      <c r="A230" s="385"/>
      <c r="B230" s="366"/>
      <c r="C230" s="131"/>
      <c r="D230" s="389"/>
      <c r="E230" s="387"/>
      <c r="F230" s="390"/>
      <c r="G230" s="131"/>
      <c r="H230" s="131"/>
      <c r="I230" s="131"/>
      <c r="J230" s="131"/>
      <c r="K230" s="131"/>
      <c r="L230" s="131"/>
      <c r="M230" s="131"/>
      <c r="N230" s="131"/>
    </row>
    <row r="231" customFormat="false" ht="12.75" hidden="false" customHeight="true" outlineLevel="0" collapsed="false">
      <c r="A231" s="385"/>
      <c r="B231" s="366"/>
      <c r="C231" s="131"/>
      <c r="D231" s="389"/>
      <c r="E231" s="387"/>
      <c r="F231" s="390"/>
      <c r="G231" s="131"/>
      <c r="H231" s="131"/>
      <c r="I231" s="131"/>
      <c r="J231" s="131"/>
      <c r="K231" s="131"/>
      <c r="L231" s="131"/>
      <c r="M231" s="131"/>
      <c r="N231" s="131"/>
    </row>
    <row r="232" customFormat="false" ht="12.75" hidden="false" customHeight="true" outlineLevel="0" collapsed="false">
      <c r="A232" s="385"/>
      <c r="B232" s="366"/>
      <c r="C232" s="131"/>
      <c r="D232" s="389"/>
      <c r="E232" s="387"/>
      <c r="F232" s="390"/>
      <c r="G232" s="131"/>
      <c r="H232" s="131"/>
      <c r="I232" s="131"/>
      <c r="J232" s="131"/>
      <c r="K232" s="131"/>
      <c r="L232" s="131"/>
      <c r="M232" s="131"/>
      <c r="N232" s="131"/>
    </row>
    <row r="233" customFormat="false" ht="12.75" hidden="false" customHeight="true" outlineLevel="0" collapsed="false">
      <c r="A233" s="385"/>
      <c r="B233" s="366"/>
      <c r="C233" s="131"/>
      <c r="D233" s="389"/>
      <c r="E233" s="387"/>
      <c r="F233" s="390"/>
      <c r="G233" s="131"/>
      <c r="H233" s="131"/>
      <c r="I233" s="131"/>
      <c r="J233" s="131"/>
      <c r="K233" s="131"/>
      <c r="L233" s="131"/>
      <c r="M233" s="131"/>
      <c r="N233" s="131"/>
    </row>
    <row r="234" customFormat="false" ht="12.75" hidden="false" customHeight="true" outlineLevel="0" collapsed="false">
      <c r="A234" s="385"/>
      <c r="B234" s="366"/>
      <c r="C234" s="131"/>
      <c r="D234" s="389"/>
      <c r="E234" s="387"/>
      <c r="F234" s="390"/>
      <c r="G234" s="131"/>
      <c r="H234" s="131"/>
      <c r="I234" s="131"/>
      <c r="J234" s="131"/>
      <c r="K234" s="131"/>
      <c r="L234" s="131"/>
      <c r="M234" s="131"/>
      <c r="N234" s="131"/>
    </row>
    <row r="235" customFormat="false" ht="12.75" hidden="false" customHeight="true" outlineLevel="0" collapsed="false">
      <c r="A235" s="385"/>
      <c r="B235" s="366"/>
      <c r="C235" s="131"/>
      <c r="D235" s="389"/>
      <c r="E235" s="387"/>
      <c r="F235" s="390"/>
      <c r="G235" s="131"/>
      <c r="H235" s="131"/>
      <c r="I235" s="131"/>
      <c r="J235" s="131"/>
      <c r="K235" s="131"/>
      <c r="L235" s="131"/>
      <c r="M235" s="131"/>
      <c r="N235" s="131"/>
    </row>
    <row r="236" customFormat="false" ht="12.75" hidden="false" customHeight="true" outlineLevel="0" collapsed="false">
      <c r="A236" s="385"/>
      <c r="B236" s="366"/>
      <c r="C236" s="131"/>
      <c r="D236" s="389"/>
      <c r="E236" s="387"/>
      <c r="F236" s="390"/>
      <c r="G236" s="131"/>
      <c r="H236" s="131"/>
      <c r="I236" s="131"/>
      <c r="J236" s="131"/>
      <c r="K236" s="131"/>
      <c r="L236" s="131"/>
      <c r="M236" s="131"/>
      <c r="N236" s="131"/>
    </row>
    <row r="237" customFormat="false" ht="12.75" hidden="false" customHeight="true" outlineLevel="0" collapsed="false">
      <c r="A237" s="385"/>
      <c r="B237" s="366"/>
      <c r="C237" s="131"/>
      <c r="D237" s="389"/>
      <c r="E237" s="387"/>
      <c r="F237" s="390"/>
      <c r="G237" s="131"/>
      <c r="H237" s="131"/>
      <c r="I237" s="131"/>
      <c r="J237" s="131"/>
      <c r="K237" s="131"/>
      <c r="L237" s="131"/>
      <c r="M237" s="131"/>
      <c r="N237" s="131"/>
    </row>
    <row r="238" customFormat="false" ht="12.75" hidden="false" customHeight="true" outlineLevel="0" collapsed="false">
      <c r="A238" s="385"/>
      <c r="B238" s="366"/>
      <c r="C238" s="131"/>
      <c r="D238" s="131"/>
      <c r="E238" s="347" t="s">
        <v>322</v>
      </c>
      <c r="F238" s="391" t="n">
        <f aca="false">SUM(F219:F237)</f>
        <v>0</v>
      </c>
      <c r="G238" s="131"/>
      <c r="H238" s="131"/>
      <c r="I238" s="131"/>
      <c r="J238" s="131"/>
      <c r="K238" s="131"/>
      <c r="L238" s="131"/>
      <c r="M238" s="131"/>
      <c r="N238" s="131"/>
    </row>
    <row r="239" customFormat="false" ht="12.75" hidden="false" customHeight="true" outlineLevel="0" collapsed="false">
      <c r="A239" s="392"/>
      <c r="B239" s="393"/>
      <c r="C239" s="394"/>
      <c r="D239" s="394"/>
      <c r="E239" s="395"/>
      <c r="F239" s="396"/>
      <c r="G239" s="131"/>
      <c r="H239" s="131"/>
      <c r="I239" s="131"/>
      <c r="J239" s="131"/>
      <c r="K239" s="131"/>
      <c r="L239" s="131"/>
      <c r="M239" s="131"/>
      <c r="N239" s="131"/>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43" colorId="64" zoomScale="75" zoomScaleNormal="75" zoomScalePageLayoutView="100" workbookViewId="0">
      <selection pane="topLeft" activeCell="A61" activeCellId="0" sqref="A61"/>
    </sheetView>
  </sheetViews>
  <sheetFormatPr defaultColWidth="9.13671875" defaultRowHeight="12.75" customHeight="true" zeroHeight="false" outlineLevelRow="0" outlineLevelCol="0"/>
  <cols>
    <col collapsed="false" customWidth="true" hidden="false" outlineLevel="0" max="1" min="1" style="134" width="23.85"/>
    <col collapsed="false" customWidth="true" hidden="false" outlineLevel="0" max="4" min="2" style="134" width="14.85"/>
    <col collapsed="false" customWidth="true" hidden="false" outlineLevel="0" max="5" min="5" style="134" width="17.28"/>
    <col collapsed="false" customWidth="true" hidden="false" outlineLevel="0" max="11" min="6" style="134" width="14.85"/>
    <col collapsed="false" customWidth="true" hidden="false" outlineLevel="0" max="12" min="12" style="134" width="15.28"/>
    <col collapsed="false" customWidth="true" hidden="false" outlineLevel="0" max="17" min="13" style="134" width="14.85"/>
    <col collapsed="false" customWidth="true" hidden="false" outlineLevel="0" max="18" min="18" style="134" width="15.56"/>
    <col collapsed="false" customWidth="true" hidden="false" outlineLevel="0" max="23" min="19" style="134" width="14.85"/>
    <col collapsed="false" customWidth="true" hidden="false" outlineLevel="0" max="24" min="24" style="134" width="15.41"/>
    <col collapsed="false" customWidth="true" hidden="false" outlineLevel="0" max="33" min="25" style="134" width="14.85"/>
    <col collapsed="false" customWidth="true" hidden="false" outlineLevel="0" max="34" min="34" style="134" width="2.7"/>
    <col collapsed="false" customWidth="true" hidden="false" outlineLevel="0" max="35" min="35" style="134" width="15.13"/>
    <col collapsed="false" customWidth="true" hidden="false" outlineLevel="0" max="36" min="36" style="134" width="16.13"/>
    <col collapsed="false" customWidth="true" hidden="false" outlineLevel="0" max="37" min="37" style="134" width="14.56"/>
    <col collapsed="false" customWidth="false" hidden="false" outlineLevel="0" max="38" min="38" style="134" width="9.14"/>
    <col collapsed="false" customWidth="true" hidden="false" outlineLevel="0" max="39" min="39" style="134" width="13.28"/>
    <col collapsed="false" customWidth="true" hidden="false" outlineLevel="0" max="40" min="40" style="134" width="11.56"/>
    <col collapsed="false" customWidth="true" hidden="false" outlineLevel="0" max="41" min="41" style="134" width="14.56"/>
    <col collapsed="false" customWidth="false" hidden="false" outlineLevel="0" max="257" min="42" style="134" width="9.14"/>
  </cols>
  <sheetData>
    <row r="1" customFormat="false" ht="12.75" hidden="false" customHeight="true" outlineLevel="0" collapsed="false">
      <c r="D1" s="1"/>
      <c r="E1" s="1"/>
      <c r="F1" s="1"/>
      <c r="G1" s="1"/>
      <c r="H1" s="1"/>
      <c r="I1" s="1"/>
      <c r="J1" s="1"/>
      <c r="K1" s="1"/>
      <c r="L1" s="1"/>
      <c r="M1" s="1"/>
      <c r="N1" s="1"/>
      <c r="O1" s="1"/>
    </row>
    <row r="2" customFormat="false" ht="12.75" hidden="false" customHeight="true" outlineLevel="0" collapsed="false">
      <c r="A2" s="196" t="s">
        <v>170</v>
      </c>
      <c r="D2" s="1"/>
      <c r="E2" s="1"/>
      <c r="F2" s="1"/>
      <c r="G2" s="1"/>
      <c r="H2" s="1"/>
      <c r="I2" s="1"/>
      <c r="J2" s="1"/>
      <c r="K2" s="1"/>
      <c r="L2" s="1"/>
      <c r="M2" s="1"/>
      <c r="N2" s="1"/>
      <c r="O2" s="1"/>
    </row>
    <row r="3" customFormat="false" ht="12.75" hidden="false" customHeight="true" outlineLevel="0" collapsed="false">
      <c r="A3" s="198" t="s">
        <v>171</v>
      </c>
      <c r="B3" s="408" t="s">
        <v>6</v>
      </c>
      <c r="C3" s="408" t="s">
        <v>11</v>
      </c>
      <c r="D3" s="1"/>
      <c r="E3" s="1"/>
      <c r="F3" s="1"/>
      <c r="G3" s="1"/>
      <c r="H3" s="1"/>
      <c r="I3" s="1"/>
      <c r="J3" s="1"/>
      <c r="K3" s="1"/>
      <c r="L3" s="1"/>
      <c r="M3" s="1"/>
      <c r="N3" s="1"/>
      <c r="O3" s="1"/>
    </row>
    <row r="4" customFormat="false" ht="12.75" hidden="false" customHeight="true" outlineLevel="0" collapsed="false">
      <c r="A4" s="198" t="s">
        <v>172</v>
      </c>
      <c r="B4" s="398" t="n">
        <f aca="false">Price!B4</f>
        <v>36647</v>
      </c>
      <c r="D4" s="1"/>
      <c r="E4" s="1"/>
      <c r="F4" s="1"/>
      <c r="G4" s="1"/>
      <c r="H4" s="1"/>
      <c r="I4" s="1"/>
      <c r="J4" s="1"/>
      <c r="K4" s="1"/>
      <c r="L4" s="1"/>
      <c r="M4" s="1"/>
      <c r="N4" s="1"/>
      <c r="O4" s="1"/>
    </row>
    <row r="5" customFormat="false" ht="12.75" hidden="false" customHeight="true" outlineLevel="0" collapsed="false">
      <c r="A5" s="198" t="s">
        <v>173</v>
      </c>
      <c r="B5" s="483" t="n">
        <f aca="false">Price!B5</f>
        <v>36677</v>
      </c>
      <c r="C5" s="204"/>
      <c r="V5" s="85"/>
      <c r="W5" s="85"/>
      <c r="X5" s="85"/>
      <c r="Y5" s="85"/>
      <c r="Z5" s="85"/>
      <c r="AA5" s="85"/>
    </row>
    <row r="6" customFormat="false" ht="12.75" hidden="false" customHeight="true" outlineLevel="0" collapsed="false">
      <c r="A6" s="198" t="s">
        <v>174</v>
      </c>
      <c r="B6" s="207" t="n">
        <v>0</v>
      </c>
      <c r="C6" s="204"/>
      <c r="K6" s="208" t="s">
        <v>175</v>
      </c>
      <c r="L6" s="209"/>
      <c r="M6" s="209"/>
      <c r="N6" s="209"/>
      <c r="O6" s="209"/>
      <c r="P6" s="209"/>
      <c r="Q6" s="209"/>
      <c r="R6" s="210"/>
      <c r="S6" s="17" t="s">
        <v>176</v>
      </c>
      <c r="T6" s="17"/>
      <c r="V6" s="208" t="s">
        <v>177</v>
      </c>
      <c r="W6" s="209"/>
      <c r="X6" s="209"/>
      <c r="Y6" s="209"/>
      <c r="Z6" s="209"/>
      <c r="AA6" s="210"/>
    </row>
    <row r="7" customFormat="false" ht="12.75" hidden="false" customHeight="true" outlineLevel="0" collapsed="false">
      <c r="K7" s="211"/>
      <c r="L7" s="212" t="s">
        <v>181</v>
      </c>
      <c r="M7" s="212" t="s">
        <v>181</v>
      </c>
      <c r="N7" s="212" t="s">
        <v>181</v>
      </c>
      <c r="O7" s="212" t="s">
        <v>181</v>
      </c>
      <c r="P7" s="212" t="s">
        <v>181</v>
      </c>
      <c r="Q7" s="212" t="s">
        <v>181</v>
      </c>
      <c r="R7" s="214" t="s">
        <v>7</v>
      </c>
      <c r="S7" s="215" t="s">
        <v>182</v>
      </c>
      <c r="T7" s="215" t="s">
        <v>183</v>
      </c>
      <c r="V7" s="216" t="s">
        <v>184</v>
      </c>
      <c r="W7" s="85"/>
      <c r="X7" s="85"/>
      <c r="Y7" s="85"/>
      <c r="Z7" s="85"/>
      <c r="AA7" s="217"/>
    </row>
    <row r="8" customFormat="false" ht="12.75" hidden="false" customHeight="true" outlineLevel="0" collapsed="false">
      <c r="A8" s="218" t="s">
        <v>185</v>
      </c>
      <c r="G8" s="137" t="s">
        <v>187</v>
      </c>
      <c r="H8" s="137"/>
      <c r="K8" s="220" t="s">
        <v>188</v>
      </c>
      <c r="L8" s="85"/>
      <c r="M8" s="85"/>
      <c r="N8" s="85"/>
      <c r="O8" s="85"/>
      <c r="P8" s="85"/>
      <c r="Q8" s="75"/>
      <c r="R8" s="217"/>
      <c r="V8" s="216" t="s">
        <v>189</v>
      </c>
      <c r="W8" s="85"/>
      <c r="X8" s="85"/>
      <c r="Y8" s="85"/>
      <c r="Z8" s="85"/>
      <c r="AA8" s="217"/>
    </row>
    <row r="9" customFormat="false" ht="12.75" hidden="false" customHeight="true" outlineLevel="0" collapsed="false">
      <c r="A9" s="134" t="s">
        <v>190</v>
      </c>
      <c r="E9" s="253" t="n">
        <v>0</v>
      </c>
      <c r="F9" s="1" t="s">
        <v>191</v>
      </c>
      <c r="G9" s="134" t="s">
        <v>192</v>
      </c>
      <c r="K9" s="216" t="s">
        <v>193</v>
      </c>
      <c r="L9" s="153" t="n">
        <v>0</v>
      </c>
      <c r="M9" s="153" t="n">
        <v>0</v>
      </c>
      <c r="N9" s="153" t="n">
        <v>0</v>
      </c>
      <c r="O9" s="153" t="n">
        <v>0</v>
      </c>
      <c r="P9" s="153" t="n">
        <v>0</v>
      </c>
      <c r="Q9" s="153" t="n">
        <v>0</v>
      </c>
      <c r="R9" s="222" t="n">
        <f aca="false">SUM(L9:Q9)</f>
        <v>0</v>
      </c>
      <c r="S9" s="223" t="n">
        <f aca="false">IF(R9&gt;=0,R9/1000000,0)</f>
        <v>0</v>
      </c>
      <c r="T9" s="223" t="n">
        <f aca="false">IF(R9&gt;=0,0,R9/1000000)</f>
        <v>0</v>
      </c>
      <c r="V9" s="216"/>
      <c r="W9" s="85"/>
      <c r="X9" s="85"/>
      <c r="Y9" s="85"/>
      <c r="Z9" s="85"/>
      <c r="AA9" s="217"/>
      <c r="AI9" s="153"/>
    </row>
    <row r="10" customFormat="false" ht="12.75" hidden="false" customHeight="true" outlineLevel="0" collapsed="false">
      <c r="A10" s="134" t="s">
        <v>194</v>
      </c>
      <c r="E10" s="221" t="n">
        <v>0</v>
      </c>
      <c r="F10" s="1" t="s">
        <v>191</v>
      </c>
      <c r="G10" s="134" t="s">
        <v>192</v>
      </c>
      <c r="K10" s="216" t="s">
        <v>195</v>
      </c>
      <c r="L10" s="153" t="n">
        <v>0</v>
      </c>
      <c r="M10" s="153" t="n">
        <v>0</v>
      </c>
      <c r="N10" s="153" t="n">
        <v>0</v>
      </c>
      <c r="O10" s="153" t="n">
        <v>0</v>
      </c>
      <c r="P10" s="153" t="n">
        <v>0</v>
      </c>
      <c r="Q10" s="153" t="n">
        <v>0</v>
      </c>
      <c r="R10" s="222" t="n">
        <f aca="false">SUM(L10:Q10)</f>
        <v>0</v>
      </c>
      <c r="S10" s="223" t="n">
        <f aca="false">IF(R10&gt;=0,R10/1000000,0)</f>
        <v>0</v>
      </c>
      <c r="T10" s="223" t="n">
        <f aca="false">IF(R10&gt;=0,0,R10/1000000)</f>
        <v>0</v>
      </c>
      <c r="V10" s="216" t="s">
        <v>196</v>
      </c>
      <c r="W10" s="85"/>
      <c r="X10" s="85"/>
      <c r="Y10" s="85"/>
      <c r="Z10" s="85"/>
      <c r="AA10" s="217"/>
    </row>
    <row r="11" customFormat="false" ht="12.75" hidden="false" customHeight="true" outlineLevel="0" collapsed="false">
      <c r="A11" s="134" t="s">
        <v>197</v>
      </c>
      <c r="E11" s="221" t="n">
        <v>0</v>
      </c>
      <c r="F11" s="1" t="s">
        <v>191</v>
      </c>
      <c r="G11" s="134" t="s">
        <v>198</v>
      </c>
      <c r="K11" s="216" t="s">
        <v>199</v>
      </c>
      <c r="L11" s="153" t="n">
        <v>0</v>
      </c>
      <c r="M11" s="153" t="n">
        <v>0</v>
      </c>
      <c r="N11" s="153" t="n">
        <v>0</v>
      </c>
      <c r="O11" s="153" t="n">
        <v>0</v>
      </c>
      <c r="P11" s="153" t="n">
        <v>0</v>
      </c>
      <c r="Q11" s="153" t="n">
        <v>0</v>
      </c>
      <c r="R11" s="222" t="n">
        <f aca="false">SUM(L11:Q11)</f>
        <v>0</v>
      </c>
      <c r="S11" s="223" t="n">
        <f aca="false">IF(R11&gt;=0,R11/1000000,0)</f>
        <v>0</v>
      </c>
      <c r="T11" s="223" t="n">
        <f aca="false">IF(R11&gt;=0,0,R11/1000000)</f>
        <v>0</v>
      </c>
      <c r="V11" s="216" t="s">
        <v>200</v>
      </c>
      <c r="W11" s="85"/>
      <c r="X11" s="85"/>
      <c r="Y11" s="85"/>
      <c r="Z11" s="85"/>
      <c r="AA11" s="217"/>
    </row>
    <row r="12" customFormat="false" ht="12.75" hidden="false" customHeight="true" outlineLevel="0" collapsed="false">
      <c r="A12" s="134" t="s">
        <v>201</v>
      </c>
      <c r="E12" s="221" t="n">
        <v>0</v>
      </c>
      <c r="F12" s="1" t="s">
        <v>191</v>
      </c>
      <c r="G12" s="134" t="s">
        <v>202</v>
      </c>
      <c r="K12" s="216" t="s">
        <v>203</v>
      </c>
      <c r="L12" s="153" t="n">
        <v>0</v>
      </c>
      <c r="M12" s="153" t="n">
        <v>0</v>
      </c>
      <c r="N12" s="153" t="n">
        <v>0</v>
      </c>
      <c r="O12" s="153" t="n">
        <v>0</v>
      </c>
      <c r="P12" s="153" t="n">
        <v>0</v>
      </c>
      <c r="Q12" s="153" t="n">
        <v>0</v>
      </c>
      <c r="R12" s="222" t="n">
        <f aca="false">SUM(L12:Q12)</f>
        <v>0</v>
      </c>
      <c r="S12" s="223" t="n">
        <f aca="false">IF(R12&gt;=0,R12/1000000,0)</f>
        <v>0</v>
      </c>
      <c r="T12" s="223" t="n">
        <f aca="false">IF(R12&gt;=0,0,R12/1000000)</f>
        <v>0</v>
      </c>
      <c r="V12" s="216"/>
      <c r="W12" s="85"/>
      <c r="X12" s="85"/>
      <c r="Y12" s="85"/>
      <c r="Z12" s="85"/>
      <c r="AA12" s="217"/>
      <c r="AK12" s="153"/>
    </row>
    <row r="13" customFormat="false" ht="12.75" hidden="false" customHeight="true" outlineLevel="0" collapsed="false">
      <c r="A13" s="134" t="s">
        <v>204</v>
      </c>
      <c r="E13" s="221" t="n">
        <v>0</v>
      </c>
      <c r="F13" s="1" t="s">
        <v>191</v>
      </c>
      <c r="K13" s="216"/>
      <c r="L13" s="85"/>
      <c r="M13" s="85"/>
      <c r="N13" s="85"/>
      <c r="O13" s="85"/>
      <c r="P13" s="85"/>
      <c r="Q13" s="85"/>
      <c r="R13" s="217"/>
      <c r="S13" s="225"/>
      <c r="T13" s="225"/>
      <c r="V13" s="216" t="s">
        <v>205</v>
      </c>
      <c r="W13" s="85"/>
      <c r="X13" s="85"/>
      <c r="Y13" s="17" t="s">
        <v>206</v>
      </c>
      <c r="Z13" s="85"/>
      <c r="AA13" s="217"/>
      <c r="AK13" s="153"/>
    </row>
    <row r="14" customFormat="false" ht="12.75" hidden="false" customHeight="true" outlineLevel="0" collapsed="false">
      <c r="A14" s="134" t="s">
        <v>207</v>
      </c>
      <c r="E14" s="226" t="n">
        <f aca="false">+E159</f>
        <v>0</v>
      </c>
      <c r="F14" s="134" t="s">
        <v>208</v>
      </c>
      <c r="K14" s="216" t="s">
        <v>209</v>
      </c>
      <c r="L14" s="227" t="n">
        <f aca="false">SUM(L9:L13)/1000000</f>
        <v>0</v>
      </c>
      <c r="M14" s="227" t="n">
        <f aca="false">SUM(M9:M13)/1000000</f>
        <v>0</v>
      </c>
      <c r="N14" s="227" t="n">
        <f aca="false">SUM(N9:N13)/1000000</f>
        <v>0</v>
      </c>
      <c r="O14" s="227" t="n">
        <f aca="false">SUM(O9:O13)/1000000</f>
        <v>0</v>
      </c>
      <c r="P14" s="227" t="n">
        <f aca="false">SUM(P9:P13)/1000000</f>
        <v>0</v>
      </c>
      <c r="Q14" s="227" t="n">
        <f aca="false">SUM(Q9:Q13)/1000000</f>
        <v>0</v>
      </c>
      <c r="R14" s="228" t="n">
        <f aca="false">SUM(R9:R12)/1000000</f>
        <v>0</v>
      </c>
      <c r="S14" s="227" t="n">
        <f aca="false">SUM(S9:S13)</f>
        <v>0</v>
      </c>
      <c r="T14" s="227" t="n">
        <f aca="false">SUM(T9:T13)</f>
        <v>0</v>
      </c>
      <c r="V14" s="216"/>
      <c r="W14" s="85"/>
      <c r="X14" s="85"/>
      <c r="Y14" s="17" t="s">
        <v>210</v>
      </c>
      <c r="Z14" s="85"/>
      <c r="AA14" s="217"/>
    </row>
    <row r="15" customFormat="false" ht="12.75" hidden="false" customHeight="true" outlineLevel="0" collapsed="false">
      <c r="A15" s="134" t="s">
        <v>211</v>
      </c>
      <c r="E15" s="226" t="n">
        <f aca="false">+L159</f>
        <v>0</v>
      </c>
      <c r="F15" s="134" t="s">
        <v>208</v>
      </c>
      <c r="K15" s="216" t="s">
        <v>212</v>
      </c>
      <c r="L15" s="29" t="n">
        <v>0</v>
      </c>
      <c r="M15" s="29" t="n">
        <v>0</v>
      </c>
      <c r="N15" s="29" t="n">
        <v>0</v>
      </c>
      <c r="O15" s="29" t="n">
        <v>0</v>
      </c>
      <c r="P15" s="29" t="n">
        <v>0</v>
      </c>
      <c r="Q15" s="29" t="n">
        <v>0</v>
      </c>
      <c r="R15" s="229" t="n">
        <f aca="false">IF(R16=0,0,R17/R16)</f>
        <v>0</v>
      </c>
      <c r="S15" s="230" t="str">
        <f aca="false">IF(SUM(S14:T14)-R14=0,"-",SUM(S14:T14)-R14)</f>
        <v>-</v>
      </c>
      <c r="T15" s="225"/>
      <c r="V15" s="216"/>
      <c r="W15" s="17" t="s">
        <v>213</v>
      </c>
      <c r="X15" s="17" t="s">
        <v>214</v>
      </c>
      <c r="Y15" s="21" t="s">
        <v>215</v>
      </c>
      <c r="Z15" s="85"/>
      <c r="AA15" s="217"/>
    </row>
    <row r="16" customFormat="false" ht="12.75" hidden="false" customHeight="true" outlineLevel="0" collapsed="false">
      <c r="A16" s="134" t="s">
        <v>216</v>
      </c>
      <c r="E16" s="226" t="n">
        <f aca="false">+E185</f>
        <v>0</v>
      </c>
      <c r="F16" s="134" t="s">
        <v>208</v>
      </c>
      <c r="I16" s="231"/>
      <c r="J16" s="231"/>
      <c r="K16" s="216" t="s">
        <v>217</v>
      </c>
      <c r="L16" s="234" t="n">
        <v>0</v>
      </c>
      <c r="M16" s="234" t="n">
        <v>0</v>
      </c>
      <c r="N16" s="234" t="n">
        <v>0</v>
      </c>
      <c r="O16" s="234" t="n">
        <v>0</v>
      </c>
      <c r="P16" s="234" t="n">
        <v>0</v>
      </c>
      <c r="Q16" s="234" t="n">
        <v>0</v>
      </c>
      <c r="R16" s="400" t="n">
        <f aca="false">SUM(L16:Q16)</f>
        <v>0</v>
      </c>
      <c r="S16" s="236"/>
      <c r="T16" s="225"/>
      <c r="U16" s="85"/>
      <c r="V16" s="216" t="s">
        <v>218</v>
      </c>
      <c r="W16" s="85" t="n">
        <v>0</v>
      </c>
      <c r="X16" s="85" t="n">
        <v>0</v>
      </c>
      <c r="Y16" s="85" t="n">
        <f aca="false">(X16-W16)/1000000</f>
        <v>0</v>
      </c>
      <c r="Z16" s="85"/>
      <c r="AA16" s="217"/>
      <c r="AB16" s="85"/>
      <c r="AC16" s="85"/>
      <c r="AD16" s="85"/>
      <c r="AE16" s="85"/>
      <c r="AF16" s="85"/>
      <c r="AG16" s="85"/>
      <c r="AH16" s="85"/>
      <c r="AI16" s="85"/>
      <c r="AJ16" s="85"/>
      <c r="AK16" s="85"/>
    </row>
    <row r="17" customFormat="false" ht="12.75" hidden="false" customHeight="true" outlineLevel="0" collapsed="false">
      <c r="E17" s="226"/>
      <c r="I17" s="231"/>
      <c r="J17" s="231"/>
      <c r="K17" s="237"/>
      <c r="L17" s="238" t="n">
        <f aca="false">SUM(L15*L16)</f>
        <v>0</v>
      </c>
      <c r="M17" s="238" t="n">
        <f aca="false">SUM(M15*M16)</f>
        <v>0</v>
      </c>
      <c r="N17" s="238" t="n">
        <f aca="false">SUM(N15*N16)</f>
        <v>0</v>
      </c>
      <c r="O17" s="238" t="n">
        <f aca="false">SUM(O15*O16)</f>
        <v>0</v>
      </c>
      <c r="P17" s="238" t="n">
        <f aca="false">SUM(P15*P16)</f>
        <v>0</v>
      </c>
      <c r="Q17" s="238" t="n">
        <f aca="false">SUM(Q15*Q16)</f>
        <v>0</v>
      </c>
      <c r="R17" s="239" t="n">
        <f aca="false">SUM(L17:Q17)</f>
        <v>0</v>
      </c>
      <c r="S17" s="0"/>
      <c r="T17" s="0"/>
      <c r="U17" s="85"/>
      <c r="V17" s="216" t="s">
        <v>219</v>
      </c>
      <c r="W17" s="85" t="n">
        <v>0</v>
      </c>
      <c r="X17" s="85" t="n">
        <v>0</v>
      </c>
      <c r="Y17" s="85" t="n">
        <f aca="false">(X17-W17)/1000000</f>
        <v>0</v>
      </c>
      <c r="Z17" s="85"/>
      <c r="AA17" s="217"/>
      <c r="AB17" s="85"/>
      <c r="AC17" s="85"/>
      <c r="AD17" s="85"/>
      <c r="AE17" s="85"/>
      <c r="AF17" s="85"/>
      <c r="AG17" s="85"/>
      <c r="AH17" s="85"/>
      <c r="AI17" s="85"/>
      <c r="AJ17" s="85"/>
      <c r="AK17" s="85"/>
    </row>
    <row r="18" customFormat="false" ht="12.75" hidden="false" customHeight="true" outlineLevel="0" collapsed="false">
      <c r="E18" s="226"/>
      <c r="I18" s="231"/>
      <c r="J18" s="231"/>
      <c r="K18" s="220" t="s">
        <v>220</v>
      </c>
      <c r="L18" s="85"/>
      <c r="M18" s="85"/>
      <c r="N18" s="85"/>
      <c r="O18" s="85"/>
      <c r="P18" s="85"/>
      <c r="Q18" s="75"/>
      <c r="R18" s="217"/>
      <c r="S18" s="223"/>
      <c r="T18" s="223"/>
      <c r="U18" s="85"/>
      <c r="V18" s="216" t="s">
        <v>221</v>
      </c>
      <c r="W18" s="85" t="n">
        <f aca="false">W16+W17</f>
        <v>0</v>
      </c>
      <c r="X18" s="85" t="n">
        <f aca="false">X16+X17</f>
        <v>0</v>
      </c>
      <c r="Y18" s="85" t="n">
        <f aca="false">Y16+Y17</f>
        <v>0</v>
      </c>
      <c r="Z18" s="85"/>
      <c r="AA18" s="217"/>
      <c r="AB18" s="85"/>
      <c r="AC18" s="85"/>
      <c r="AD18" s="85"/>
      <c r="AE18" s="85"/>
      <c r="AF18" s="85"/>
      <c r="AG18" s="85"/>
      <c r="AH18" s="85"/>
      <c r="AI18" s="85"/>
      <c r="AJ18" s="85"/>
      <c r="AK18" s="85"/>
    </row>
    <row r="19" customFormat="false" ht="12.75" hidden="false" customHeight="true" outlineLevel="0" collapsed="false">
      <c r="A19" s="137" t="s">
        <v>27</v>
      </c>
      <c r="E19" s="240" t="n">
        <f aca="false">SUM(E9:E16)</f>
        <v>0</v>
      </c>
      <c r="I19" s="85"/>
      <c r="J19" s="85"/>
      <c r="K19" s="216" t="s">
        <v>193</v>
      </c>
      <c r="L19" s="153" t="n">
        <v>0</v>
      </c>
      <c r="M19" s="153" t="n">
        <v>0</v>
      </c>
      <c r="N19" s="153" t="n">
        <v>0</v>
      </c>
      <c r="O19" s="153" t="n">
        <v>0</v>
      </c>
      <c r="P19" s="153" t="n">
        <v>0</v>
      </c>
      <c r="Q19" s="153" t="n">
        <v>0</v>
      </c>
      <c r="R19" s="222" t="n">
        <f aca="false">SUM(L19:Q19)</f>
        <v>0</v>
      </c>
      <c r="S19" s="223" t="n">
        <f aca="false">IF(R19&gt;=0,R19/1000000,0)</f>
        <v>0</v>
      </c>
      <c r="T19" s="223" t="n">
        <f aca="false">IF(R19&gt;=0,0,R19/1000000)</f>
        <v>0</v>
      </c>
      <c r="U19" s="85"/>
      <c r="V19" s="216"/>
      <c r="W19" s="85"/>
      <c r="X19" s="85"/>
      <c r="Y19" s="85"/>
      <c r="Z19" s="85"/>
      <c r="AA19" s="217"/>
      <c r="AB19" s="85"/>
      <c r="AC19" s="85"/>
      <c r="AD19" s="85"/>
      <c r="AE19" s="85"/>
      <c r="AF19" s="85"/>
      <c r="AG19" s="85"/>
      <c r="AH19" s="85"/>
      <c r="AI19" s="153"/>
      <c r="AJ19" s="85"/>
      <c r="AK19" s="85"/>
    </row>
    <row r="20" customFormat="false" ht="12.75" hidden="false" customHeight="true" outlineLevel="0" collapsed="false">
      <c r="I20" s="85"/>
      <c r="J20" s="85"/>
      <c r="K20" s="216" t="s">
        <v>195</v>
      </c>
      <c r="L20" s="153" t="n">
        <v>0</v>
      </c>
      <c r="M20" s="153" t="n">
        <v>0</v>
      </c>
      <c r="N20" s="153" t="n">
        <v>0</v>
      </c>
      <c r="O20" s="153" t="n">
        <v>0</v>
      </c>
      <c r="P20" s="153" t="n">
        <v>0</v>
      </c>
      <c r="Q20" s="153" t="n">
        <v>0</v>
      </c>
      <c r="R20" s="222" t="n">
        <f aca="false">SUM(L20:Q20)</f>
        <v>0</v>
      </c>
      <c r="S20" s="223" t="n">
        <f aca="false">IF(R20&gt;=0,R20/1000000,0)</f>
        <v>0</v>
      </c>
      <c r="T20" s="223" t="n">
        <f aca="false">IF(R20&gt;=0,0,R20/1000000)</f>
        <v>0</v>
      </c>
      <c r="U20" s="85"/>
      <c r="V20" s="216" t="s">
        <v>222</v>
      </c>
      <c r="W20" s="85"/>
      <c r="X20" s="85"/>
      <c r="Y20" s="85"/>
      <c r="Z20" s="85" t="n">
        <f aca="false">SUM(E19)-SUM(B58+B59)</f>
        <v>0</v>
      </c>
      <c r="AA20" s="217"/>
      <c r="AB20" s="85"/>
      <c r="AC20" s="85"/>
      <c r="AD20" s="85"/>
      <c r="AE20" s="85"/>
      <c r="AF20" s="85"/>
      <c r="AG20" s="85"/>
      <c r="AH20" s="85"/>
      <c r="AI20" s="153"/>
      <c r="AJ20" s="85"/>
      <c r="AK20" s="85"/>
    </row>
    <row r="21" customFormat="false" ht="12.75" hidden="false" customHeight="true" outlineLevel="0" collapsed="false">
      <c r="A21" s="218" t="s">
        <v>223</v>
      </c>
      <c r="I21" s="85"/>
      <c r="J21" s="85"/>
      <c r="K21" s="216" t="s">
        <v>199</v>
      </c>
      <c r="L21" s="153" t="n">
        <v>0</v>
      </c>
      <c r="M21" s="153" t="n">
        <v>0</v>
      </c>
      <c r="N21" s="153" t="n">
        <v>0</v>
      </c>
      <c r="O21" s="153" t="n">
        <v>0</v>
      </c>
      <c r="P21" s="153" t="n">
        <v>0</v>
      </c>
      <c r="Q21" s="153" t="n">
        <v>0</v>
      </c>
      <c r="R21" s="222" t="n">
        <f aca="false">SUM(L21:Q21)</f>
        <v>0</v>
      </c>
      <c r="S21" s="223" t="n">
        <f aca="false">IF(R21&gt;=0,R21/1000000,0)</f>
        <v>0</v>
      </c>
      <c r="T21" s="223" t="n">
        <f aca="false">IF(R21&gt;=0,0,R21/1000000)</f>
        <v>0</v>
      </c>
      <c r="U21" s="75"/>
      <c r="V21" s="242"/>
      <c r="W21" s="243"/>
      <c r="X21" s="243"/>
      <c r="Y21" s="243"/>
      <c r="Z21" s="243"/>
      <c r="AA21" s="244"/>
      <c r="AB21" s="75"/>
      <c r="AC21" s="75"/>
      <c r="AD21" s="75"/>
      <c r="AE21" s="75"/>
      <c r="AF21" s="75"/>
      <c r="AG21" s="75"/>
      <c r="AH21" s="75"/>
      <c r="AI21" s="2"/>
      <c r="AJ21" s="85"/>
      <c r="AK21" s="85"/>
    </row>
    <row r="22" customFormat="false" ht="12.75" hidden="false" customHeight="true" outlineLevel="0" collapsed="false">
      <c r="A22" s="134" t="s">
        <v>224</v>
      </c>
      <c r="E22" s="253" t="n">
        <v>0</v>
      </c>
      <c r="F22" s="1" t="s">
        <v>191</v>
      </c>
      <c r="G22" s="85"/>
      <c r="I22" s="85"/>
      <c r="J22" s="85"/>
      <c r="K22" s="216" t="s">
        <v>203</v>
      </c>
      <c r="L22" s="153" t="n">
        <v>0</v>
      </c>
      <c r="M22" s="153" t="n">
        <v>0</v>
      </c>
      <c r="N22" s="153" t="n">
        <v>0</v>
      </c>
      <c r="O22" s="153" t="n">
        <v>0</v>
      </c>
      <c r="P22" s="153" t="n">
        <v>0</v>
      </c>
      <c r="Q22" s="153" t="n">
        <v>0</v>
      </c>
      <c r="R22" s="222" t="n">
        <f aca="false">SUM(L22:Q22)</f>
        <v>0</v>
      </c>
      <c r="S22" s="223" t="n">
        <f aca="false">IF(R22&gt;=0,R22/1000000,0)</f>
        <v>0</v>
      </c>
      <c r="T22" s="223" t="n">
        <f aca="false">IF(R22&gt;=0,0,R22/1000000)</f>
        <v>0</v>
      </c>
      <c r="U22" s="85"/>
      <c r="V22" s="85"/>
      <c r="W22" s="85"/>
      <c r="X22" s="85"/>
      <c r="Y22" s="85"/>
      <c r="Z22" s="85"/>
      <c r="AA22" s="85"/>
      <c r="AB22" s="85"/>
      <c r="AC22" s="85"/>
      <c r="AD22" s="85"/>
      <c r="AE22" s="85"/>
      <c r="AF22" s="85"/>
      <c r="AG22" s="85"/>
      <c r="AH22" s="85"/>
      <c r="AI22" s="2"/>
      <c r="AJ22" s="85"/>
      <c r="AK22" s="85"/>
    </row>
    <row r="23" customFormat="false" ht="12.75" hidden="false" customHeight="true" outlineLevel="0" collapsed="false">
      <c r="A23" s="134" t="s">
        <v>225</v>
      </c>
      <c r="E23" s="221" t="n">
        <v>0</v>
      </c>
      <c r="F23" s="1" t="s">
        <v>191</v>
      </c>
      <c r="G23" s="85"/>
      <c r="I23" s="85"/>
      <c r="J23" s="85"/>
      <c r="K23" s="216"/>
      <c r="L23" s="85"/>
      <c r="M23" s="85"/>
      <c r="N23" s="85"/>
      <c r="O23" s="85"/>
      <c r="P23" s="85"/>
      <c r="Q23" s="85"/>
      <c r="R23" s="217"/>
      <c r="S23" s="225"/>
      <c r="T23" s="225"/>
      <c r="U23" s="85"/>
      <c r="V23" s="85"/>
      <c r="W23" s="85"/>
      <c r="X23" s="85"/>
      <c r="Y23" s="85"/>
      <c r="Z23" s="85"/>
      <c r="AA23" s="85"/>
      <c r="AB23" s="85"/>
      <c r="AC23" s="85"/>
      <c r="AD23" s="85"/>
      <c r="AE23" s="85"/>
      <c r="AF23" s="85"/>
      <c r="AG23" s="85"/>
      <c r="AH23" s="85"/>
      <c r="AI23" s="2"/>
      <c r="AJ23" s="85"/>
      <c r="AK23" s="85"/>
    </row>
    <row r="24" customFormat="false" ht="12.75" hidden="false" customHeight="true" outlineLevel="0" collapsed="false">
      <c r="A24" s="134" t="s">
        <v>226</v>
      </c>
      <c r="E24" s="246" t="n">
        <f aca="false">E22+E23</f>
        <v>0</v>
      </c>
      <c r="F24" s="134" t="s">
        <v>208</v>
      </c>
      <c r="I24" s="85"/>
      <c r="J24" s="85"/>
      <c r="K24" s="216" t="s">
        <v>209</v>
      </c>
      <c r="L24" s="227" t="n">
        <f aca="false">SUM(L19:L23)/1000000</f>
        <v>0</v>
      </c>
      <c r="M24" s="227" t="n">
        <f aca="false">SUM(M19:M23)/1000000</f>
        <v>0</v>
      </c>
      <c r="N24" s="227" t="n">
        <f aca="false">SUM(N19:N23)/1000000</f>
        <v>0</v>
      </c>
      <c r="O24" s="227" t="n">
        <f aca="false">SUM(O19:O23)/1000000</f>
        <v>0</v>
      </c>
      <c r="P24" s="227" t="n">
        <f aca="false">SUM(P19:P23)/1000000</f>
        <v>0</v>
      </c>
      <c r="Q24" s="227" t="n">
        <f aca="false">SUM(Q19:Q23)/1000000</f>
        <v>0</v>
      </c>
      <c r="R24" s="228" t="n">
        <f aca="false">SUM(R19:R22)/1000000</f>
        <v>0</v>
      </c>
      <c r="S24" s="227" t="n">
        <f aca="false">SUM(S19:S23)</f>
        <v>0</v>
      </c>
      <c r="T24" s="227" t="n">
        <f aca="false">SUM(T19:T23)</f>
        <v>0</v>
      </c>
      <c r="U24" s="75"/>
      <c r="V24" s="75"/>
      <c r="W24" s="75"/>
      <c r="X24" s="75"/>
      <c r="Y24" s="75"/>
      <c r="Z24" s="75"/>
      <c r="AA24" s="75"/>
      <c r="AB24" s="75"/>
      <c r="AC24" s="75"/>
      <c r="AD24" s="75"/>
      <c r="AE24" s="75"/>
      <c r="AF24" s="75"/>
      <c r="AG24" s="75"/>
      <c r="AH24" s="75"/>
      <c r="AI24" s="2"/>
      <c r="AJ24" s="85"/>
      <c r="AK24" s="85"/>
    </row>
    <row r="25" customFormat="false" ht="12.75" hidden="false" customHeight="true" outlineLevel="0" collapsed="false">
      <c r="A25" s="134" t="s">
        <v>227</v>
      </c>
      <c r="E25" s="226" t="n">
        <f aca="false">-M214</f>
        <v>-0</v>
      </c>
      <c r="I25" s="85"/>
      <c r="J25" s="85"/>
      <c r="K25" s="242"/>
      <c r="L25" s="243"/>
      <c r="M25" s="243"/>
      <c r="N25" s="243"/>
      <c r="O25" s="243"/>
      <c r="P25" s="243"/>
      <c r="Q25" s="243"/>
      <c r="R25" s="244"/>
      <c r="S25" s="75"/>
      <c r="T25" s="75"/>
      <c r="U25" s="85"/>
      <c r="V25" s="85"/>
      <c r="W25" s="85"/>
      <c r="X25" s="85"/>
      <c r="Y25" s="85"/>
      <c r="Z25" s="85"/>
      <c r="AA25" s="85"/>
      <c r="AB25" s="85"/>
      <c r="AC25" s="85"/>
      <c r="AD25" s="85"/>
      <c r="AE25" s="85"/>
      <c r="AF25" s="85"/>
      <c r="AG25" s="85"/>
      <c r="AH25" s="85"/>
      <c r="AI25" s="2"/>
      <c r="AJ25" s="85"/>
      <c r="AK25" s="85"/>
    </row>
    <row r="26" customFormat="false" ht="12.75" hidden="false" customHeight="true" outlineLevel="0" collapsed="false">
      <c r="A26" s="137" t="s">
        <v>228</v>
      </c>
      <c r="E26" s="247" t="n">
        <f aca="false">E24+E25</f>
        <v>0</v>
      </c>
      <c r="I26" s="85"/>
      <c r="J26" s="85"/>
      <c r="K26" s="1"/>
      <c r="L26" s="1"/>
      <c r="M26" s="1"/>
      <c r="N26" s="1"/>
      <c r="O26" s="1"/>
      <c r="P26" s="1"/>
      <c r="Q26" s="1"/>
      <c r="R26" s="1"/>
      <c r="S26" s="85"/>
      <c r="T26" s="85"/>
      <c r="U26" s="85"/>
      <c r="V26" s="85"/>
      <c r="W26" s="85"/>
      <c r="X26" s="85"/>
      <c r="Y26" s="85"/>
      <c r="Z26" s="85"/>
      <c r="AA26" s="85"/>
      <c r="AB26" s="85"/>
      <c r="AC26" s="85"/>
      <c r="AD26" s="85"/>
      <c r="AE26" s="85"/>
      <c r="AF26" s="85"/>
      <c r="AG26" s="85"/>
      <c r="AH26" s="85"/>
      <c r="AI26" s="2"/>
      <c r="AJ26" s="85"/>
      <c r="AK26" s="85"/>
    </row>
    <row r="27" customFormat="false" ht="12.75" hidden="false" customHeight="true" outlineLevel="0" collapsed="false">
      <c r="G27" s="85"/>
      <c r="I27" s="85"/>
      <c r="J27" s="85"/>
      <c r="K27" s="248"/>
      <c r="L27" s="209"/>
      <c r="M27" s="209"/>
      <c r="N27" s="209"/>
      <c r="O27" s="209"/>
      <c r="P27" s="209"/>
      <c r="Q27" s="249"/>
      <c r="R27" s="250"/>
      <c r="S27" s="85"/>
      <c r="T27" s="85"/>
      <c r="U27" s="85"/>
      <c r="V27" s="85"/>
      <c r="W27" s="85"/>
      <c r="X27" s="85"/>
      <c r="Y27" s="85"/>
      <c r="Z27" s="85"/>
      <c r="AA27" s="85"/>
      <c r="AB27" s="85"/>
      <c r="AC27" s="85"/>
      <c r="AD27" s="85"/>
      <c r="AE27" s="85"/>
      <c r="AF27" s="85"/>
      <c r="AG27" s="85"/>
      <c r="AH27" s="85"/>
      <c r="AI27" s="85"/>
      <c r="AJ27" s="85"/>
      <c r="AK27" s="85"/>
    </row>
    <row r="28" customFormat="false" ht="12.75" hidden="false" customHeight="true" outlineLevel="0" collapsed="false">
      <c r="A28" s="218" t="s">
        <v>229</v>
      </c>
      <c r="E28" s="85"/>
      <c r="I28" s="85"/>
      <c r="J28" s="85"/>
      <c r="K28" s="251" t="s">
        <v>230</v>
      </c>
      <c r="L28" s="251"/>
      <c r="M28" s="252" t="s">
        <v>231</v>
      </c>
      <c r="N28" s="252" t="s">
        <v>232</v>
      </c>
      <c r="O28" s="85"/>
      <c r="P28" s="85"/>
      <c r="Q28" s="85"/>
      <c r="R28" s="217"/>
      <c r="S28" s="85"/>
      <c r="T28" s="85"/>
      <c r="U28" s="85"/>
      <c r="V28" s="85"/>
      <c r="W28" s="85"/>
      <c r="X28" s="85"/>
      <c r="Y28" s="85"/>
      <c r="Z28" s="85"/>
      <c r="AA28" s="85"/>
      <c r="AB28" s="85"/>
      <c r="AC28" s="85"/>
      <c r="AD28" s="85"/>
      <c r="AE28" s="85"/>
      <c r="AF28" s="85"/>
      <c r="AG28" s="85"/>
      <c r="AH28" s="85"/>
      <c r="AI28" s="85"/>
      <c r="AJ28" s="85"/>
      <c r="AK28" s="85"/>
    </row>
    <row r="29" customFormat="false" ht="12.75" hidden="false" customHeight="true" outlineLevel="0" collapsed="false">
      <c r="A29" s="134" t="s">
        <v>233</v>
      </c>
      <c r="E29" s="253" t="n">
        <v>0</v>
      </c>
      <c r="F29" s="134" t="s">
        <v>234</v>
      </c>
      <c r="I29" s="85"/>
      <c r="J29" s="85"/>
      <c r="K29" s="216" t="s">
        <v>220</v>
      </c>
      <c r="L29" s="85"/>
      <c r="M29" s="85"/>
      <c r="N29" s="85"/>
      <c r="O29" s="85"/>
      <c r="P29" s="85"/>
      <c r="Q29" s="75"/>
      <c r="R29" s="254"/>
      <c r="S29" s="85"/>
      <c r="T29" s="85"/>
      <c r="U29" s="85"/>
      <c r="V29" s="85"/>
      <c r="W29" s="85"/>
      <c r="X29" s="85"/>
      <c r="Y29" s="85"/>
      <c r="Z29" s="85"/>
      <c r="AA29" s="85"/>
      <c r="AB29" s="85"/>
      <c r="AC29" s="85"/>
      <c r="AD29" s="85"/>
      <c r="AE29" s="85"/>
      <c r="AF29" s="85"/>
      <c r="AG29" s="85"/>
      <c r="AH29" s="85"/>
      <c r="AI29" s="85"/>
      <c r="AJ29" s="85"/>
      <c r="AK29" s="85"/>
    </row>
    <row r="30" customFormat="false" ht="12.75" hidden="false" customHeight="true" outlineLevel="0" collapsed="false">
      <c r="A30" s="134" t="s">
        <v>235</v>
      </c>
      <c r="E30" s="255" t="n">
        <f aca="false">B61</f>
        <v>0</v>
      </c>
      <c r="F30" s="134" t="s">
        <v>236</v>
      </c>
      <c r="I30" s="85"/>
      <c r="J30" s="85"/>
      <c r="K30" s="216" t="s">
        <v>237</v>
      </c>
      <c r="L30" s="85"/>
      <c r="M30" s="153" t="n">
        <v>0</v>
      </c>
      <c r="N30" s="153"/>
      <c r="O30" s="85" t="s">
        <v>234</v>
      </c>
      <c r="P30" s="85"/>
      <c r="Q30" s="85"/>
      <c r="R30" s="217"/>
      <c r="S30" s="85"/>
      <c r="T30" s="85"/>
      <c r="U30" s="85"/>
      <c r="V30" s="85"/>
      <c r="W30" s="85"/>
      <c r="X30" s="85"/>
      <c r="Y30" s="85"/>
      <c r="Z30" s="85"/>
      <c r="AA30" s="85"/>
      <c r="AB30" s="85"/>
      <c r="AC30" s="85"/>
      <c r="AD30" s="85"/>
      <c r="AE30" s="85"/>
      <c r="AF30" s="85"/>
      <c r="AG30" s="85"/>
      <c r="AH30" s="85"/>
      <c r="AI30" s="85"/>
      <c r="AJ30" s="85"/>
      <c r="AK30" s="85"/>
    </row>
    <row r="31" customFormat="false" ht="12.75" hidden="false" customHeight="true" outlineLevel="0" collapsed="false">
      <c r="A31" s="134" t="s">
        <v>238</v>
      </c>
      <c r="E31" s="226" t="n">
        <f aca="false">B102</f>
        <v>0</v>
      </c>
      <c r="F31" s="134" t="s">
        <v>236</v>
      </c>
      <c r="I31" s="85"/>
      <c r="J31" s="85"/>
      <c r="K31" s="216" t="s">
        <v>239</v>
      </c>
      <c r="L31" s="85"/>
      <c r="M31" s="153" t="n">
        <v>0</v>
      </c>
      <c r="N31" s="2" t="n">
        <f aca="false">M31</f>
        <v>0</v>
      </c>
      <c r="O31" s="85" t="s">
        <v>234</v>
      </c>
      <c r="P31" s="85"/>
      <c r="Q31" s="85"/>
      <c r="R31" s="217"/>
      <c r="S31" s="85"/>
      <c r="T31" s="85"/>
      <c r="U31" s="85"/>
      <c r="V31" s="85"/>
      <c r="W31" s="85"/>
      <c r="X31" s="85"/>
      <c r="Y31" s="85"/>
      <c r="Z31" s="85"/>
      <c r="AA31" s="85"/>
      <c r="AB31" s="85"/>
      <c r="AC31" s="85"/>
      <c r="AD31" s="85"/>
      <c r="AE31" s="85"/>
      <c r="AF31" s="85"/>
      <c r="AG31" s="85"/>
      <c r="AH31" s="85"/>
      <c r="AI31" s="75"/>
      <c r="AJ31" s="85"/>
      <c r="AK31" s="85"/>
    </row>
    <row r="32" customFormat="false" ht="12.75" hidden="false" customHeight="true" outlineLevel="0" collapsed="false">
      <c r="A32" s="134" t="s">
        <v>240</v>
      </c>
      <c r="E32" s="255" t="n">
        <f aca="false">B118</f>
        <v>0</v>
      </c>
      <c r="F32" s="134" t="s">
        <v>236</v>
      </c>
      <c r="K32" s="216" t="s">
        <v>241</v>
      </c>
      <c r="L32" s="85"/>
      <c r="M32" s="153" t="n">
        <v>0</v>
      </c>
      <c r="N32" s="2"/>
      <c r="O32" s="85" t="s">
        <v>234</v>
      </c>
      <c r="P32" s="85"/>
      <c r="Q32" s="85"/>
      <c r="R32" s="217"/>
      <c r="AI32" s="1"/>
    </row>
    <row r="33" customFormat="false" ht="12.75" hidden="false" customHeight="true" outlineLevel="0" collapsed="false">
      <c r="A33" s="134" t="s">
        <v>326</v>
      </c>
      <c r="E33" s="226" t="n">
        <f aca="false">B68</f>
        <v>0</v>
      </c>
      <c r="F33" s="134" t="s">
        <v>236</v>
      </c>
      <c r="K33" s="216"/>
      <c r="L33" s="75"/>
      <c r="M33" s="2"/>
      <c r="N33" s="2"/>
      <c r="O33" s="85"/>
      <c r="P33" s="85"/>
      <c r="Q33" s="85"/>
      <c r="R33" s="217"/>
    </row>
    <row r="34" customFormat="false" ht="12.75" hidden="false" customHeight="true" outlineLevel="0" collapsed="false">
      <c r="A34" s="134" t="s">
        <v>243</v>
      </c>
      <c r="E34" s="226" t="n">
        <f aca="false">B69</f>
        <v>0</v>
      </c>
      <c r="F34" s="134" t="s">
        <v>236</v>
      </c>
      <c r="K34" s="216" t="s">
        <v>244</v>
      </c>
      <c r="L34" s="85"/>
      <c r="M34" s="2" t="n">
        <f aca="false">B76</f>
        <v>0</v>
      </c>
      <c r="N34" s="2" t="n">
        <f aca="false">B63</f>
        <v>0</v>
      </c>
      <c r="O34" s="85" t="s">
        <v>245</v>
      </c>
      <c r="P34" s="85"/>
      <c r="Q34" s="85"/>
      <c r="R34" s="217"/>
    </row>
    <row r="35" customFormat="false" ht="12.75" hidden="false" customHeight="true" outlineLevel="0" collapsed="false">
      <c r="A35" s="134" t="s">
        <v>246</v>
      </c>
      <c r="E35" s="226" t="n">
        <f aca="false">F238</f>
        <v>0</v>
      </c>
      <c r="F35" s="134" t="s">
        <v>236</v>
      </c>
      <c r="K35" s="216"/>
      <c r="L35" s="85"/>
      <c r="M35" s="2"/>
      <c r="N35" s="2"/>
      <c r="O35" s="85"/>
      <c r="P35" s="85"/>
      <c r="Q35" s="85"/>
      <c r="R35" s="217"/>
    </row>
    <row r="36" customFormat="false" ht="12.75" hidden="false" customHeight="true" outlineLevel="0" collapsed="false">
      <c r="A36" s="137" t="s">
        <v>247</v>
      </c>
      <c r="E36" s="240" t="n">
        <f aca="false">SUM(E29:E35)</f>
        <v>0</v>
      </c>
      <c r="K36" s="216" t="s">
        <v>110</v>
      </c>
      <c r="L36" s="75"/>
      <c r="M36" s="2" t="n">
        <f aca="false">SUM(M30:M34)</f>
        <v>0</v>
      </c>
      <c r="N36" s="2" t="n">
        <f aca="false">SUM(N30:N34)</f>
        <v>0</v>
      </c>
      <c r="O36" s="85"/>
      <c r="P36" s="85"/>
      <c r="Q36" s="85"/>
      <c r="R36" s="217"/>
    </row>
    <row r="37" customFormat="false" ht="12.75" hidden="false" customHeight="true" outlineLevel="0" collapsed="false">
      <c r="K37" s="256"/>
      <c r="L37" s="75"/>
      <c r="M37" s="75"/>
      <c r="N37" s="75"/>
      <c r="O37" s="85"/>
      <c r="P37" s="85"/>
      <c r="Q37" s="85"/>
      <c r="R37" s="217"/>
    </row>
    <row r="38" customFormat="false" ht="12.75" hidden="false" customHeight="true" outlineLevel="0" collapsed="false">
      <c r="A38" s="218" t="s">
        <v>248</v>
      </c>
      <c r="C38" s="153"/>
      <c r="E38" s="240" t="n">
        <f aca="false">+E36+E26+E19</f>
        <v>0</v>
      </c>
      <c r="K38" s="216"/>
      <c r="L38" s="257" t="s">
        <v>249</v>
      </c>
      <c r="M38" s="58" t="n">
        <f aca="false">M36-E38</f>
        <v>0</v>
      </c>
      <c r="N38" s="58" t="n">
        <f aca="false">+N36-E26</f>
        <v>0</v>
      </c>
      <c r="O38" s="85"/>
      <c r="P38" s="85"/>
      <c r="Q38" s="85"/>
      <c r="R38" s="217"/>
      <c r="AN38" s="1"/>
      <c r="AO38" s="1"/>
      <c r="AP38" s="1"/>
      <c r="AQ38" s="1"/>
      <c r="AR38" s="1"/>
      <c r="AS38" s="1"/>
    </row>
    <row r="39" customFormat="false" ht="12.75" hidden="false" customHeight="true" outlineLevel="0" collapsed="false">
      <c r="K39" s="258"/>
      <c r="L39" s="259"/>
      <c r="M39" s="259"/>
      <c r="N39" s="260"/>
      <c r="O39" s="259"/>
      <c r="P39" s="259"/>
      <c r="Q39" s="259"/>
      <c r="R39" s="261"/>
      <c r="AJ39" s="1"/>
      <c r="AK39" s="1"/>
      <c r="AN39" s="1"/>
      <c r="AO39" s="1"/>
      <c r="AP39" s="1"/>
      <c r="AQ39" s="1"/>
      <c r="AR39" s="1"/>
      <c r="AS39" s="1"/>
    </row>
    <row r="40" customFormat="false" ht="12.75" hidden="false" customHeight="true" outlineLevel="0" collapsed="false">
      <c r="K40" s="85"/>
      <c r="L40" s="85"/>
      <c r="M40" s="85"/>
      <c r="N40" s="85"/>
      <c r="O40" s="85"/>
      <c r="P40" s="85"/>
      <c r="AJ40" s="1"/>
      <c r="AK40" s="1"/>
      <c r="AN40" s="1"/>
      <c r="AO40" s="1"/>
      <c r="AP40" s="1"/>
      <c r="AQ40" s="1"/>
      <c r="AR40" s="1"/>
      <c r="AS40" s="1"/>
    </row>
    <row r="41" customFormat="false" ht="12.75" hidden="false" customHeight="true" outlineLevel="0" collapsed="false">
      <c r="A41" s="262" t="s">
        <v>250</v>
      </c>
      <c r="B41" s="262"/>
      <c r="K41" s="1"/>
      <c r="L41" s="1"/>
      <c r="M41" s="33"/>
      <c r="N41" s="1"/>
      <c r="O41" s="1"/>
      <c r="P41" s="1"/>
      <c r="AJ41" s="1"/>
      <c r="AK41" s="1"/>
      <c r="AN41" s="1"/>
      <c r="AO41" s="1"/>
      <c r="AP41" s="1"/>
      <c r="AQ41" s="1"/>
      <c r="AR41" s="1"/>
      <c r="AS41" s="1"/>
    </row>
    <row r="42" customFormat="false" ht="12.75" hidden="false" customHeight="true" outlineLevel="0" collapsed="false">
      <c r="B42" s="1"/>
      <c r="AI42" s="263" t="s">
        <v>251</v>
      </c>
      <c r="AJ42" s="263"/>
      <c r="AK42" s="1"/>
      <c r="AN42" s="1"/>
      <c r="AO42" s="1"/>
      <c r="AP42" s="1"/>
      <c r="AQ42" s="1"/>
      <c r="AR42" s="1"/>
      <c r="AS42" s="1"/>
    </row>
    <row r="43" customFormat="false" ht="12.75" hidden="false" customHeight="true" outlineLevel="0" collapsed="false">
      <c r="A43" s="264"/>
      <c r="B43" s="265" t="s">
        <v>252</v>
      </c>
      <c r="C43" s="266" t="n">
        <f aca="false">SUM(C47:C76)-C61-C68-C69</f>
        <v>0</v>
      </c>
      <c r="D43" s="266" t="n">
        <f aca="false">SUM(D47:D76)-D61-D68-D69</f>
        <v>0</v>
      </c>
      <c r="E43" s="266" t="n">
        <f aca="false">SUM(E47:E76)-E61-E68-E69</f>
        <v>0</v>
      </c>
      <c r="F43" s="266" t="n">
        <f aca="false">SUM(F47:F76)-F61-F68-F69</f>
        <v>0</v>
      </c>
      <c r="G43" s="266" t="n">
        <f aca="false">SUM(G47:G76)-G61-G68-G69</f>
        <v>0</v>
      </c>
      <c r="H43" s="266" t="n">
        <f aca="false">SUM(H47:H76)-H61-H68-H69</f>
        <v>0</v>
      </c>
      <c r="I43" s="266" t="n">
        <f aca="false">SUM(I47:I76)-I61-I68-I69</f>
        <v>0</v>
      </c>
      <c r="J43" s="266" t="n">
        <f aca="false">SUM(J47:J76)-J61-J68-J69</f>
        <v>0</v>
      </c>
      <c r="K43" s="266" t="n">
        <f aca="false">SUM(K47:K76)-K61-K68-K69</f>
        <v>0</v>
      </c>
      <c r="L43" s="266" t="n">
        <f aca="false">SUM(L47:L76)-L61-L68-L69</f>
        <v>0</v>
      </c>
      <c r="M43" s="266" t="n">
        <f aca="false">SUM(M47:M76)-M61-M68-M69</f>
        <v>0</v>
      </c>
      <c r="N43" s="266" t="n">
        <f aca="false">SUM(N47:N76)-N61-N68-N69</f>
        <v>0</v>
      </c>
      <c r="O43" s="266" t="n">
        <f aca="false">SUM(O47:O76)-O61-O68-O69</f>
        <v>0</v>
      </c>
      <c r="P43" s="266" t="n">
        <f aca="false">SUM(P47:P76)-P61-P68-P69</f>
        <v>0</v>
      </c>
      <c r="Q43" s="266" t="n">
        <f aca="false">SUM(Q47:Q76)-Q61-Q68-Q69</f>
        <v>0</v>
      </c>
      <c r="R43" s="266" t="n">
        <f aca="false">SUM(R47:R76)-R61-R68-R69</f>
        <v>0</v>
      </c>
      <c r="S43" s="266" t="n">
        <f aca="false">SUM(S47:S76)-S61-S68-S69</f>
        <v>0</v>
      </c>
      <c r="T43" s="266" t="n">
        <f aca="false">SUM(T47:T76)-T61-T68-T69</f>
        <v>0</v>
      </c>
      <c r="U43" s="266" t="n">
        <f aca="false">SUM(U47:U76)-U61-U68-U69</f>
        <v>0</v>
      </c>
      <c r="V43" s="266" t="n">
        <f aca="false">SUM(V47:V76)-V61-V68-V69</f>
        <v>0</v>
      </c>
      <c r="W43" s="266" t="n">
        <f aca="false">SUM(W47:W76)-W61-W68-W69</f>
        <v>0</v>
      </c>
      <c r="X43" s="266" t="n">
        <f aca="false">SUM(X47:X76)-X61-X68-X69</f>
        <v>0</v>
      </c>
      <c r="Y43" s="266" t="n">
        <f aca="false">SUM(Y47:Y76)-Y61-Y68-Y69</f>
        <v>0</v>
      </c>
      <c r="Z43" s="266" t="n">
        <f aca="false">SUM(Z47:Z76)-Z61-Z68-Z69</f>
        <v>0</v>
      </c>
      <c r="AA43" s="266" t="n">
        <f aca="false">SUM(AA47:AA76)-AA61-AA68-AA69</f>
        <v>0</v>
      </c>
      <c r="AB43" s="266" t="n">
        <f aca="false">SUM(AB47:AB76)-AB61-AB68-AB69</f>
        <v>0</v>
      </c>
      <c r="AC43" s="266" t="n">
        <f aca="false">SUM(AC47:AC76)-AC61-AC68-AC69</f>
        <v>0</v>
      </c>
      <c r="AD43" s="266" t="n">
        <f aca="false">SUM(AD47:AD76)-AD61-AD68-AD69</f>
        <v>0</v>
      </c>
      <c r="AE43" s="266" t="n">
        <f aca="false">SUM(AE47:AE76)-AE61-AE68-AE69</f>
        <v>0</v>
      </c>
      <c r="AF43" s="266" t="n">
        <f aca="false">SUM(AF47:AF76)-AF61-AF68-AF69</f>
        <v>0</v>
      </c>
      <c r="AG43" s="266" t="n">
        <f aca="false">SUM(AG47:AG76)-AG61-AG68-AG69</f>
        <v>0</v>
      </c>
      <c r="AH43" s="1"/>
      <c r="AI43" s="267" t="s">
        <v>253</v>
      </c>
      <c r="AJ43" s="268" t="s">
        <v>254</v>
      </c>
      <c r="AK43" s="1"/>
      <c r="AL43" s="17"/>
      <c r="AN43" s="1"/>
      <c r="AO43" s="1"/>
      <c r="AP43" s="1"/>
      <c r="AQ43" s="1"/>
      <c r="AR43" s="1"/>
      <c r="AS43" s="1"/>
    </row>
    <row r="44" customFormat="false" ht="12.75" hidden="false" customHeight="true" outlineLevel="0" collapsed="false">
      <c r="A44" s="269" t="s">
        <v>255</v>
      </c>
      <c r="B44" s="270" t="n">
        <f aca="false">B4</f>
        <v>36647</v>
      </c>
      <c r="C44" s="271" t="n">
        <f aca="false">B44</f>
        <v>36647</v>
      </c>
      <c r="D44" s="271" t="n">
        <f aca="false">C44+1</f>
        <v>36648</v>
      </c>
      <c r="E44" s="271" t="n">
        <f aca="false">D44+1</f>
        <v>36649</v>
      </c>
      <c r="F44" s="271" t="n">
        <f aca="false">E44+1</f>
        <v>36650</v>
      </c>
      <c r="G44" s="271" t="n">
        <f aca="false">F44+1</f>
        <v>36651</v>
      </c>
      <c r="H44" s="271" t="n">
        <f aca="false">G44+1</f>
        <v>36652</v>
      </c>
      <c r="I44" s="271" t="n">
        <f aca="false">H44+1</f>
        <v>36653</v>
      </c>
      <c r="J44" s="271" t="n">
        <f aca="false">I44+1</f>
        <v>36654</v>
      </c>
      <c r="K44" s="271" t="n">
        <f aca="false">J44+1</f>
        <v>36655</v>
      </c>
      <c r="L44" s="271" t="n">
        <f aca="false">K44+1</f>
        <v>36656</v>
      </c>
      <c r="M44" s="271" t="n">
        <f aca="false">L44+1</f>
        <v>36657</v>
      </c>
      <c r="N44" s="271" t="n">
        <f aca="false">M44+1</f>
        <v>36658</v>
      </c>
      <c r="O44" s="271" t="n">
        <f aca="false">N44+1</f>
        <v>36659</v>
      </c>
      <c r="P44" s="271" t="n">
        <f aca="false">O44+1</f>
        <v>36660</v>
      </c>
      <c r="Q44" s="271" t="n">
        <f aca="false">P44+1</f>
        <v>36661</v>
      </c>
      <c r="R44" s="271" t="n">
        <f aca="false">Q44+1</f>
        <v>36662</v>
      </c>
      <c r="S44" s="271" t="n">
        <f aca="false">R44+1</f>
        <v>36663</v>
      </c>
      <c r="T44" s="271" t="n">
        <f aca="false">S44+1</f>
        <v>36664</v>
      </c>
      <c r="U44" s="271" t="n">
        <f aca="false">T44+1</f>
        <v>36665</v>
      </c>
      <c r="V44" s="271" t="n">
        <f aca="false">U44+1</f>
        <v>36666</v>
      </c>
      <c r="W44" s="271" t="n">
        <f aca="false">V44+1</f>
        <v>36667</v>
      </c>
      <c r="X44" s="271" t="n">
        <f aca="false">W44+1</f>
        <v>36668</v>
      </c>
      <c r="Y44" s="271" t="n">
        <f aca="false">X44+1</f>
        <v>36669</v>
      </c>
      <c r="Z44" s="271" t="n">
        <f aca="false">Y44+1</f>
        <v>36670</v>
      </c>
      <c r="AA44" s="271" t="n">
        <f aca="false">Z44+1</f>
        <v>36671</v>
      </c>
      <c r="AB44" s="271" t="n">
        <f aca="false">AA44+1</f>
        <v>36672</v>
      </c>
      <c r="AC44" s="271" t="n">
        <f aca="false">AB44+1</f>
        <v>36673</v>
      </c>
      <c r="AD44" s="271" t="n">
        <f aca="false">AC44+1</f>
        <v>36674</v>
      </c>
      <c r="AE44" s="271" t="n">
        <f aca="false">AD44+1</f>
        <v>36675</v>
      </c>
      <c r="AF44" s="271" t="n">
        <f aca="false">AE44+1</f>
        <v>36676</v>
      </c>
      <c r="AG44" s="271" t="n">
        <f aca="false">AF44+1</f>
        <v>36677</v>
      </c>
      <c r="AH44" s="272"/>
      <c r="AI44" s="273" t="n">
        <v>1</v>
      </c>
      <c r="AJ44" s="274" t="s">
        <v>256</v>
      </c>
      <c r="AK44" s="272"/>
      <c r="AL44" s="275"/>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c r="DI44" s="272"/>
      <c r="DJ44" s="272"/>
      <c r="DK44" s="272"/>
      <c r="DL44" s="272"/>
      <c r="DM44" s="272"/>
      <c r="DN44" s="272"/>
      <c r="DO44" s="272"/>
      <c r="DP44" s="272"/>
      <c r="DQ44" s="272"/>
      <c r="DR44" s="272"/>
      <c r="DS44" s="272"/>
      <c r="DT44" s="272"/>
      <c r="DU44" s="272"/>
      <c r="DV44" s="272"/>
      <c r="DW44" s="272"/>
      <c r="DX44" s="272"/>
      <c r="DY44" s="272"/>
      <c r="DZ44" s="272"/>
      <c r="EA44" s="272"/>
      <c r="EB44" s="272"/>
      <c r="EC44" s="272"/>
      <c r="ED44" s="272"/>
      <c r="EE44" s="272"/>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row>
    <row r="45" customFormat="false" ht="12.75" hidden="false" customHeight="true" outlineLevel="0" collapsed="false">
      <c r="A45" s="276"/>
      <c r="B45" s="276"/>
      <c r="C45" s="278" t="str">
        <f aca="false">LOOKUP((WEEKDAY(C44,1)),$AI$44:$AI$50,$AJ$44:$AJ$50)</f>
        <v>M</v>
      </c>
      <c r="D45" s="278" t="str">
        <f aca="false">LOOKUP((WEEKDAY(D44,1)),$AI$44:$AI$50,$AJ$44:$AJ$50)</f>
        <v>T</v>
      </c>
      <c r="E45" s="278" t="str">
        <f aca="false">LOOKUP((WEEKDAY(E44,1)),$AI$44:$AI$50,$AJ$44:$AJ$50)</f>
        <v>W</v>
      </c>
      <c r="F45" s="278" t="str">
        <f aca="false">LOOKUP((WEEKDAY(F44,1)),$AI$44:$AI$50,$AJ$44:$AJ$50)</f>
        <v>R</v>
      </c>
      <c r="G45" s="278" t="str">
        <f aca="false">LOOKUP((WEEKDAY(G44,1)),$AI$44:$AI$50,$AJ$44:$AJ$50)</f>
        <v>F</v>
      </c>
      <c r="H45" s="278" t="str">
        <f aca="false">LOOKUP((WEEKDAY(H44,1)),$AI$44:$AI$50,$AJ$44:$AJ$50)</f>
        <v>S</v>
      </c>
      <c r="I45" s="278" t="str">
        <f aca="false">LOOKUP((WEEKDAY(I44,1)),$AI$44:$AI$50,$AJ$44:$AJ$50)</f>
        <v>S</v>
      </c>
      <c r="J45" s="278" t="str">
        <f aca="false">LOOKUP((WEEKDAY(J44,1)),$AI$44:$AI$50,$AJ$44:$AJ$50)</f>
        <v>M</v>
      </c>
      <c r="K45" s="278" t="str">
        <f aca="false">LOOKUP((WEEKDAY(K44,1)),$AI$44:$AI$50,$AJ$44:$AJ$50)</f>
        <v>T</v>
      </c>
      <c r="L45" s="278" t="str">
        <f aca="false">LOOKUP((WEEKDAY(L44,1)),$AI$44:$AI$50,$AJ$44:$AJ$50)</f>
        <v>W</v>
      </c>
      <c r="M45" s="278" t="str">
        <f aca="false">LOOKUP((WEEKDAY(M44,1)),$AI$44:$AI$50,$AJ$44:$AJ$50)</f>
        <v>R</v>
      </c>
      <c r="N45" s="278" t="str">
        <f aca="false">LOOKUP((WEEKDAY(N44,1)),$AI$44:$AI$50,$AJ$44:$AJ$50)</f>
        <v>F</v>
      </c>
      <c r="O45" s="278" t="str">
        <f aca="false">LOOKUP((WEEKDAY(O44,1)),$AI$44:$AI$50,$AJ$44:$AJ$50)</f>
        <v>S</v>
      </c>
      <c r="P45" s="278" t="str">
        <f aca="false">LOOKUP((WEEKDAY(P44,1)),$AI$44:$AI$50,$AJ$44:$AJ$50)</f>
        <v>S</v>
      </c>
      <c r="Q45" s="278" t="str">
        <f aca="false">LOOKUP((WEEKDAY(Q44,1)),$AI$44:$AI$50,$AJ$44:$AJ$50)</f>
        <v>M</v>
      </c>
      <c r="R45" s="278" t="str">
        <f aca="false">LOOKUP((WEEKDAY(R44,1)),$AI$44:$AI$50,$AJ$44:$AJ$50)</f>
        <v>T</v>
      </c>
      <c r="S45" s="278" t="str">
        <f aca="false">LOOKUP((WEEKDAY(S44,1)),$AI$44:$AI$50,$AJ$44:$AJ$50)</f>
        <v>W</v>
      </c>
      <c r="T45" s="278" t="str">
        <f aca="false">LOOKUP((WEEKDAY(T44,1)),$AI$44:$AI$50,$AJ$44:$AJ$50)</f>
        <v>R</v>
      </c>
      <c r="U45" s="278" t="str">
        <f aca="false">LOOKUP((WEEKDAY(U44,1)),$AI$44:$AI$50,$AJ$44:$AJ$50)</f>
        <v>F</v>
      </c>
      <c r="V45" s="278" t="str">
        <f aca="false">LOOKUP((WEEKDAY(V44,1)),$AI$44:$AI$50,$AJ$44:$AJ$50)</f>
        <v>S</v>
      </c>
      <c r="W45" s="278" t="str">
        <f aca="false">LOOKUP((WEEKDAY(W44,1)),$AI$44:$AI$50,$AJ$44:$AJ$50)</f>
        <v>S</v>
      </c>
      <c r="X45" s="278" t="str">
        <f aca="false">LOOKUP((WEEKDAY(X44,1)),$AI$44:$AI$50,$AJ$44:$AJ$50)</f>
        <v>M</v>
      </c>
      <c r="Y45" s="278" t="str">
        <f aca="false">LOOKUP((WEEKDAY(Y44,1)),$AI$44:$AI$50,$AJ$44:$AJ$50)</f>
        <v>T</v>
      </c>
      <c r="Z45" s="278" t="str">
        <f aca="false">LOOKUP((WEEKDAY(Z44,1)),$AI$44:$AI$50,$AJ$44:$AJ$50)</f>
        <v>W</v>
      </c>
      <c r="AA45" s="278" t="str">
        <f aca="false">LOOKUP((WEEKDAY(AA44,1)),$AI$44:$AI$50,$AJ$44:$AJ$50)</f>
        <v>R</v>
      </c>
      <c r="AB45" s="278" t="str">
        <f aca="false">LOOKUP((WEEKDAY(AB44,1)),$AI$44:$AI$50,$AJ$44:$AJ$50)</f>
        <v>F</v>
      </c>
      <c r="AC45" s="278" t="str">
        <f aca="false">LOOKUP((WEEKDAY(AC44,1)),$AI$44:$AI$50,$AJ$44:$AJ$50)</f>
        <v>S</v>
      </c>
      <c r="AD45" s="278" t="str">
        <f aca="false">LOOKUP((WEEKDAY(AD44,1)),$AI$44:$AI$50,$AJ$44:$AJ$50)</f>
        <v>S</v>
      </c>
      <c r="AE45" s="278" t="str">
        <f aca="false">LOOKUP((WEEKDAY(AE44,1)),$AI$44:$AI$50,$AJ$44:$AJ$50)</f>
        <v>M</v>
      </c>
      <c r="AF45" s="278" t="str">
        <f aca="false">LOOKUP((WEEKDAY(AF44,1)),$AI$44:$AI$50,$AJ$44:$AJ$50)</f>
        <v>T</v>
      </c>
      <c r="AG45" s="278" t="str">
        <f aca="false">LOOKUP((WEEKDAY(AG44,1)),$AI$44:$AI$50,$AJ$44:$AJ$50)</f>
        <v>W</v>
      </c>
      <c r="AH45" s="1"/>
      <c r="AI45" s="279" t="n">
        <v>2</v>
      </c>
      <c r="AJ45" s="280" t="s">
        <v>257</v>
      </c>
      <c r="AK45" s="1"/>
      <c r="AL45" s="85"/>
      <c r="AN45" s="1"/>
      <c r="AO45" s="1"/>
      <c r="AP45" s="1"/>
      <c r="AQ45" s="1"/>
      <c r="AR45" s="1"/>
      <c r="AS45" s="1"/>
    </row>
    <row r="46" customFormat="false" ht="12.75" hidden="false" customHeight="true" outlineLevel="0" collapsed="false">
      <c r="A46" s="281"/>
      <c r="B46" s="277" t="s">
        <v>258</v>
      </c>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4"/>
      <c r="AH46" s="1"/>
      <c r="AI46" s="279" t="n">
        <v>3</v>
      </c>
      <c r="AJ46" s="280" t="s">
        <v>261</v>
      </c>
      <c r="AK46" s="1"/>
      <c r="AL46" s="85"/>
      <c r="AN46" s="1"/>
      <c r="AO46" s="1"/>
      <c r="AP46" s="1"/>
      <c r="AQ46" s="1"/>
      <c r="AR46" s="1"/>
      <c r="AS46" s="1"/>
    </row>
    <row r="47" customFormat="false" ht="12.75" hidden="false" customHeight="true" outlineLevel="0" collapsed="false">
      <c r="A47" s="226" t="s">
        <v>262</v>
      </c>
      <c r="B47" s="284" t="n">
        <f aca="false">SUM(C47:AG47)</f>
        <v>0</v>
      </c>
      <c r="C47" s="153" t="n">
        <v>0</v>
      </c>
      <c r="D47" s="153" t="n">
        <v>0</v>
      </c>
      <c r="E47" s="153" t="n">
        <v>0</v>
      </c>
      <c r="F47" s="153" t="n">
        <v>0</v>
      </c>
      <c r="G47" s="153" t="n">
        <v>0</v>
      </c>
      <c r="H47" s="153" t="n">
        <v>0</v>
      </c>
      <c r="I47" s="153" t="n">
        <v>0</v>
      </c>
      <c r="J47" s="153" t="n">
        <v>0</v>
      </c>
      <c r="K47" s="153" t="n">
        <v>0</v>
      </c>
      <c r="L47" s="153" t="n">
        <v>0</v>
      </c>
      <c r="M47" s="153" t="n">
        <v>0</v>
      </c>
      <c r="N47" s="153" t="n">
        <v>0</v>
      </c>
      <c r="O47" s="153" t="n">
        <v>0</v>
      </c>
      <c r="P47" s="153" t="n">
        <v>0</v>
      </c>
      <c r="Q47" s="153" t="n">
        <v>0</v>
      </c>
      <c r="R47" s="153" t="n">
        <v>0</v>
      </c>
      <c r="S47" s="153" t="n">
        <v>0</v>
      </c>
      <c r="T47" s="153" t="n">
        <v>0</v>
      </c>
      <c r="U47" s="153" t="n">
        <v>0</v>
      </c>
      <c r="V47" s="153" t="n">
        <v>0</v>
      </c>
      <c r="W47" s="153" t="n">
        <v>0</v>
      </c>
      <c r="X47" s="153" t="n">
        <v>0</v>
      </c>
      <c r="Y47" s="153" t="n">
        <v>0</v>
      </c>
      <c r="Z47" s="153" t="n">
        <v>0</v>
      </c>
      <c r="AA47" s="153" t="n">
        <v>0</v>
      </c>
      <c r="AB47" s="153" t="n">
        <v>0</v>
      </c>
      <c r="AC47" s="153" t="n">
        <v>0</v>
      </c>
      <c r="AD47" s="153" t="n">
        <v>0</v>
      </c>
      <c r="AE47" s="153" t="n">
        <v>0</v>
      </c>
      <c r="AF47" s="153" t="n">
        <v>0</v>
      </c>
      <c r="AG47" s="325" t="n">
        <v>0</v>
      </c>
      <c r="AH47" s="1"/>
      <c r="AI47" s="279" t="n">
        <v>4</v>
      </c>
      <c r="AJ47" s="280" t="s">
        <v>263</v>
      </c>
      <c r="AK47" s="1"/>
      <c r="AL47" s="3"/>
      <c r="AM47" s="2"/>
      <c r="AN47" s="33"/>
      <c r="AO47" s="1"/>
      <c r="AP47" s="1"/>
      <c r="AQ47" s="1"/>
      <c r="AR47" s="1"/>
      <c r="AS47" s="1"/>
    </row>
    <row r="48" customFormat="false" ht="12.75" hidden="false" customHeight="true" outlineLevel="0" collapsed="false">
      <c r="A48" s="285" t="s">
        <v>264</v>
      </c>
      <c r="B48" s="284" t="n">
        <f aca="false">SUM(C48:AG48)</f>
        <v>0</v>
      </c>
      <c r="C48" s="153" t="n">
        <v>0</v>
      </c>
      <c r="D48" s="153" t="n">
        <v>0</v>
      </c>
      <c r="E48" s="153" t="n">
        <v>0</v>
      </c>
      <c r="F48" s="153" t="n">
        <v>0</v>
      </c>
      <c r="G48" s="153" t="n">
        <v>0</v>
      </c>
      <c r="H48" s="153" t="n">
        <v>0</v>
      </c>
      <c r="I48" s="153" t="n">
        <v>0</v>
      </c>
      <c r="J48" s="153" t="n">
        <v>0</v>
      </c>
      <c r="K48" s="153" t="n">
        <v>0</v>
      </c>
      <c r="L48" s="153" t="n">
        <v>0</v>
      </c>
      <c r="M48" s="153" t="n">
        <v>0</v>
      </c>
      <c r="N48" s="153" t="n">
        <v>0</v>
      </c>
      <c r="O48" s="153" t="n">
        <v>0</v>
      </c>
      <c r="P48" s="153" t="n">
        <v>0</v>
      </c>
      <c r="Q48" s="153" t="n">
        <v>0</v>
      </c>
      <c r="R48" s="153" t="n">
        <v>0</v>
      </c>
      <c r="S48" s="153" t="n">
        <v>0</v>
      </c>
      <c r="T48" s="153" t="n">
        <v>0</v>
      </c>
      <c r="U48" s="153" t="n">
        <v>0</v>
      </c>
      <c r="V48" s="153" t="n">
        <v>0</v>
      </c>
      <c r="W48" s="153" t="n">
        <v>0</v>
      </c>
      <c r="X48" s="153" t="n">
        <v>0</v>
      </c>
      <c r="Y48" s="153" t="n">
        <v>0</v>
      </c>
      <c r="Z48" s="153" t="n">
        <v>0</v>
      </c>
      <c r="AA48" s="153" t="n">
        <v>0</v>
      </c>
      <c r="AB48" s="153" t="n">
        <v>0</v>
      </c>
      <c r="AC48" s="153" t="n">
        <v>0</v>
      </c>
      <c r="AD48" s="153" t="n">
        <v>0</v>
      </c>
      <c r="AE48" s="153" t="n">
        <v>0</v>
      </c>
      <c r="AF48" s="153" t="n">
        <v>0</v>
      </c>
      <c r="AG48" s="325" t="n">
        <v>0</v>
      </c>
      <c r="AH48" s="1"/>
      <c r="AI48" s="279" t="n">
        <v>5</v>
      </c>
      <c r="AJ48" s="280" t="s">
        <v>265</v>
      </c>
      <c r="AK48" s="1"/>
      <c r="AL48" s="3"/>
      <c r="AM48" s="153"/>
      <c r="AN48" s="56"/>
      <c r="AO48" s="3"/>
      <c r="AP48" s="3"/>
      <c r="AQ48" s="3"/>
      <c r="AR48" s="3"/>
      <c r="AS48" s="3"/>
      <c r="AT48" s="205"/>
      <c r="AU48" s="205"/>
    </row>
    <row r="49" customFormat="false" ht="12.75" hidden="false" customHeight="true" outlineLevel="0" collapsed="false">
      <c r="A49" s="285" t="s">
        <v>266</v>
      </c>
      <c r="B49" s="284" t="n">
        <f aca="false">SUM(C49:AG49)</f>
        <v>0</v>
      </c>
      <c r="C49" s="153" t="n">
        <v>0</v>
      </c>
      <c r="D49" s="153" t="n">
        <v>0</v>
      </c>
      <c r="E49" s="153" t="n">
        <v>0</v>
      </c>
      <c r="F49" s="153" t="n">
        <v>0</v>
      </c>
      <c r="G49" s="153" t="n">
        <v>0</v>
      </c>
      <c r="H49" s="153" t="n">
        <v>0</v>
      </c>
      <c r="I49" s="153" t="n">
        <v>0</v>
      </c>
      <c r="J49" s="153" t="n">
        <v>0</v>
      </c>
      <c r="K49" s="153" t="n">
        <v>0</v>
      </c>
      <c r="L49" s="153" t="n">
        <v>0</v>
      </c>
      <c r="M49" s="153" t="n">
        <v>0</v>
      </c>
      <c r="N49" s="153" t="n">
        <v>0</v>
      </c>
      <c r="O49" s="153" t="n">
        <v>0</v>
      </c>
      <c r="P49" s="153" t="n">
        <v>0</v>
      </c>
      <c r="Q49" s="153" t="n">
        <v>0</v>
      </c>
      <c r="R49" s="153" t="n">
        <v>0</v>
      </c>
      <c r="S49" s="153" t="n">
        <v>0</v>
      </c>
      <c r="T49" s="153" t="n">
        <v>0</v>
      </c>
      <c r="U49" s="153" t="n">
        <v>0</v>
      </c>
      <c r="V49" s="153" t="n">
        <v>0</v>
      </c>
      <c r="W49" s="153" t="n">
        <v>0</v>
      </c>
      <c r="X49" s="153" t="n">
        <v>0</v>
      </c>
      <c r="Y49" s="153" t="n">
        <v>0</v>
      </c>
      <c r="Z49" s="153" t="n">
        <v>0</v>
      </c>
      <c r="AA49" s="153" t="n">
        <v>0</v>
      </c>
      <c r="AB49" s="153" t="n">
        <v>0</v>
      </c>
      <c r="AC49" s="153" t="n">
        <v>0</v>
      </c>
      <c r="AD49" s="153" t="n">
        <v>0</v>
      </c>
      <c r="AE49" s="153" t="n">
        <v>0</v>
      </c>
      <c r="AF49" s="153" t="n">
        <v>0</v>
      </c>
      <c r="AG49" s="325" t="n">
        <v>0</v>
      </c>
      <c r="AH49" s="1"/>
      <c r="AI49" s="279" t="n">
        <v>6</v>
      </c>
      <c r="AJ49" s="280" t="s">
        <v>267</v>
      </c>
      <c r="AK49" s="1"/>
      <c r="AL49" s="3"/>
      <c r="AM49" s="153"/>
      <c r="AN49" s="56"/>
      <c r="AO49" s="3"/>
      <c r="AP49" s="3"/>
      <c r="AQ49" s="3"/>
      <c r="AR49" s="3"/>
      <c r="AS49" s="3"/>
      <c r="AT49" s="205"/>
      <c r="AU49" s="205"/>
    </row>
    <row r="50" customFormat="false" ht="12.75" hidden="false" customHeight="true" outlineLevel="0" collapsed="false">
      <c r="A50" s="285" t="s">
        <v>268</v>
      </c>
      <c r="B50" s="284" t="n">
        <f aca="false">SUM(C50:AG50)</f>
        <v>0</v>
      </c>
      <c r="C50" s="153" t="n">
        <v>0</v>
      </c>
      <c r="D50" s="153" t="n">
        <v>0</v>
      </c>
      <c r="E50" s="153" t="n">
        <v>0</v>
      </c>
      <c r="F50" s="153" t="n">
        <v>0</v>
      </c>
      <c r="G50" s="153" t="n">
        <v>0</v>
      </c>
      <c r="H50" s="153" t="n">
        <v>0</v>
      </c>
      <c r="I50" s="153" t="n">
        <v>0</v>
      </c>
      <c r="J50" s="153" t="n">
        <v>0</v>
      </c>
      <c r="K50" s="153" t="n">
        <v>0</v>
      </c>
      <c r="L50" s="153" t="n">
        <v>0</v>
      </c>
      <c r="M50" s="153" t="n">
        <v>0</v>
      </c>
      <c r="N50" s="153" t="n">
        <v>0</v>
      </c>
      <c r="O50" s="153" t="n">
        <v>0</v>
      </c>
      <c r="P50" s="153" t="n">
        <v>0</v>
      </c>
      <c r="Q50" s="153" t="n">
        <v>0</v>
      </c>
      <c r="R50" s="153" t="n">
        <v>0</v>
      </c>
      <c r="S50" s="153" t="n">
        <v>0</v>
      </c>
      <c r="T50" s="153" t="n">
        <v>0</v>
      </c>
      <c r="U50" s="153" t="n">
        <v>0</v>
      </c>
      <c r="V50" s="153" t="n">
        <v>0</v>
      </c>
      <c r="W50" s="153" t="n">
        <v>0</v>
      </c>
      <c r="X50" s="153" t="n">
        <v>0</v>
      </c>
      <c r="Y50" s="153" t="n">
        <v>0</v>
      </c>
      <c r="Z50" s="153" t="n">
        <v>0</v>
      </c>
      <c r="AA50" s="153" t="n">
        <v>0</v>
      </c>
      <c r="AB50" s="153" t="n">
        <v>0</v>
      </c>
      <c r="AC50" s="153" t="n">
        <v>0</v>
      </c>
      <c r="AD50" s="153" t="n">
        <v>0</v>
      </c>
      <c r="AE50" s="153" t="n">
        <v>0</v>
      </c>
      <c r="AF50" s="153" t="n">
        <v>0</v>
      </c>
      <c r="AG50" s="325" t="n">
        <v>0</v>
      </c>
      <c r="AH50" s="1"/>
      <c r="AI50" s="286" t="n">
        <v>7</v>
      </c>
      <c r="AJ50" s="287" t="s">
        <v>256</v>
      </c>
      <c r="AK50" s="1"/>
      <c r="AL50" s="2"/>
      <c r="AM50" s="2"/>
      <c r="AN50" s="56"/>
      <c r="AO50" s="3"/>
      <c r="AP50" s="3"/>
      <c r="AQ50" s="3"/>
      <c r="AR50" s="3"/>
      <c r="AS50" s="3"/>
      <c r="AT50" s="205"/>
      <c r="AU50" s="205"/>
    </row>
    <row r="51" customFormat="false" ht="12.75" hidden="false" customHeight="true" outlineLevel="0" collapsed="false">
      <c r="A51" s="285" t="s">
        <v>269</v>
      </c>
      <c r="B51" s="284" t="n">
        <f aca="false">SUM(C51:AG51)</f>
        <v>0</v>
      </c>
      <c r="C51" s="153" t="n">
        <v>0</v>
      </c>
      <c r="D51" s="153" t="n">
        <v>0</v>
      </c>
      <c r="E51" s="153" t="n">
        <v>0</v>
      </c>
      <c r="F51" s="153" t="n">
        <v>0</v>
      </c>
      <c r="G51" s="153" t="n">
        <v>0</v>
      </c>
      <c r="H51" s="153" t="n">
        <v>0</v>
      </c>
      <c r="I51" s="153" t="n">
        <v>0</v>
      </c>
      <c r="J51" s="153" t="n">
        <v>0</v>
      </c>
      <c r="K51" s="153" t="n">
        <v>0</v>
      </c>
      <c r="L51" s="153" t="n">
        <v>0</v>
      </c>
      <c r="M51" s="153" t="n">
        <v>0</v>
      </c>
      <c r="N51" s="153" t="n">
        <v>0</v>
      </c>
      <c r="O51" s="153" t="n">
        <v>0</v>
      </c>
      <c r="P51" s="153" t="n">
        <v>0</v>
      </c>
      <c r="Q51" s="153" t="n">
        <v>0</v>
      </c>
      <c r="R51" s="153" t="n">
        <v>0</v>
      </c>
      <c r="S51" s="153" t="n">
        <v>0</v>
      </c>
      <c r="T51" s="153" t="n">
        <v>0</v>
      </c>
      <c r="U51" s="153" t="n">
        <v>0</v>
      </c>
      <c r="V51" s="153" t="n">
        <v>0</v>
      </c>
      <c r="W51" s="153" t="n">
        <v>0</v>
      </c>
      <c r="X51" s="153" t="n">
        <v>0</v>
      </c>
      <c r="Y51" s="153" t="n">
        <v>0</v>
      </c>
      <c r="Z51" s="153" t="n">
        <v>0</v>
      </c>
      <c r="AA51" s="153" t="n">
        <v>0</v>
      </c>
      <c r="AB51" s="153" t="n">
        <v>0</v>
      </c>
      <c r="AC51" s="153" t="n">
        <v>0</v>
      </c>
      <c r="AD51" s="153" t="n">
        <v>0</v>
      </c>
      <c r="AE51" s="153" t="n">
        <v>0</v>
      </c>
      <c r="AF51" s="153" t="n">
        <v>0</v>
      </c>
      <c r="AG51" s="325" t="n">
        <v>0</v>
      </c>
      <c r="AH51" s="1"/>
      <c r="AI51" s="205"/>
      <c r="AJ51" s="1"/>
      <c r="AK51" s="1"/>
      <c r="AL51" s="2"/>
      <c r="AM51" s="2"/>
      <c r="AN51" s="33"/>
      <c r="AO51" s="1"/>
      <c r="AP51" s="1"/>
      <c r="AQ51" s="1"/>
      <c r="AR51" s="1"/>
      <c r="AS51" s="1"/>
    </row>
    <row r="52" customFormat="false" ht="12.75" hidden="false" customHeight="true" outlineLevel="0" collapsed="false">
      <c r="A52" s="285" t="s">
        <v>270</v>
      </c>
      <c r="B52" s="284" t="n">
        <f aca="false">SUM(C52:AG52)</f>
        <v>0</v>
      </c>
      <c r="C52" s="153" t="n">
        <v>0</v>
      </c>
      <c r="D52" s="153" t="n">
        <v>0</v>
      </c>
      <c r="E52" s="153" t="n">
        <v>0</v>
      </c>
      <c r="F52" s="153" t="n">
        <v>0</v>
      </c>
      <c r="G52" s="153" t="n">
        <v>0</v>
      </c>
      <c r="H52" s="153" t="n">
        <v>0</v>
      </c>
      <c r="I52" s="153" t="n">
        <v>0</v>
      </c>
      <c r="J52" s="153" t="n">
        <v>0</v>
      </c>
      <c r="K52" s="153" t="n">
        <v>0</v>
      </c>
      <c r="L52" s="153" t="n">
        <v>0</v>
      </c>
      <c r="M52" s="153" t="n">
        <v>0</v>
      </c>
      <c r="N52" s="153" t="n">
        <v>0</v>
      </c>
      <c r="O52" s="153" t="n">
        <v>0</v>
      </c>
      <c r="P52" s="153" t="n">
        <v>0</v>
      </c>
      <c r="Q52" s="153" t="n">
        <v>0</v>
      </c>
      <c r="R52" s="153" t="n">
        <v>0</v>
      </c>
      <c r="S52" s="153" t="n">
        <v>0</v>
      </c>
      <c r="T52" s="153" t="n">
        <v>0</v>
      </c>
      <c r="U52" s="153" t="n">
        <v>0</v>
      </c>
      <c r="V52" s="153" t="n">
        <v>0</v>
      </c>
      <c r="W52" s="153" t="n">
        <v>0</v>
      </c>
      <c r="X52" s="153" t="n">
        <v>0</v>
      </c>
      <c r="Y52" s="153" t="n">
        <v>0</v>
      </c>
      <c r="Z52" s="153" t="n">
        <v>0</v>
      </c>
      <c r="AA52" s="153" t="n">
        <v>0</v>
      </c>
      <c r="AB52" s="153" t="n">
        <v>0</v>
      </c>
      <c r="AC52" s="153" t="n">
        <v>0</v>
      </c>
      <c r="AD52" s="153" t="n">
        <v>0</v>
      </c>
      <c r="AE52" s="153" t="n">
        <v>0</v>
      </c>
      <c r="AF52" s="153" t="n">
        <v>0</v>
      </c>
      <c r="AG52" s="325" t="n">
        <v>0</v>
      </c>
      <c r="AH52" s="1"/>
      <c r="AI52" s="205"/>
      <c r="AJ52" s="1"/>
      <c r="AK52" s="1"/>
      <c r="AL52" s="2"/>
      <c r="AM52" s="2"/>
      <c r="AN52" s="33"/>
      <c r="AO52" s="1"/>
      <c r="AP52" s="1"/>
      <c r="AQ52" s="1"/>
      <c r="AR52" s="1"/>
      <c r="AS52" s="1"/>
    </row>
    <row r="53" customFormat="false" ht="12.75" hidden="false" customHeight="true" outlineLevel="0" collapsed="false">
      <c r="A53" s="226" t="s">
        <v>118</v>
      </c>
      <c r="B53" s="284" t="n">
        <f aca="false">SUM(C53:AG53)</f>
        <v>0</v>
      </c>
      <c r="C53" s="153" t="n">
        <v>0</v>
      </c>
      <c r="D53" s="153" t="n">
        <v>0</v>
      </c>
      <c r="E53" s="153" t="n">
        <v>0</v>
      </c>
      <c r="F53" s="153" t="n">
        <v>0</v>
      </c>
      <c r="G53" s="153" t="n">
        <v>0</v>
      </c>
      <c r="H53" s="153" t="n">
        <v>0</v>
      </c>
      <c r="I53" s="153" t="n">
        <v>0</v>
      </c>
      <c r="J53" s="153" t="n">
        <v>0</v>
      </c>
      <c r="K53" s="153" t="n">
        <v>0</v>
      </c>
      <c r="L53" s="153" t="n">
        <v>0</v>
      </c>
      <c r="M53" s="153" t="n">
        <v>0</v>
      </c>
      <c r="N53" s="153" t="n">
        <v>0</v>
      </c>
      <c r="O53" s="153" t="n">
        <v>0</v>
      </c>
      <c r="P53" s="153" t="n">
        <v>0</v>
      </c>
      <c r="Q53" s="153" t="n">
        <v>0</v>
      </c>
      <c r="R53" s="153" t="n">
        <v>0</v>
      </c>
      <c r="S53" s="153" t="n">
        <v>0</v>
      </c>
      <c r="T53" s="153" t="n">
        <v>0</v>
      </c>
      <c r="U53" s="153" t="n">
        <v>0</v>
      </c>
      <c r="V53" s="153" t="n">
        <v>0</v>
      </c>
      <c r="W53" s="153" t="n">
        <v>0</v>
      </c>
      <c r="X53" s="153" t="n">
        <v>0</v>
      </c>
      <c r="Y53" s="153" t="n">
        <v>0</v>
      </c>
      <c r="Z53" s="153" t="n">
        <v>0</v>
      </c>
      <c r="AA53" s="153" t="n">
        <v>0</v>
      </c>
      <c r="AB53" s="153" t="n">
        <v>0</v>
      </c>
      <c r="AC53" s="153" t="n">
        <v>0</v>
      </c>
      <c r="AD53" s="153" t="n">
        <v>0</v>
      </c>
      <c r="AE53" s="153" t="n">
        <v>0</v>
      </c>
      <c r="AF53" s="153" t="n">
        <v>0</v>
      </c>
      <c r="AG53" s="325" t="n">
        <v>0</v>
      </c>
      <c r="AH53" s="1"/>
      <c r="AJ53" s="1"/>
      <c r="AK53" s="1"/>
      <c r="AL53" s="3"/>
      <c r="AM53" s="2"/>
      <c r="AN53" s="33"/>
      <c r="AO53" s="1"/>
      <c r="AP53" s="1"/>
      <c r="AQ53" s="1"/>
      <c r="AR53" s="1"/>
      <c r="AS53" s="1"/>
    </row>
    <row r="54" customFormat="false" ht="12.75" hidden="false" customHeight="true" outlineLevel="0" collapsed="false">
      <c r="A54" s="226" t="s">
        <v>119</v>
      </c>
      <c r="B54" s="284" t="n">
        <f aca="false">SUM(C54:AG54)</f>
        <v>0</v>
      </c>
      <c r="C54" s="153" t="n">
        <v>0</v>
      </c>
      <c r="D54" s="153" t="n">
        <v>0</v>
      </c>
      <c r="E54" s="153" t="n">
        <v>0</v>
      </c>
      <c r="F54" s="153" t="n">
        <v>0</v>
      </c>
      <c r="G54" s="153" t="n">
        <v>0</v>
      </c>
      <c r="H54" s="153" t="n">
        <v>0</v>
      </c>
      <c r="I54" s="153" t="n">
        <v>0</v>
      </c>
      <c r="J54" s="153" t="n">
        <v>0</v>
      </c>
      <c r="K54" s="153" t="n">
        <v>0</v>
      </c>
      <c r="L54" s="153" t="n">
        <v>0</v>
      </c>
      <c r="M54" s="153" t="n">
        <v>0</v>
      </c>
      <c r="N54" s="153" t="n">
        <v>0</v>
      </c>
      <c r="O54" s="153" t="n">
        <v>0</v>
      </c>
      <c r="P54" s="153" t="n">
        <v>0</v>
      </c>
      <c r="Q54" s="153" t="n">
        <v>0</v>
      </c>
      <c r="R54" s="153" t="n">
        <v>0</v>
      </c>
      <c r="S54" s="153" t="n">
        <v>0</v>
      </c>
      <c r="T54" s="153" t="n">
        <v>0</v>
      </c>
      <c r="U54" s="153" t="n">
        <v>0</v>
      </c>
      <c r="V54" s="153" t="n">
        <v>0</v>
      </c>
      <c r="W54" s="153" t="n">
        <v>0</v>
      </c>
      <c r="X54" s="153" t="n">
        <v>0</v>
      </c>
      <c r="Y54" s="153" t="n">
        <v>0</v>
      </c>
      <c r="Z54" s="153" t="n">
        <v>0</v>
      </c>
      <c r="AA54" s="153" t="n">
        <v>0</v>
      </c>
      <c r="AB54" s="153" t="n">
        <v>0</v>
      </c>
      <c r="AC54" s="153" t="n">
        <v>0</v>
      </c>
      <c r="AD54" s="153" t="n">
        <v>0</v>
      </c>
      <c r="AE54" s="153" t="n">
        <v>0</v>
      </c>
      <c r="AF54" s="153" t="n">
        <v>0</v>
      </c>
      <c r="AG54" s="325" t="n">
        <v>0</v>
      </c>
      <c r="AH54" s="1"/>
      <c r="AJ54" s="1"/>
      <c r="AK54" s="1"/>
      <c r="AL54" s="3"/>
      <c r="AM54" s="2"/>
      <c r="AN54" s="33"/>
      <c r="AO54" s="1"/>
      <c r="AP54" s="1"/>
      <c r="AQ54" s="1"/>
      <c r="AR54" s="1"/>
      <c r="AS54" s="1"/>
    </row>
    <row r="55" customFormat="false" ht="12.75" hidden="false" customHeight="true" outlineLevel="0" collapsed="false">
      <c r="A55" s="226" t="s">
        <v>120</v>
      </c>
      <c r="B55" s="284" t="n">
        <f aca="false">SUM(C55:AG55)</f>
        <v>0</v>
      </c>
      <c r="C55" s="153" t="n">
        <v>0</v>
      </c>
      <c r="D55" s="153" t="n">
        <v>0</v>
      </c>
      <c r="E55" s="153" t="n">
        <v>0</v>
      </c>
      <c r="F55" s="153" t="n">
        <v>0</v>
      </c>
      <c r="G55" s="153" t="n">
        <v>0</v>
      </c>
      <c r="H55" s="153" t="n">
        <v>0</v>
      </c>
      <c r="I55" s="153" t="n">
        <v>0</v>
      </c>
      <c r="J55" s="153" t="n">
        <v>0</v>
      </c>
      <c r="K55" s="153" t="n">
        <v>0</v>
      </c>
      <c r="L55" s="153" t="n">
        <v>0</v>
      </c>
      <c r="M55" s="153" t="n">
        <v>0</v>
      </c>
      <c r="N55" s="153" t="n">
        <v>0</v>
      </c>
      <c r="O55" s="153" t="n">
        <v>0</v>
      </c>
      <c r="P55" s="153" t="n">
        <v>0</v>
      </c>
      <c r="Q55" s="153" t="n">
        <v>0</v>
      </c>
      <c r="R55" s="153" t="n">
        <v>0</v>
      </c>
      <c r="S55" s="153" t="n">
        <v>0</v>
      </c>
      <c r="T55" s="153" t="n">
        <v>0</v>
      </c>
      <c r="U55" s="153" t="n">
        <v>0</v>
      </c>
      <c r="V55" s="153" t="n">
        <v>0</v>
      </c>
      <c r="W55" s="153" t="n">
        <v>0</v>
      </c>
      <c r="X55" s="153" t="n">
        <v>0</v>
      </c>
      <c r="Y55" s="153" t="n">
        <v>0</v>
      </c>
      <c r="Z55" s="153" t="n">
        <v>0</v>
      </c>
      <c r="AA55" s="153" t="n">
        <v>0</v>
      </c>
      <c r="AB55" s="153" t="n">
        <v>0</v>
      </c>
      <c r="AC55" s="153" t="n">
        <v>0</v>
      </c>
      <c r="AD55" s="153" t="n">
        <v>0</v>
      </c>
      <c r="AE55" s="153" t="n">
        <v>0</v>
      </c>
      <c r="AF55" s="153" t="n">
        <v>0</v>
      </c>
      <c r="AG55" s="325" t="n">
        <v>0</v>
      </c>
      <c r="AH55" s="1"/>
      <c r="AJ55" s="1"/>
      <c r="AK55" s="1"/>
      <c r="AL55" s="3"/>
      <c r="AM55" s="2"/>
      <c r="AN55" s="33"/>
      <c r="AO55" s="1"/>
      <c r="AP55" s="1"/>
      <c r="AQ55" s="1"/>
      <c r="AR55" s="1"/>
      <c r="AS55" s="1"/>
    </row>
    <row r="56" customFormat="false" ht="12.75" hidden="false" customHeight="true" outlineLevel="0" collapsed="false">
      <c r="A56" s="226" t="s">
        <v>121</v>
      </c>
      <c r="B56" s="284" t="n">
        <f aca="false">SUM(C56:AG56)</f>
        <v>0</v>
      </c>
      <c r="C56" s="153" t="n">
        <v>0</v>
      </c>
      <c r="D56" s="153" t="n">
        <v>0</v>
      </c>
      <c r="E56" s="153" t="n">
        <v>0</v>
      </c>
      <c r="F56" s="153" t="n">
        <v>0</v>
      </c>
      <c r="G56" s="153" t="n">
        <v>0</v>
      </c>
      <c r="H56" s="153" t="n">
        <v>0</v>
      </c>
      <c r="I56" s="153" t="n">
        <v>0</v>
      </c>
      <c r="J56" s="153" t="n">
        <v>0</v>
      </c>
      <c r="K56" s="153" t="n">
        <v>0</v>
      </c>
      <c r="L56" s="153" t="n">
        <v>0</v>
      </c>
      <c r="M56" s="153" t="n">
        <v>0</v>
      </c>
      <c r="N56" s="153" t="n">
        <v>0</v>
      </c>
      <c r="O56" s="153" t="n">
        <v>0</v>
      </c>
      <c r="P56" s="153" t="n">
        <v>0</v>
      </c>
      <c r="Q56" s="153" t="n">
        <v>0</v>
      </c>
      <c r="R56" s="153" t="n">
        <v>0</v>
      </c>
      <c r="S56" s="153" t="n">
        <v>0</v>
      </c>
      <c r="T56" s="153" t="n">
        <v>0</v>
      </c>
      <c r="U56" s="153" t="n">
        <v>0</v>
      </c>
      <c r="V56" s="153" t="n">
        <v>0</v>
      </c>
      <c r="W56" s="153" t="n">
        <v>0</v>
      </c>
      <c r="X56" s="153" t="n">
        <v>0</v>
      </c>
      <c r="Y56" s="153" t="n">
        <v>0</v>
      </c>
      <c r="Z56" s="153" t="n">
        <v>0</v>
      </c>
      <c r="AA56" s="153" t="n">
        <v>0</v>
      </c>
      <c r="AB56" s="153" t="n">
        <v>0</v>
      </c>
      <c r="AC56" s="153" t="n">
        <v>0</v>
      </c>
      <c r="AD56" s="153" t="n">
        <v>0</v>
      </c>
      <c r="AE56" s="153" t="n">
        <v>0</v>
      </c>
      <c r="AF56" s="153" t="n">
        <v>0</v>
      </c>
      <c r="AG56" s="325" t="n">
        <v>0</v>
      </c>
      <c r="AH56" s="1"/>
      <c r="AI56" s="205"/>
      <c r="AJ56" s="1"/>
      <c r="AK56" s="1"/>
      <c r="AL56" s="3"/>
      <c r="AM56" s="2"/>
      <c r="AN56" s="33"/>
      <c r="AO56" s="1"/>
      <c r="AP56" s="1"/>
      <c r="AQ56" s="1"/>
      <c r="AR56" s="1"/>
      <c r="AS56" s="1"/>
    </row>
    <row r="57" customFormat="false" ht="12.75" hidden="false" customHeight="true" outlineLevel="0" collapsed="false">
      <c r="A57" s="285" t="s">
        <v>122</v>
      </c>
      <c r="B57" s="284" t="n">
        <f aca="false">SUM(C57:AG57)</f>
        <v>0</v>
      </c>
      <c r="C57" s="153" t="n">
        <v>0</v>
      </c>
      <c r="D57" s="153" t="n">
        <v>0</v>
      </c>
      <c r="E57" s="153" t="n">
        <v>0</v>
      </c>
      <c r="F57" s="153" t="n">
        <v>0</v>
      </c>
      <c r="G57" s="153" t="n">
        <v>0</v>
      </c>
      <c r="H57" s="153" t="n">
        <v>0</v>
      </c>
      <c r="I57" s="153" t="n">
        <v>0</v>
      </c>
      <c r="J57" s="153" t="n">
        <v>0</v>
      </c>
      <c r="K57" s="153" t="n">
        <v>0</v>
      </c>
      <c r="L57" s="153" t="n">
        <v>0</v>
      </c>
      <c r="M57" s="153" t="n">
        <v>0</v>
      </c>
      <c r="N57" s="153" t="n">
        <v>0</v>
      </c>
      <c r="O57" s="153" t="n">
        <v>0</v>
      </c>
      <c r="P57" s="153" t="n">
        <v>0</v>
      </c>
      <c r="Q57" s="153" t="n">
        <v>0</v>
      </c>
      <c r="R57" s="153" t="n">
        <v>0</v>
      </c>
      <c r="S57" s="153" t="n">
        <v>0</v>
      </c>
      <c r="T57" s="153" t="n">
        <v>0</v>
      </c>
      <c r="U57" s="153" t="n">
        <v>0</v>
      </c>
      <c r="V57" s="153" t="n">
        <v>0</v>
      </c>
      <c r="W57" s="153" t="n">
        <v>0</v>
      </c>
      <c r="X57" s="153" t="n">
        <v>0</v>
      </c>
      <c r="Y57" s="153" t="n">
        <v>0</v>
      </c>
      <c r="Z57" s="153" t="n">
        <v>0</v>
      </c>
      <c r="AA57" s="153" t="n">
        <v>0</v>
      </c>
      <c r="AB57" s="153" t="n">
        <v>0</v>
      </c>
      <c r="AC57" s="153" t="n">
        <v>0</v>
      </c>
      <c r="AD57" s="153" t="n">
        <v>0</v>
      </c>
      <c r="AE57" s="153" t="n">
        <v>0</v>
      </c>
      <c r="AF57" s="153" t="n">
        <v>0</v>
      </c>
      <c r="AG57" s="325" t="n">
        <v>0</v>
      </c>
      <c r="AH57" s="1"/>
      <c r="AI57" s="205"/>
      <c r="AJ57" s="1"/>
      <c r="AK57" s="1"/>
      <c r="AL57" s="3"/>
      <c r="AM57" s="2"/>
      <c r="AN57" s="33"/>
      <c r="AO57" s="1"/>
      <c r="AP57" s="1"/>
      <c r="AQ57" s="1"/>
      <c r="AR57" s="1"/>
      <c r="AS57" s="1"/>
    </row>
    <row r="58" customFormat="false" ht="12.75" hidden="false" customHeight="true" outlineLevel="0" collapsed="false">
      <c r="A58" s="285" t="s">
        <v>278</v>
      </c>
      <c r="B58" s="284" t="n">
        <f aca="false">SUM(C58:AG58)</f>
        <v>0</v>
      </c>
      <c r="C58" s="153" t="n">
        <v>0</v>
      </c>
      <c r="D58" s="153" t="n">
        <v>0</v>
      </c>
      <c r="E58" s="153" t="n">
        <v>0</v>
      </c>
      <c r="F58" s="153" t="n">
        <v>0</v>
      </c>
      <c r="G58" s="153" t="n">
        <v>0</v>
      </c>
      <c r="H58" s="153" t="n">
        <v>0</v>
      </c>
      <c r="I58" s="153" t="n">
        <v>0</v>
      </c>
      <c r="J58" s="153" t="n">
        <v>0</v>
      </c>
      <c r="K58" s="153" t="n">
        <v>0</v>
      </c>
      <c r="L58" s="153" t="n">
        <v>0</v>
      </c>
      <c r="M58" s="153" t="n">
        <v>0</v>
      </c>
      <c r="N58" s="153" t="n">
        <v>0</v>
      </c>
      <c r="O58" s="153" t="n">
        <v>0</v>
      </c>
      <c r="P58" s="153" t="n">
        <v>0</v>
      </c>
      <c r="Q58" s="153" t="n">
        <v>0</v>
      </c>
      <c r="R58" s="153" t="n">
        <v>0</v>
      </c>
      <c r="S58" s="153" t="n">
        <v>0</v>
      </c>
      <c r="T58" s="153" t="n">
        <v>0</v>
      </c>
      <c r="U58" s="153" t="n">
        <v>0</v>
      </c>
      <c r="V58" s="153" t="n">
        <v>0</v>
      </c>
      <c r="W58" s="153" t="n">
        <v>0</v>
      </c>
      <c r="X58" s="153" t="n">
        <v>0</v>
      </c>
      <c r="Y58" s="153" t="n">
        <v>0</v>
      </c>
      <c r="Z58" s="153" t="n">
        <v>0</v>
      </c>
      <c r="AA58" s="153" t="n">
        <v>0</v>
      </c>
      <c r="AB58" s="153" t="n">
        <v>0</v>
      </c>
      <c r="AC58" s="153" t="n">
        <v>0</v>
      </c>
      <c r="AD58" s="153" t="n">
        <v>0</v>
      </c>
      <c r="AE58" s="153" t="n">
        <v>0</v>
      </c>
      <c r="AF58" s="153" t="n">
        <v>0</v>
      </c>
      <c r="AG58" s="325" t="n">
        <v>0</v>
      </c>
      <c r="AH58" s="1"/>
      <c r="AI58" s="205"/>
      <c r="AJ58" s="1"/>
      <c r="AK58" s="1"/>
      <c r="AL58" s="3"/>
      <c r="AM58" s="2"/>
      <c r="AN58" s="56"/>
      <c r="AO58" s="3"/>
      <c r="AP58" s="3"/>
      <c r="AQ58" s="3"/>
      <c r="AR58" s="3"/>
      <c r="AS58" s="3"/>
      <c r="AT58" s="205"/>
      <c r="AU58" s="205"/>
      <c r="AV58" s="205"/>
      <c r="AW58" s="205"/>
      <c r="AX58" s="205"/>
    </row>
    <row r="59" customFormat="false" ht="12.75" hidden="false" customHeight="true" outlineLevel="0" collapsed="false">
      <c r="A59" s="285" t="s">
        <v>124</v>
      </c>
      <c r="B59" s="284" t="n">
        <f aca="false">SUM(C59:AG59)</f>
        <v>0</v>
      </c>
      <c r="C59" s="153" t="n">
        <v>0</v>
      </c>
      <c r="D59" s="153" t="n">
        <v>0</v>
      </c>
      <c r="E59" s="153" t="n">
        <v>0</v>
      </c>
      <c r="F59" s="153" t="n">
        <v>0</v>
      </c>
      <c r="G59" s="153" t="n">
        <v>0</v>
      </c>
      <c r="H59" s="153" t="n">
        <v>0</v>
      </c>
      <c r="I59" s="153" t="n">
        <v>0</v>
      </c>
      <c r="J59" s="153" t="n">
        <v>0</v>
      </c>
      <c r="K59" s="153" t="n">
        <v>0</v>
      </c>
      <c r="L59" s="153" t="n">
        <v>0</v>
      </c>
      <c r="M59" s="153" t="n">
        <v>0</v>
      </c>
      <c r="N59" s="153" t="n">
        <v>0</v>
      </c>
      <c r="O59" s="153" t="n">
        <v>0</v>
      </c>
      <c r="P59" s="153" t="n">
        <v>0</v>
      </c>
      <c r="Q59" s="153" t="n">
        <v>0</v>
      </c>
      <c r="R59" s="153" t="n">
        <v>0</v>
      </c>
      <c r="S59" s="153" t="n">
        <v>0</v>
      </c>
      <c r="T59" s="153" t="n">
        <v>0</v>
      </c>
      <c r="U59" s="153" t="n">
        <v>0</v>
      </c>
      <c r="V59" s="153" t="n">
        <v>0</v>
      </c>
      <c r="W59" s="153" t="n">
        <v>0</v>
      </c>
      <c r="X59" s="153" t="n">
        <v>0</v>
      </c>
      <c r="Y59" s="153" t="n">
        <v>0</v>
      </c>
      <c r="Z59" s="153" t="n">
        <v>0</v>
      </c>
      <c r="AA59" s="153" t="n">
        <v>0</v>
      </c>
      <c r="AB59" s="153" t="n">
        <v>0</v>
      </c>
      <c r="AC59" s="153" t="n">
        <v>0</v>
      </c>
      <c r="AD59" s="153" t="n">
        <v>0</v>
      </c>
      <c r="AE59" s="153" t="n">
        <v>0</v>
      </c>
      <c r="AF59" s="153" t="n">
        <v>0</v>
      </c>
      <c r="AG59" s="325" t="n">
        <v>0</v>
      </c>
      <c r="AH59" s="1"/>
      <c r="AI59" s="205"/>
      <c r="AJ59" s="1"/>
      <c r="AK59" s="1"/>
      <c r="AL59" s="3"/>
      <c r="AM59" s="2"/>
      <c r="AN59" s="56"/>
      <c r="AO59" s="3"/>
      <c r="AP59" s="3"/>
      <c r="AQ59" s="3"/>
      <c r="AR59" s="3"/>
      <c r="AS59" s="3"/>
      <c r="AT59" s="205"/>
      <c r="AU59" s="205"/>
      <c r="AV59" s="205"/>
      <c r="AW59" s="205"/>
      <c r="AX59" s="205"/>
    </row>
    <row r="60" customFormat="false" ht="12.75" hidden="false" customHeight="true" outlineLevel="0" collapsed="false">
      <c r="A60" s="285" t="s">
        <v>128</v>
      </c>
      <c r="B60" s="284" t="n">
        <f aca="false">SUM(C60:AG60)</f>
        <v>0</v>
      </c>
      <c r="C60" s="153" t="n">
        <v>0</v>
      </c>
      <c r="D60" s="153" t="n">
        <v>0</v>
      </c>
      <c r="E60" s="153" t="n">
        <v>0</v>
      </c>
      <c r="F60" s="153" t="n">
        <v>0</v>
      </c>
      <c r="G60" s="153" t="n">
        <v>0</v>
      </c>
      <c r="H60" s="153" t="n">
        <v>0</v>
      </c>
      <c r="I60" s="153" t="n">
        <v>0</v>
      </c>
      <c r="J60" s="153" t="n">
        <v>0</v>
      </c>
      <c r="K60" s="153" t="n">
        <v>0</v>
      </c>
      <c r="L60" s="153" t="n">
        <v>0</v>
      </c>
      <c r="M60" s="153" t="n">
        <v>0</v>
      </c>
      <c r="N60" s="153" t="n">
        <v>0</v>
      </c>
      <c r="O60" s="153" t="n">
        <v>0</v>
      </c>
      <c r="P60" s="153" t="n">
        <v>0</v>
      </c>
      <c r="Q60" s="153" t="n">
        <v>0</v>
      </c>
      <c r="R60" s="153" t="n">
        <v>0</v>
      </c>
      <c r="S60" s="153" t="n">
        <v>0</v>
      </c>
      <c r="T60" s="153" t="n">
        <v>0</v>
      </c>
      <c r="U60" s="153" t="n">
        <v>0</v>
      </c>
      <c r="V60" s="153" t="n">
        <v>0</v>
      </c>
      <c r="W60" s="153" t="n">
        <v>0</v>
      </c>
      <c r="X60" s="153" t="n">
        <v>0</v>
      </c>
      <c r="Y60" s="153" t="n">
        <v>0</v>
      </c>
      <c r="Z60" s="153" t="n">
        <v>0</v>
      </c>
      <c r="AA60" s="153" t="n">
        <v>0</v>
      </c>
      <c r="AB60" s="153" t="n">
        <v>0</v>
      </c>
      <c r="AC60" s="153" t="n">
        <v>0</v>
      </c>
      <c r="AD60" s="153" t="n">
        <v>0</v>
      </c>
      <c r="AE60" s="153" t="n">
        <v>0</v>
      </c>
      <c r="AF60" s="153" t="n">
        <v>0</v>
      </c>
      <c r="AG60" s="325" t="n">
        <v>0</v>
      </c>
      <c r="AH60" s="1"/>
      <c r="AI60" s="205"/>
      <c r="AJ60" s="1"/>
      <c r="AK60" s="1"/>
      <c r="AL60" s="3"/>
      <c r="AM60" s="2"/>
      <c r="AN60" s="56"/>
      <c r="AO60" s="3"/>
      <c r="AP60" s="3"/>
      <c r="AQ60" s="3"/>
      <c r="AR60" s="3"/>
      <c r="AS60" s="3"/>
      <c r="AT60" s="205"/>
      <c r="AU60" s="205"/>
      <c r="AV60" s="205"/>
      <c r="AW60" s="205"/>
      <c r="AX60" s="205"/>
    </row>
    <row r="61" customFormat="false" ht="12.75" hidden="false" customHeight="true" outlineLevel="0" collapsed="false">
      <c r="A61" s="285" t="s">
        <v>279</v>
      </c>
      <c r="B61" s="284" t="n">
        <f aca="false">SUM(C61:AG61)</f>
        <v>0</v>
      </c>
      <c r="C61" s="153" t="n">
        <v>0</v>
      </c>
      <c r="D61" s="153" t="n">
        <v>0</v>
      </c>
      <c r="E61" s="153" t="n">
        <v>0</v>
      </c>
      <c r="F61" s="153" t="n">
        <v>0</v>
      </c>
      <c r="G61" s="153" t="n">
        <v>0</v>
      </c>
      <c r="H61" s="153" t="n">
        <v>0</v>
      </c>
      <c r="I61" s="153" t="n">
        <v>0</v>
      </c>
      <c r="J61" s="153" t="n">
        <v>0</v>
      </c>
      <c r="K61" s="153" t="n">
        <v>0</v>
      </c>
      <c r="L61" s="153" t="n">
        <v>0</v>
      </c>
      <c r="M61" s="153" t="n">
        <v>0</v>
      </c>
      <c r="N61" s="153" t="n">
        <v>0</v>
      </c>
      <c r="O61" s="153" t="n">
        <v>0</v>
      </c>
      <c r="P61" s="153" t="n">
        <v>0</v>
      </c>
      <c r="Q61" s="153" t="n">
        <v>0</v>
      </c>
      <c r="R61" s="153" t="n">
        <v>0</v>
      </c>
      <c r="S61" s="153" t="n">
        <v>0</v>
      </c>
      <c r="T61" s="153" t="n">
        <v>0</v>
      </c>
      <c r="U61" s="153" t="n">
        <v>0</v>
      </c>
      <c r="V61" s="153" t="n">
        <v>0</v>
      </c>
      <c r="W61" s="153" t="n">
        <v>0</v>
      </c>
      <c r="X61" s="153" t="n">
        <v>0</v>
      </c>
      <c r="Y61" s="153" t="n">
        <v>0</v>
      </c>
      <c r="Z61" s="153" t="n">
        <v>0</v>
      </c>
      <c r="AA61" s="153" t="n">
        <v>0</v>
      </c>
      <c r="AB61" s="153" t="n">
        <v>0</v>
      </c>
      <c r="AC61" s="153" t="n">
        <v>0</v>
      </c>
      <c r="AD61" s="153" t="n">
        <v>0</v>
      </c>
      <c r="AE61" s="153" t="n">
        <v>0</v>
      </c>
      <c r="AF61" s="153" t="n">
        <v>0</v>
      </c>
      <c r="AG61" s="325" t="n">
        <v>0</v>
      </c>
      <c r="AH61" s="1"/>
      <c r="AJ61" s="1"/>
      <c r="AK61" s="1"/>
      <c r="AL61" s="3"/>
      <c r="AM61" s="2"/>
      <c r="AN61" s="33"/>
      <c r="AO61" s="1"/>
      <c r="AP61" s="1"/>
      <c r="AQ61" s="1"/>
      <c r="AR61" s="1"/>
      <c r="AS61" s="1"/>
    </row>
    <row r="62" customFormat="false" ht="12.75" hidden="false" customHeight="true" outlineLevel="0" collapsed="false">
      <c r="A62" s="285" t="s">
        <v>130</v>
      </c>
      <c r="B62" s="284" t="n">
        <f aca="false">SUM(C62:AG62)</f>
        <v>0</v>
      </c>
      <c r="C62" s="153" t="n">
        <v>0</v>
      </c>
      <c r="D62" s="153" t="n">
        <v>0</v>
      </c>
      <c r="E62" s="153" t="n">
        <v>0</v>
      </c>
      <c r="F62" s="153" t="n">
        <v>0</v>
      </c>
      <c r="G62" s="153" t="n">
        <v>0</v>
      </c>
      <c r="H62" s="153" t="n">
        <v>0</v>
      </c>
      <c r="I62" s="153" t="n">
        <v>0</v>
      </c>
      <c r="J62" s="153" t="n">
        <v>0</v>
      </c>
      <c r="K62" s="153" t="n">
        <v>0</v>
      </c>
      <c r="L62" s="153" t="n">
        <v>0</v>
      </c>
      <c r="M62" s="153" t="n">
        <v>0</v>
      </c>
      <c r="N62" s="153" t="n">
        <v>0</v>
      </c>
      <c r="O62" s="153" t="n">
        <v>0</v>
      </c>
      <c r="P62" s="153" t="n">
        <v>0</v>
      </c>
      <c r="Q62" s="153" t="n">
        <v>0</v>
      </c>
      <c r="R62" s="153" t="n">
        <v>0</v>
      </c>
      <c r="S62" s="153" t="n">
        <v>0</v>
      </c>
      <c r="T62" s="153" t="n">
        <v>0</v>
      </c>
      <c r="U62" s="153" t="n">
        <v>0</v>
      </c>
      <c r="V62" s="153" t="n">
        <v>0</v>
      </c>
      <c r="W62" s="153" t="n">
        <v>0</v>
      </c>
      <c r="X62" s="153" t="n">
        <v>0</v>
      </c>
      <c r="Y62" s="153" t="n">
        <v>0</v>
      </c>
      <c r="Z62" s="153" t="n">
        <v>0</v>
      </c>
      <c r="AA62" s="153" t="n">
        <v>0</v>
      </c>
      <c r="AB62" s="153" t="n">
        <v>0</v>
      </c>
      <c r="AC62" s="153" t="n">
        <v>0</v>
      </c>
      <c r="AD62" s="153" t="n">
        <v>0</v>
      </c>
      <c r="AE62" s="153" t="n">
        <v>0</v>
      </c>
      <c r="AF62" s="153" t="n">
        <v>0</v>
      </c>
      <c r="AG62" s="325" t="n">
        <v>0</v>
      </c>
      <c r="AH62" s="1"/>
      <c r="AJ62" s="1"/>
      <c r="AK62" s="1"/>
      <c r="AL62" s="3"/>
      <c r="AM62" s="2"/>
      <c r="AN62" s="33"/>
      <c r="AO62" s="33"/>
      <c r="AP62" s="1"/>
      <c r="AQ62" s="1"/>
      <c r="AR62" s="1"/>
      <c r="AS62" s="1"/>
    </row>
    <row r="63" customFormat="false" ht="12.75" hidden="false" customHeight="true" outlineLevel="0" collapsed="false">
      <c r="A63" s="285" t="s">
        <v>232</v>
      </c>
      <c r="B63" s="284" t="n">
        <f aca="false">SUM(C63:AG63)</f>
        <v>0</v>
      </c>
      <c r="C63" s="153" t="n">
        <v>0</v>
      </c>
      <c r="D63" s="153" t="n">
        <v>0</v>
      </c>
      <c r="E63" s="153" t="n">
        <v>0</v>
      </c>
      <c r="F63" s="153" t="n">
        <v>0</v>
      </c>
      <c r="G63" s="153" t="n">
        <v>0</v>
      </c>
      <c r="H63" s="153" t="n">
        <v>0</v>
      </c>
      <c r="I63" s="153" t="n">
        <v>0</v>
      </c>
      <c r="J63" s="153" t="n">
        <v>0</v>
      </c>
      <c r="K63" s="153" t="n">
        <v>0</v>
      </c>
      <c r="L63" s="153" t="n">
        <v>0</v>
      </c>
      <c r="M63" s="153" t="n">
        <v>0</v>
      </c>
      <c r="N63" s="153" t="n">
        <v>0</v>
      </c>
      <c r="O63" s="153" t="n">
        <v>0</v>
      </c>
      <c r="P63" s="153" t="n">
        <v>0</v>
      </c>
      <c r="Q63" s="153" t="n">
        <v>0</v>
      </c>
      <c r="R63" s="153" t="n">
        <v>0</v>
      </c>
      <c r="S63" s="153" t="n">
        <v>0</v>
      </c>
      <c r="T63" s="153" t="n">
        <v>0</v>
      </c>
      <c r="U63" s="153" t="n">
        <v>0</v>
      </c>
      <c r="V63" s="153" t="n">
        <v>0</v>
      </c>
      <c r="W63" s="153" t="n">
        <v>0</v>
      </c>
      <c r="X63" s="153" t="n">
        <v>0</v>
      </c>
      <c r="Y63" s="153" t="n">
        <v>0</v>
      </c>
      <c r="Z63" s="153" t="n">
        <v>0</v>
      </c>
      <c r="AA63" s="153" t="n">
        <v>0</v>
      </c>
      <c r="AB63" s="153" t="n">
        <v>0</v>
      </c>
      <c r="AC63" s="153" t="n">
        <v>0</v>
      </c>
      <c r="AD63" s="153" t="n">
        <v>0</v>
      </c>
      <c r="AE63" s="153" t="n">
        <v>0</v>
      </c>
      <c r="AF63" s="153" t="n">
        <v>0</v>
      </c>
      <c r="AG63" s="325" t="n">
        <v>0</v>
      </c>
      <c r="AH63" s="1"/>
      <c r="AI63" s="205"/>
      <c r="AJ63" s="1"/>
      <c r="AK63" s="1"/>
      <c r="AL63" s="3"/>
      <c r="AM63" s="2"/>
      <c r="AN63" s="33"/>
      <c r="AO63" s="1"/>
      <c r="AP63" s="1"/>
      <c r="AQ63" s="1"/>
      <c r="AR63" s="1"/>
      <c r="AS63" s="1"/>
    </row>
    <row r="64" customFormat="false" ht="12.75" hidden="false" customHeight="true" outlineLevel="0" collapsed="false">
      <c r="A64" s="285" t="s">
        <v>126</v>
      </c>
      <c r="B64" s="284" t="n">
        <f aca="false">SUM(C64:AG64)</f>
        <v>0</v>
      </c>
      <c r="C64" s="153" t="n">
        <v>0</v>
      </c>
      <c r="D64" s="153" t="n">
        <v>0</v>
      </c>
      <c r="E64" s="153" t="n">
        <v>0</v>
      </c>
      <c r="F64" s="153" t="n">
        <v>0</v>
      </c>
      <c r="G64" s="153" t="n">
        <v>0</v>
      </c>
      <c r="H64" s="153" t="n">
        <v>0</v>
      </c>
      <c r="I64" s="153" t="n">
        <v>0</v>
      </c>
      <c r="J64" s="153" t="n">
        <v>0</v>
      </c>
      <c r="K64" s="153" t="n">
        <v>0</v>
      </c>
      <c r="L64" s="153" t="n">
        <v>0</v>
      </c>
      <c r="M64" s="153" t="n">
        <v>0</v>
      </c>
      <c r="N64" s="153" t="n">
        <v>0</v>
      </c>
      <c r="O64" s="153" t="n">
        <v>0</v>
      </c>
      <c r="P64" s="153" t="n">
        <v>0</v>
      </c>
      <c r="Q64" s="153" t="n">
        <v>0</v>
      </c>
      <c r="R64" s="153" t="n">
        <v>0</v>
      </c>
      <c r="S64" s="153" t="n">
        <v>0</v>
      </c>
      <c r="T64" s="153" t="n">
        <v>0</v>
      </c>
      <c r="U64" s="153" t="n">
        <v>0</v>
      </c>
      <c r="V64" s="153" t="n">
        <v>0</v>
      </c>
      <c r="W64" s="153" t="n">
        <v>0</v>
      </c>
      <c r="X64" s="153" t="n">
        <v>0</v>
      </c>
      <c r="Y64" s="153" t="n">
        <v>0</v>
      </c>
      <c r="Z64" s="153" t="n">
        <v>0</v>
      </c>
      <c r="AA64" s="153" t="n">
        <v>0</v>
      </c>
      <c r="AB64" s="153" t="n">
        <v>0</v>
      </c>
      <c r="AC64" s="153" t="n">
        <v>0</v>
      </c>
      <c r="AD64" s="153" t="n">
        <v>0</v>
      </c>
      <c r="AE64" s="153" t="n">
        <v>0</v>
      </c>
      <c r="AF64" s="153" t="n">
        <v>0</v>
      </c>
      <c r="AG64" s="325" t="n">
        <v>0</v>
      </c>
      <c r="AH64" s="1"/>
      <c r="AI64" s="205"/>
      <c r="AJ64" s="1"/>
      <c r="AK64" s="1"/>
      <c r="AL64" s="2"/>
      <c r="AM64" s="2"/>
      <c r="AN64" s="1"/>
      <c r="AO64" s="1"/>
      <c r="AP64" s="1"/>
      <c r="AQ64" s="1"/>
      <c r="AR64" s="1"/>
      <c r="AS64" s="1"/>
    </row>
    <row r="65" customFormat="false" ht="12.75" hidden="false" customHeight="true" outlineLevel="0" collapsed="false">
      <c r="A65" s="226" t="s">
        <v>127</v>
      </c>
      <c r="B65" s="284" t="n">
        <f aca="false">SUM(C65:AG65)</f>
        <v>0</v>
      </c>
      <c r="C65" s="153" t="n">
        <v>0</v>
      </c>
      <c r="D65" s="153" t="n">
        <v>0</v>
      </c>
      <c r="E65" s="153" t="n">
        <v>0</v>
      </c>
      <c r="F65" s="153" t="n">
        <v>0</v>
      </c>
      <c r="G65" s="153" t="n">
        <v>0</v>
      </c>
      <c r="H65" s="153" t="n">
        <v>0</v>
      </c>
      <c r="I65" s="153" t="n">
        <v>0</v>
      </c>
      <c r="J65" s="153" t="n">
        <v>0</v>
      </c>
      <c r="K65" s="153" t="n">
        <v>0</v>
      </c>
      <c r="L65" s="153" t="n">
        <v>0</v>
      </c>
      <c r="M65" s="153" t="n">
        <v>0</v>
      </c>
      <c r="N65" s="153" t="n">
        <v>0</v>
      </c>
      <c r="O65" s="153" t="n">
        <v>0</v>
      </c>
      <c r="P65" s="153" t="n">
        <v>0</v>
      </c>
      <c r="Q65" s="153" t="n">
        <v>0</v>
      </c>
      <c r="R65" s="153" t="n">
        <v>0</v>
      </c>
      <c r="S65" s="153" t="n">
        <v>0</v>
      </c>
      <c r="T65" s="153" t="n">
        <v>0</v>
      </c>
      <c r="U65" s="153" t="n">
        <v>0</v>
      </c>
      <c r="V65" s="153" t="n">
        <v>0</v>
      </c>
      <c r="W65" s="153" t="n">
        <v>0</v>
      </c>
      <c r="X65" s="153" t="n">
        <v>0</v>
      </c>
      <c r="Y65" s="153" t="n">
        <v>0</v>
      </c>
      <c r="Z65" s="153" t="n">
        <v>0</v>
      </c>
      <c r="AA65" s="153" t="n">
        <v>0</v>
      </c>
      <c r="AB65" s="153" t="n">
        <v>0</v>
      </c>
      <c r="AC65" s="153" t="n">
        <v>0</v>
      </c>
      <c r="AD65" s="153" t="n">
        <v>0</v>
      </c>
      <c r="AE65" s="153" t="n">
        <v>0</v>
      </c>
      <c r="AF65" s="153" t="n">
        <v>0</v>
      </c>
      <c r="AG65" s="325" t="n">
        <v>0</v>
      </c>
      <c r="AH65" s="1"/>
      <c r="AJ65" s="1"/>
      <c r="AK65" s="1"/>
      <c r="AL65" s="3"/>
      <c r="AM65" s="2"/>
      <c r="AN65" s="1"/>
      <c r="AO65" s="1"/>
      <c r="AP65" s="1"/>
      <c r="AQ65" s="1"/>
      <c r="AR65" s="1"/>
      <c r="AS65" s="1"/>
    </row>
    <row r="66" customFormat="false" ht="12.75" hidden="false" customHeight="true" outlineLevel="0" collapsed="false">
      <c r="A66" s="226" t="s">
        <v>280</v>
      </c>
      <c r="B66" s="284" t="n">
        <f aca="false">SUM(C66:AG66)</f>
        <v>0</v>
      </c>
      <c r="C66" s="153" t="n">
        <v>0</v>
      </c>
      <c r="D66" s="153" t="n">
        <v>0</v>
      </c>
      <c r="E66" s="153" t="n">
        <v>0</v>
      </c>
      <c r="F66" s="153" t="n">
        <v>0</v>
      </c>
      <c r="G66" s="153" t="n">
        <v>0</v>
      </c>
      <c r="H66" s="153" t="n">
        <v>0</v>
      </c>
      <c r="I66" s="153" t="n">
        <v>0</v>
      </c>
      <c r="J66" s="153" t="n">
        <v>0</v>
      </c>
      <c r="K66" s="153" t="n">
        <v>0</v>
      </c>
      <c r="L66" s="153" t="n">
        <v>0</v>
      </c>
      <c r="M66" s="153" t="n">
        <v>0</v>
      </c>
      <c r="N66" s="153" t="n">
        <v>0</v>
      </c>
      <c r="O66" s="153" t="n">
        <v>0</v>
      </c>
      <c r="P66" s="153" t="n">
        <v>0</v>
      </c>
      <c r="Q66" s="153" t="n">
        <v>0</v>
      </c>
      <c r="R66" s="153" t="n">
        <v>0</v>
      </c>
      <c r="S66" s="153" t="n">
        <v>0</v>
      </c>
      <c r="T66" s="153" t="n">
        <v>0</v>
      </c>
      <c r="U66" s="153" t="n">
        <v>0</v>
      </c>
      <c r="V66" s="153" t="n">
        <v>0</v>
      </c>
      <c r="W66" s="153" t="n">
        <v>0</v>
      </c>
      <c r="X66" s="153" t="n">
        <v>0</v>
      </c>
      <c r="Y66" s="153" t="n">
        <v>0</v>
      </c>
      <c r="Z66" s="153" t="n">
        <v>0</v>
      </c>
      <c r="AA66" s="153" t="n">
        <v>0</v>
      </c>
      <c r="AB66" s="153" t="n">
        <v>0</v>
      </c>
      <c r="AC66" s="153" t="n">
        <v>0</v>
      </c>
      <c r="AD66" s="153" t="n">
        <v>0</v>
      </c>
      <c r="AE66" s="153" t="n">
        <v>0</v>
      </c>
      <c r="AF66" s="153" t="n">
        <v>0</v>
      </c>
      <c r="AG66" s="325" t="n">
        <v>0</v>
      </c>
      <c r="AH66" s="1"/>
      <c r="AI66" s="205"/>
      <c r="AJ66" s="1"/>
      <c r="AK66" s="1"/>
      <c r="AL66" s="3"/>
      <c r="AM66" s="2"/>
      <c r="AN66" s="1"/>
      <c r="AO66" s="1"/>
      <c r="AP66" s="1"/>
      <c r="AQ66" s="1"/>
      <c r="AR66" s="1"/>
      <c r="AS66" s="1"/>
    </row>
    <row r="67" customFormat="false" ht="12.75" hidden="false" customHeight="true" outlineLevel="0" collapsed="false">
      <c r="A67" s="226" t="s">
        <v>281</v>
      </c>
      <c r="B67" s="284" t="n">
        <f aca="false">SUM(C67:AG67)</f>
        <v>0</v>
      </c>
      <c r="C67" s="153" t="n">
        <v>0</v>
      </c>
      <c r="D67" s="153" t="n">
        <v>0</v>
      </c>
      <c r="E67" s="153" t="n">
        <v>0</v>
      </c>
      <c r="F67" s="153" t="n">
        <v>0</v>
      </c>
      <c r="G67" s="153" t="n">
        <v>0</v>
      </c>
      <c r="H67" s="153" t="n">
        <v>0</v>
      </c>
      <c r="I67" s="153" t="n">
        <v>0</v>
      </c>
      <c r="J67" s="153" t="n">
        <v>0</v>
      </c>
      <c r="K67" s="153" t="n">
        <v>0</v>
      </c>
      <c r="L67" s="153" t="n">
        <v>0</v>
      </c>
      <c r="M67" s="153" t="n">
        <v>0</v>
      </c>
      <c r="N67" s="153" t="n">
        <v>0</v>
      </c>
      <c r="O67" s="153" t="n">
        <v>0</v>
      </c>
      <c r="P67" s="153" t="n">
        <v>0</v>
      </c>
      <c r="Q67" s="153" t="n">
        <v>0</v>
      </c>
      <c r="R67" s="153" t="n">
        <v>0</v>
      </c>
      <c r="S67" s="153" t="n">
        <v>0</v>
      </c>
      <c r="T67" s="153" t="n">
        <v>0</v>
      </c>
      <c r="U67" s="153" t="n">
        <v>0</v>
      </c>
      <c r="V67" s="153" t="n">
        <v>0</v>
      </c>
      <c r="W67" s="153" t="n">
        <v>0</v>
      </c>
      <c r="X67" s="153" t="n">
        <v>0</v>
      </c>
      <c r="Y67" s="153" t="n">
        <v>0</v>
      </c>
      <c r="Z67" s="153" t="n">
        <v>0</v>
      </c>
      <c r="AA67" s="153" t="n">
        <v>0</v>
      </c>
      <c r="AB67" s="153" t="n">
        <v>0</v>
      </c>
      <c r="AC67" s="153" t="n">
        <v>0</v>
      </c>
      <c r="AD67" s="153" t="n">
        <v>0</v>
      </c>
      <c r="AE67" s="153" t="n">
        <v>0</v>
      </c>
      <c r="AF67" s="153" t="n">
        <v>0</v>
      </c>
      <c r="AG67" s="325" t="n">
        <v>0</v>
      </c>
      <c r="AH67" s="1"/>
      <c r="AI67" s="205"/>
      <c r="AJ67" s="1"/>
      <c r="AK67" s="1"/>
      <c r="AL67" s="3"/>
      <c r="AM67" s="2"/>
      <c r="AN67" s="1"/>
      <c r="AO67" s="1"/>
      <c r="AP67" s="1"/>
      <c r="AQ67" s="1"/>
      <c r="AR67" s="1"/>
      <c r="AS67" s="1"/>
    </row>
    <row r="68" customFormat="false" ht="12.75" hidden="false" customHeight="true" outlineLevel="0" collapsed="false">
      <c r="A68" s="226" t="s">
        <v>282</v>
      </c>
      <c r="B68" s="284" t="n">
        <f aca="false">SUM(C68:AG68)</f>
        <v>0</v>
      </c>
      <c r="C68" s="153" t="n">
        <v>0</v>
      </c>
      <c r="D68" s="153" t="n">
        <v>0</v>
      </c>
      <c r="E68" s="153" t="n">
        <v>0</v>
      </c>
      <c r="F68" s="153" t="n">
        <v>0</v>
      </c>
      <c r="G68" s="153" t="n">
        <v>0</v>
      </c>
      <c r="H68" s="153" t="n">
        <v>0</v>
      </c>
      <c r="I68" s="153" t="n">
        <v>0</v>
      </c>
      <c r="J68" s="153" t="n">
        <v>0</v>
      </c>
      <c r="K68" s="153" t="n">
        <v>0</v>
      </c>
      <c r="L68" s="153" t="n">
        <v>0</v>
      </c>
      <c r="M68" s="153" t="n">
        <v>0</v>
      </c>
      <c r="N68" s="153" t="n">
        <v>0</v>
      </c>
      <c r="O68" s="153" t="n">
        <v>0</v>
      </c>
      <c r="P68" s="153" t="n">
        <v>0</v>
      </c>
      <c r="Q68" s="153" t="n">
        <v>0</v>
      </c>
      <c r="R68" s="153" t="n">
        <v>0</v>
      </c>
      <c r="S68" s="153" t="n">
        <v>0</v>
      </c>
      <c r="T68" s="153" t="n">
        <v>0</v>
      </c>
      <c r="U68" s="153" t="n">
        <v>0</v>
      </c>
      <c r="V68" s="153" t="n">
        <v>0</v>
      </c>
      <c r="W68" s="153" t="n">
        <v>0</v>
      </c>
      <c r="X68" s="153" t="n">
        <v>0</v>
      </c>
      <c r="Y68" s="153" t="n">
        <v>0</v>
      </c>
      <c r="Z68" s="153" t="n">
        <v>0</v>
      </c>
      <c r="AA68" s="153" t="n">
        <v>0</v>
      </c>
      <c r="AB68" s="153" t="n">
        <v>0</v>
      </c>
      <c r="AC68" s="153" t="n">
        <v>0</v>
      </c>
      <c r="AD68" s="153" t="n">
        <v>0</v>
      </c>
      <c r="AE68" s="153" t="n">
        <v>0</v>
      </c>
      <c r="AF68" s="153" t="n">
        <v>0</v>
      </c>
      <c r="AG68" s="325" t="n">
        <v>0</v>
      </c>
      <c r="AH68" s="1"/>
      <c r="AJ68" s="1"/>
      <c r="AK68" s="1"/>
      <c r="AL68" s="3"/>
      <c r="AM68" s="2"/>
      <c r="AN68" s="1"/>
      <c r="AO68" s="1"/>
      <c r="AP68" s="1"/>
      <c r="AQ68" s="1"/>
      <c r="AR68" s="1"/>
      <c r="AS68" s="1"/>
    </row>
    <row r="69" customFormat="false" ht="12.75" hidden="false" customHeight="true" outlineLevel="0" collapsed="false">
      <c r="A69" s="285" t="s">
        <v>283</v>
      </c>
      <c r="B69" s="284" t="n">
        <f aca="false">SUM(C69:AG69)</f>
        <v>0</v>
      </c>
      <c r="C69" s="153" t="n">
        <v>0</v>
      </c>
      <c r="D69" s="153" t="n">
        <v>0</v>
      </c>
      <c r="E69" s="153" t="n">
        <v>0</v>
      </c>
      <c r="F69" s="153" t="n">
        <v>0</v>
      </c>
      <c r="G69" s="153" t="n">
        <v>0</v>
      </c>
      <c r="H69" s="153" t="n">
        <v>0</v>
      </c>
      <c r="I69" s="153" t="n">
        <v>0</v>
      </c>
      <c r="J69" s="153" t="n">
        <v>0</v>
      </c>
      <c r="K69" s="153" t="n">
        <v>0</v>
      </c>
      <c r="L69" s="153" t="n">
        <v>0</v>
      </c>
      <c r="M69" s="153" t="n">
        <v>0</v>
      </c>
      <c r="N69" s="153" t="n">
        <v>0</v>
      </c>
      <c r="O69" s="153" t="n">
        <v>0</v>
      </c>
      <c r="P69" s="153" t="n">
        <v>0</v>
      </c>
      <c r="Q69" s="153" t="n">
        <v>0</v>
      </c>
      <c r="R69" s="153" t="n">
        <v>0</v>
      </c>
      <c r="S69" s="153" t="n">
        <v>0</v>
      </c>
      <c r="T69" s="153" t="n">
        <v>0</v>
      </c>
      <c r="U69" s="153" t="n">
        <v>0</v>
      </c>
      <c r="V69" s="153" t="n">
        <v>0</v>
      </c>
      <c r="W69" s="153" t="n">
        <v>0</v>
      </c>
      <c r="X69" s="153" t="n">
        <v>0</v>
      </c>
      <c r="Y69" s="153" t="n">
        <v>0</v>
      </c>
      <c r="Z69" s="153" t="n">
        <v>0</v>
      </c>
      <c r="AA69" s="153" t="n">
        <v>0</v>
      </c>
      <c r="AB69" s="153" t="n">
        <v>0</v>
      </c>
      <c r="AC69" s="153" t="n">
        <v>0</v>
      </c>
      <c r="AD69" s="153" t="n">
        <v>0</v>
      </c>
      <c r="AE69" s="153" t="n">
        <v>0</v>
      </c>
      <c r="AF69" s="153" t="n">
        <v>0</v>
      </c>
      <c r="AG69" s="325" t="n">
        <v>0</v>
      </c>
      <c r="AH69" s="1"/>
      <c r="AI69" s="205"/>
      <c r="AJ69" s="1"/>
      <c r="AK69" s="1"/>
      <c r="AL69" s="3"/>
      <c r="AM69" s="2"/>
      <c r="AN69" s="1"/>
      <c r="AO69" s="1"/>
      <c r="AP69" s="1"/>
      <c r="AQ69" s="1"/>
      <c r="AR69" s="1"/>
      <c r="AS69" s="1"/>
    </row>
    <row r="70" customFormat="false" ht="12.75" hidden="false" customHeight="true" outlineLevel="0" collapsed="false">
      <c r="A70" s="226" t="s">
        <v>284</v>
      </c>
      <c r="B70" s="284" t="n">
        <f aca="false">SUM(C70:AG70)</f>
        <v>0</v>
      </c>
      <c r="C70" s="153" t="n">
        <v>0</v>
      </c>
      <c r="D70" s="153" t="n">
        <v>0</v>
      </c>
      <c r="E70" s="153" t="n">
        <v>0</v>
      </c>
      <c r="F70" s="153" t="n">
        <v>0</v>
      </c>
      <c r="G70" s="153" t="n">
        <v>0</v>
      </c>
      <c r="H70" s="153" t="n">
        <v>0</v>
      </c>
      <c r="I70" s="153" t="n">
        <v>0</v>
      </c>
      <c r="J70" s="153" t="n">
        <v>0</v>
      </c>
      <c r="K70" s="153" t="n">
        <v>0</v>
      </c>
      <c r="L70" s="153" t="n">
        <v>0</v>
      </c>
      <c r="M70" s="153" t="n">
        <v>0</v>
      </c>
      <c r="N70" s="153" t="n">
        <v>0</v>
      </c>
      <c r="O70" s="153" t="n">
        <v>0</v>
      </c>
      <c r="P70" s="153" t="n">
        <v>0</v>
      </c>
      <c r="Q70" s="153" t="n">
        <v>0</v>
      </c>
      <c r="R70" s="153" t="n">
        <v>0</v>
      </c>
      <c r="S70" s="153" t="n">
        <v>0</v>
      </c>
      <c r="T70" s="153" t="n">
        <v>0</v>
      </c>
      <c r="U70" s="153" t="n">
        <v>0</v>
      </c>
      <c r="V70" s="153" t="n">
        <v>0</v>
      </c>
      <c r="W70" s="153" t="n">
        <v>0</v>
      </c>
      <c r="X70" s="153" t="n">
        <v>0</v>
      </c>
      <c r="Y70" s="153" t="n">
        <v>0</v>
      </c>
      <c r="Z70" s="153" t="n">
        <v>0</v>
      </c>
      <c r="AA70" s="153" t="n">
        <v>0</v>
      </c>
      <c r="AB70" s="153" t="n">
        <v>0</v>
      </c>
      <c r="AC70" s="153" t="n">
        <v>0</v>
      </c>
      <c r="AD70" s="153" t="n">
        <v>0</v>
      </c>
      <c r="AE70" s="153" t="n">
        <v>0</v>
      </c>
      <c r="AF70" s="153" t="n">
        <v>0</v>
      </c>
      <c r="AG70" s="325" t="n">
        <v>0</v>
      </c>
      <c r="AH70" s="1"/>
      <c r="AJ70" s="1"/>
      <c r="AK70" s="1"/>
      <c r="AL70" s="3"/>
      <c r="AM70" s="2"/>
      <c r="AN70" s="1"/>
      <c r="AO70" s="1"/>
      <c r="AP70" s="1"/>
      <c r="AQ70" s="1"/>
      <c r="AR70" s="1"/>
      <c r="AS70" s="1"/>
    </row>
    <row r="71" customFormat="false" ht="12.75" hidden="false" customHeight="true" outlineLevel="0" collapsed="false">
      <c r="A71" s="226" t="s">
        <v>285</v>
      </c>
      <c r="B71" s="284" t="s">
        <v>286</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325"/>
      <c r="AH71" s="1"/>
      <c r="AJ71" s="1"/>
      <c r="AK71" s="1"/>
      <c r="AL71" s="3"/>
      <c r="AM71" s="2"/>
    </row>
    <row r="72" customFormat="false" ht="12.75" hidden="false" customHeight="true" outlineLevel="0" collapsed="false">
      <c r="A72" s="226"/>
      <c r="B72" s="28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310"/>
      <c r="AH72" s="1"/>
      <c r="AJ72" s="1"/>
      <c r="AK72" s="1"/>
      <c r="AL72" s="3"/>
      <c r="AM72" s="2"/>
    </row>
    <row r="73" customFormat="false" ht="12.75" hidden="false" customHeight="true" outlineLevel="0" collapsed="false">
      <c r="A73" s="226"/>
      <c r="B73" s="28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310"/>
      <c r="AH73" s="1"/>
      <c r="AJ73" s="1"/>
      <c r="AK73" s="1"/>
      <c r="AL73" s="3"/>
      <c r="AM73" s="2"/>
    </row>
    <row r="74" customFormat="false" ht="12.75" hidden="false" customHeight="true" outlineLevel="0" collapsed="false">
      <c r="A74" s="226"/>
      <c r="B74" s="28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310"/>
      <c r="AH74" s="1"/>
      <c r="AJ74" s="1"/>
      <c r="AK74" s="1"/>
      <c r="AL74" s="3"/>
      <c r="AM74" s="2"/>
    </row>
    <row r="75" customFormat="false" ht="12.75" hidden="false" customHeight="true" outlineLevel="0" collapsed="false">
      <c r="A75" s="226"/>
      <c r="B75" s="3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310"/>
      <c r="AH75" s="1"/>
      <c r="AJ75" s="1"/>
      <c r="AK75" s="1"/>
      <c r="AL75" s="3"/>
      <c r="AM75" s="2"/>
    </row>
    <row r="76" customFormat="false" ht="12.75" hidden="false" customHeight="true" outlineLevel="0" collapsed="false">
      <c r="A76" s="315" t="s">
        <v>289</v>
      </c>
      <c r="B76" s="316" t="n">
        <f aca="false">SUM(B47:B75)-B61-B67-B68-B69</f>
        <v>0</v>
      </c>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8"/>
      <c r="AH76" s="1"/>
      <c r="AJ76" s="1"/>
      <c r="AK76" s="1"/>
      <c r="AL76" s="3"/>
      <c r="AM76" s="2"/>
    </row>
    <row r="77" customFormat="false" ht="12.7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J77" s="1"/>
      <c r="AK77" s="1"/>
      <c r="AL77" s="3"/>
      <c r="AM77" s="2"/>
    </row>
    <row r="78" customFormat="false" ht="12.75" hidden="false" customHeight="true" outlineLevel="0" collapsed="false">
      <c r="A78" s="85"/>
      <c r="B78" s="319"/>
      <c r="AH78" s="85"/>
      <c r="AJ78" s="85"/>
      <c r="AK78" s="153"/>
      <c r="AL78" s="3"/>
      <c r="AM78" s="2"/>
    </row>
    <row r="79" customFormat="false" ht="12.75" hidden="false" customHeight="true" outlineLevel="0" collapsed="false">
      <c r="A79" s="262" t="s">
        <v>324</v>
      </c>
      <c r="B79" s="262"/>
      <c r="AH79" s="85"/>
      <c r="AJ79" s="85"/>
      <c r="AK79" s="153"/>
      <c r="AL79" s="3"/>
      <c r="AM79" s="2"/>
    </row>
    <row r="80" customFormat="false" ht="12.75" hidden="false" customHeight="true" outlineLevel="0" collapsed="false">
      <c r="A80" s="85"/>
      <c r="B80" s="319"/>
      <c r="AH80" s="85"/>
      <c r="AJ80" s="85"/>
      <c r="AK80" s="153"/>
      <c r="AL80" s="3"/>
      <c r="AM80" s="2"/>
    </row>
    <row r="81" customFormat="false" ht="12.75" hidden="false" customHeight="true" outlineLevel="0" collapsed="false">
      <c r="A81" s="264"/>
      <c r="B81" s="265" t="s">
        <v>252</v>
      </c>
      <c r="C81" s="266" t="n">
        <f aca="false">SUM(C85:C101)</f>
        <v>0</v>
      </c>
      <c r="D81" s="266" t="n">
        <f aca="false">SUM(D85:D101)</f>
        <v>0</v>
      </c>
      <c r="E81" s="266" t="n">
        <f aca="false">SUM(E85:E101)</f>
        <v>0</v>
      </c>
      <c r="F81" s="266" t="n">
        <f aca="false">SUM(F85:F101)</f>
        <v>0</v>
      </c>
      <c r="G81" s="266" t="n">
        <f aca="false">SUM(G85:G101)</f>
        <v>0</v>
      </c>
      <c r="H81" s="266" t="n">
        <f aca="false">SUM(H85:H101)</f>
        <v>0</v>
      </c>
      <c r="I81" s="266" t="n">
        <f aca="false">SUM(I85:I101)</f>
        <v>0</v>
      </c>
      <c r="J81" s="266" t="n">
        <f aca="false">SUM(J85:J101)</f>
        <v>0</v>
      </c>
      <c r="K81" s="266" t="n">
        <f aca="false">SUM(K85:K101)</f>
        <v>0</v>
      </c>
      <c r="L81" s="266" t="n">
        <f aca="false">SUM(L85:L101)</f>
        <v>0</v>
      </c>
      <c r="M81" s="266" t="n">
        <f aca="false">SUM(M85:M101)</f>
        <v>0</v>
      </c>
      <c r="N81" s="266" t="n">
        <f aca="false">SUM(N85:N101)</f>
        <v>0</v>
      </c>
      <c r="O81" s="266" t="n">
        <f aca="false">SUM(O85:O101)</f>
        <v>0</v>
      </c>
      <c r="P81" s="266" t="n">
        <f aca="false">SUM(P85:P101)</f>
        <v>0</v>
      </c>
      <c r="Q81" s="266" t="n">
        <f aca="false">SUM(Q85:Q101)</f>
        <v>0</v>
      </c>
      <c r="R81" s="266" t="n">
        <f aca="false">SUM(R85:R101)</f>
        <v>0</v>
      </c>
      <c r="S81" s="266" t="n">
        <f aca="false">SUM(S85:S101)</f>
        <v>0</v>
      </c>
      <c r="T81" s="266" t="n">
        <f aca="false">SUM(T85:T101)</f>
        <v>0</v>
      </c>
      <c r="U81" s="266" t="n">
        <f aca="false">SUM(U85:U101)</f>
        <v>0</v>
      </c>
      <c r="V81" s="266" t="n">
        <f aca="false">SUM(V85:V101)</f>
        <v>0</v>
      </c>
      <c r="W81" s="266" t="n">
        <f aca="false">SUM(W85:W101)</f>
        <v>0</v>
      </c>
      <c r="X81" s="266" t="n">
        <f aca="false">SUM(X85:X101)</f>
        <v>0</v>
      </c>
      <c r="Y81" s="266" t="n">
        <f aca="false">SUM(Y85:Y101)</f>
        <v>0</v>
      </c>
      <c r="Z81" s="266" t="n">
        <f aca="false">SUM(Z85:Z101)</f>
        <v>0</v>
      </c>
      <c r="AA81" s="266" t="n">
        <f aca="false">SUM(AA85:AA101)</f>
        <v>0</v>
      </c>
      <c r="AB81" s="266" t="n">
        <f aca="false">SUM(AB85:AB101)</f>
        <v>0</v>
      </c>
      <c r="AC81" s="266" t="n">
        <f aca="false">SUM(AC85:AC101)</f>
        <v>0</v>
      </c>
      <c r="AD81" s="266" t="n">
        <f aca="false">SUM(AD85:AD101)</f>
        <v>0</v>
      </c>
      <c r="AE81" s="266" t="n">
        <f aca="false">SUM(AE85:AE101)</f>
        <v>0</v>
      </c>
      <c r="AF81" s="266" t="n">
        <f aca="false">SUM(AF85:AF101)</f>
        <v>0</v>
      </c>
      <c r="AG81" s="266" t="n">
        <f aca="false">SUM(AG85:AG101)</f>
        <v>0</v>
      </c>
      <c r="AH81" s="1"/>
      <c r="AI81" s="320"/>
      <c r="AJ81" s="22"/>
      <c r="AK81" s="1"/>
      <c r="AL81" s="17"/>
      <c r="AN81" s="1"/>
      <c r="AO81" s="1"/>
      <c r="AP81" s="1"/>
      <c r="AQ81" s="1"/>
      <c r="AR81" s="1"/>
      <c r="AS81" s="1"/>
    </row>
    <row r="82" customFormat="false" ht="12.75" hidden="false" customHeight="true" outlineLevel="0" collapsed="false">
      <c r="A82" s="269" t="s">
        <v>166</v>
      </c>
      <c r="B82" s="270" t="n">
        <f aca="false">B44</f>
        <v>36647</v>
      </c>
      <c r="C82" s="271" t="n">
        <f aca="false">C44</f>
        <v>36647</v>
      </c>
      <c r="D82" s="271" t="n">
        <f aca="false">D44</f>
        <v>36648</v>
      </c>
      <c r="E82" s="271" t="n">
        <f aca="false">E44</f>
        <v>36649</v>
      </c>
      <c r="F82" s="271" t="n">
        <f aca="false">F44</f>
        <v>36650</v>
      </c>
      <c r="G82" s="271" t="n">
        <f aca="false">G44</f>
        <v>36651</v>
      </c>
      <c r="H82" s="271" t="n">
        <f aca="false">H44</f>
        <v>36652</v>
      </c>
      <c r="I82" s="271" t="n">
        <f aca="false">I44</f>
        <v>36653</v>
      </c>
      <c r="J82" s="271" t="n">
        <f aca="false">J44</f>
        <v>36654</v>
      </c>
      <c r="K82" s="271" t="n">
        <f aca="false">K44</f>
        <v>36655</v>
      </c>
      <c r="L82" s="271" t="n">
        <f aca="false">L44</f>
        <v>36656</v>
      </c>
      <c r="M82" s="271" t="n">
        <f aca="false">M44</f>
        <v>36657</v>
      </c>
      <c r="N82" s="271" t="n">
        <f aca="false">N44</f>
        <v>36658</v>
      </c>
      <c r="O82" s="271" t="n">
        <f aca="false">O44</f>
        <v>36659</v>
      </c>
      <c r="P82" s="271" t="n">
        <f aca="false">P44</f>
        <v>36660</v>
      </c>
      <c r="Q82" s="271" t="n">
        <f aca="false">Q44</f>
        <v>36661</v>
      </c>
      <c r="R82" s="271" t="n">
        <f aca="false">R44</f>
        <v>36662</v>
      </c>
      <c r="S82" s="271" t="n">
        <f aca="false">S44</f>
        <v>36663</v>
      </c>
      <c r="T82" s="271" t="n">
        <f aca="false">T44</f>
        <v>36664</v>
      </c>
      <c r="U82" s="271" t="n">
        <f aca="false">U44</f>
        <v>36665</v>
      </c>
      <c r="V82" s="271" t="n">
        <f aca="false">V44</f>
        <v>36666</v>
      </c>
      <c r="W82" s="271" t="n">
        <f aca="false">W44</f>
        <v>36667</v>
      </c>
      <c r="X82" s="271" t="n">
        <f aca="false">X44</f>
        <v>36668</v>
      </c>
      <c r="Y82" s="271" t="n">
        <f aca="false">Y44</f>
        <v>36669</v>
      </c>
      <c r="Z82" s="271" t="n">
        <f aca="false">Z44</f>
        <v>36670</v>
      </c>
      <c r="AA82" s="271" t="n">
        <f aca="false">AA44</f>
        <v>36671</v>
      </c>
      <c r="AB82" s="271" t="n">
        <f aca="false">AB44</f>
        <v>36672</v>
      </c>
      <c r="AC82" s="271" t="n">
        <f aca="false">AC44</f>
        <v>36673</v>
      </c>
      <c r="AD82" s="271" t="n">
        <f aca="false">AD44</f>
        <v>36674</v>
      </c>
      <c r="AE82" s="271" t="n">
        <f aca="false">AE44</f>
        <v>36675</v>
      </c>
      <c r="AF82" s="271" t="n">
        <f aca="false">AF44</f>
        <v>36676</v>
      </c>
      <c r="AG82" s="271" t="n">
        <f aca="false">AG44</f>
        <v>36677</v>
      </c>
      <c r="AH82" s="272"/>
      <c r="AI82" s="320"/>
      <c r="AJ82" s="322"/>
      <c r="AK82" s="272"/>
      <c r="AL82" s="275"/>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272"/>
      <c r="BT82" s="272"/>
      <c r="BU82" s="272"/>
      <c r="BV82" s="272"/>
      <c r="BW82" s="272"/>
      <c r="BX82" s="272"/>
      <c r="BY82" s="272"/>
      <c r="BZ82" s="272"/>
      <c r="CA82" s="272"/>
      <c r="CB82" s="272"/>
      <c r="CC82" s="272"/>
      <c r="CD82" s="272"/>
      <c r="CE82" s="272"/>
      <c r="CF82" s="272"/>
      <c r="CG82" s="272"/>
      <c r="CH82" s="272"/>
      <c r="CI82" s="272"/>
      <c r="CJ82" s="272"/>
      <c r="CK82" s="272"/>
      <c r="CL82" s="272"/>
      <c r="CM82" s="272"/>
      <c r="CN82" s="272"/>
      <c r="CO82" s="272"/>
      <c r="CP82" s="272"/>
      <c r="CQ82" s="272"/>
      <c r="CR82" s="272"/>
      <c r="CS82" s="272"/>
      <c r="CT82" s="272"/>
      <c r="CU82" s="272"/>
      <c r="CV82" s="272"/>
      <c r="CW82" s="272"/>
      <c r="CX82" s="272"/>
      <c r="CY82" s="272"/>
      <c r="CZ82" s="272"/>
      <c r="DA82" s="272"/>
      <c r="DB82" s="272"/>
      <c r="DC82" s="272"/>
      <c r="DD82" s="272"/>
      <c r="DE82" s="272"/>
      <c r="DF82" s="272"/>
      <c r="DG82" s="272"/>
      <c r="DH82" s="272"/>
      <c r="DI82" s="272"/>
      <c r="DJ82" s="272"/>
      <c r="DK82" s="272"/>
      <c r="DL82" s="272"/>
      <c r="DM82" s="272"/>
      <c r="DN82" s="272"/>
      <c r="DO82" s="272"/>
      <c r="DP82" s="272"/>
      <c r="DQ82" s="272"/>
      <c r="DR82" s="272"/>
      <c r="DS82" s="272"/>
      <c r="DT82" s="272"/>
      <c r="DU82" s="272"/>
      <c r="DV82" s="272"/>
      <c r="DW82" s="272"/>
      <c r="DX82" s="272"/>
      <c r="DY82" s="272"/>
      <c r="DZ82" s="272"/>
      <c r="EA82" s="272"/>
      <c r="EB82" s="272"/>
      <c r="EC82" s="272"/>
      <c r="ED82" s="272"/>
      <c r="EE82" s="272"/>
      <c r="EF82" s="272"/>
      <c r="EG82" s="272"/>
      <c r="EH82" s="272"/>
      <c r="EI82" s="272"/>
      <c r="EJ82" s="272"/>
      <c r="EK82" s="272"/>
      <c r="EL82" s="272"/>
      <c r="EM82" s="272"/>
      <c r="EN82" s="272"/>
      <c r="EO82" s="272"/>
      <c r="EP82" s="272"/>
      <c r="EQ82" s="272"/>
      <c r="ER82" s="272"/>
      <c r="ES82" s="272"/>
      <c r="ET82" s="272"/>
      <c r="EU82" s="272"/>
      <c r="EV82" s="272"/>
      <c r="EW82" s="272"/>
      <c r="EX82" s="272"/>
      <c r="EY82" s="272"/>
      <c r="EZ82" s="272"/>
      <c r="FA82" s="272"/>
      <c r="FB82" s="272"/>
      <c r="FC82" s="272"/>
      <c r="FD82" s="272"/>
      <c r="FE82" s="272"/>
      <c r="FF82" s="272"/>
      <c r="FG82" s="272"/>
      <c r="FH82" s="272"/>
      <c r="FI82" s="272"/>
      <c r="FJ82" s="272"/>
      <c r="FK82" s="272"/>
      <c r="FL82" s="272"/>
      <c r="FM82" s="272"/>
      <c r="FN82" s="272"/>
      <c r="FO82" s="272"/>
      <c r="FP82" s="272"/>
      <c r="FQ82" s="272"/>
      <c r="FR82" s="272"/>
      <c r="FS82" s="272"/>
      <c r="FT82" s="272"/>
      <c r="FU82" s="272"/>
      <c r="FV82" s="272"/>
      <c r="FW82" s="272"/>
      <c r="FX82" s="272"/>
      <c r="FY82" s="272"/>
      <c r="FZ82" s="272"/>
      <c r="GA82" s="272"/>
      <c r="GB82" s="272"/>
      <c r="GC82" s="272"/>
      <c r="GD82" s="272"/>
      <c r="GE82" s="272"/>
      <c r="GF82" s="272"/>
      <c r="GG82" s="272"/>
      <c r="GH82" s="272"/>
      <c r="GI82" s="272"/>
      <c r="GJ82" s="272"/>
      <c r="GK82" s="272"/>
      <c r="GL82" s="272"/>
      <c r="GM82" s="272"/>
      <c r="GN82" s="272"/>
      <c r="GO82" s="272"/>
      <c r="GP82" s="272"/>
      <c r="GQ82" s="272"/>
      <c r="GR82" s="272"/>
      <c r="GS82" s="272"/>
      <c r="GT82" s="272"/>
      <c r="GU82" s="272"/>
      <c r="GV82" s="272"/>
      <c r="GW82" s="272"/>
      <c r="GX82" s="272"/>
      <c r="GY82" s="272"/>
      <c r="GZ82" s="272"/>
      <c r="HA82" s="272"/>
      <c r="HB82" s="272"/>
      <c r="HC82" s="272"/>
      <c r="HD82" s="272"/>
      <c r="HE82" s="272"/>
      <c r="HF82" s="272"/>
      <c r="HG82" s="272"/>
      <c r="HH82" s="272"/>
      <c r="HI82" s="272"/>
      <c r="HJ82" s="272"/>
      <c r="HK82" s="272"/>
      <c r="HL82" s="272"/>
      <c r="HM82" s="272"/>
      <c r="HN82" s="272"/>
      <c r="HO82" s="272"/>
      <c r="HP82" s="272"/>
      <c r="HQ82" s="272"/>
      <c r="HR82" s="272"/>
      <c r="HS82" s="272"/>
      <c r="HT82" s="272"/>
      <c r="HU82" s="272"/>
      <c r="HV82" s="272"/>
      <c r="HW82" s="272"/>
      <c r="HX82" s="272"/>
      <c r="HY82" s="272"/>
      <c r="HZ82" s="272"/>
      <c r="IA82" s="272"/>
      <c r="IB82" s="272"/>
      <c r="IC82" s="272"/>
      <c r="ID82" s="272"/>
      <c r="IE82" s="272"/>
      <c r="IF82" s="272"/>
      <c r="IG82" s="272"/>
      <c r="IH82" s="272"/>
      <c r="II82" s="272"/>
      <c r="IJ82" s="272"/>
      <c r="IK82" s="272"/>
      <c r="IL82" s="272"/>
      <c r="IM82" s="272"/>
      <c r="IN82" s="272"/>
      <c r="IO82" s="272"/>
      <c r="IP82" s="272"/>
      <c r="IQ82" s="272"/>
      <c r="IR82" s="272"/>
      <c r="IS82" s="272"/>
      <c r="IT82" s="272"/>
      <c r="IU82" s="272"/>
      <c r="IV82" s="272"/>
      <c r="IW82" s="272"/>
    </row>
    <row r="83" customFormat="false" ht="12.75" hidden="false" customHeight="true" outlineLevel="0" collapsed="false">
      <c r="A83" s="276"/>
      <c r="B83" s="276"/>
      <c r="C83" s="278" t="str">
        <f aca="false">C45</f>
        <v>M</v>
      </c>
      <c r="D83" s="278" t="str">
        <f aca="false">D45</f>
        <v>T</v>
      </c>
      <c r="E83" s="278" t="str">
        <f aca="false">E45</f>
        <v>W</v>
      </c>
      <c r="F83" s="278" t="str">
        <f aca="false">F45</f>
        <v>R</v>
      </c>
      <c r="G83" s="278" t="str">
        <f aca="false">G45</f>
        <v>F</v>
      </c>
      <c r="H83" s="278" t="str">
        <f aca="false">H45</f>
        <v>S</v>
      </c>
      <c r="I83" s="278" t="str">
        <f aca="false">I45</f>
        <v>S</v>
      </c>
      <c r="J83" s="278" t="str">
        <f aca="false">J45</f>
        <v>M</v>
      </c>
      <c r="K83" s="278" t="str">
        <f aca="false">K45</f>
        <v>T</v>
      </c>
      <c r="L83" s="278" t="str">
        <f aca="false">L45</f>
        <v>W</v>
      </c>
      <c r="M83" s="278" t="str">
        <f aca="false">M45</f>
        <v>R</v>
      </c>
      <c r="N83" s="278" t="str">
        <f aca="false">N45</f>
        <v>F</v>
      </c>
      <c r="O83" s="278" t="str">
        <f aca="false">O45</f>
        <v>S</v>
      </c>
      <c r="P83" s="278" t="str">
        <f aca="false">P45</f>
        <v>S</v>
      </c>
      <c r="Q83" s="278" t="str">
        <f aca="false">Q45</f>
        <v>M</v>
      </c>
      <c r="R83" s="278" t="str">
        <f aca="false">R45</f>
        <v>T</v>
      </c>
      <c r="S83" s="278" t="str">
        <f aca="false">S45</f>
        <v>W</v>
      </c>
      <c r="T83" s="278" t="str">
        <f aca="false">T45</f>
        <v>R</v>
      </c>
      <c r="U83" s="278" t="str">
        <f aca="false">U45</f>
        <v>F</v>
      </c>
      <c r="V83" s="278" t="str">
        <f aca="false">V45</f>
        <v>S</v>
      </c>
      <c r="W83" s="278" t="str">
        <f aca="false">W45</f>
        <v>S</v>
      </c>
      <c r="X83" s="278" t="str">
        <f aca="false">X45</f>
        <v>M</v>
      </c>
      <c r="Y83" s="278" t="str">
        <f aca="false">Y45</f>
        <v>T</v>
      </c>
      <c r="Z83" s="278" t="str">
        <f aca="false">Z45</f>
        <v>W</v>
      </c>
      <c r="AA83" s="278" t="str">
        <f aca="false">AA45</f>
        <v>R</v>
      </c>
      <c r="AB83" s="278" t="str">
        <f aca="false">AB45</f>
        <v>F</v>
      </c>
      <c r="AC83" s="278" t="str">
        <f aca="false">AC45</f>
        <v>S</v>
      </c>
      <c r="AD83" s="278" t="str">
        <f aca="false">AD45</f>
        <v>S</v>
      </c>
      <c r="AE83" s="278" t="str">
        <f aca="false">AE45</f>
        <v>M</v>
      </c>
      <c r="AF83" s="278" t="str">
        <f aca="false">AF45</f>
        <v>T</v>
      </c>
      <c r="AG83" s="278" t="str">
        <f aca="false">AG45</f>
        <v>W</v>
      </c>
      <c r="AH83" s="1"/>
      <c r="AI83" s="320"/>
      <c r="AJ83" s="22"/>
      <c r="AK83" s="1"/>
      <c r="AL83" s="85"/>
      <c r="AN83" s="1"/>
      <c r="AO83" s="1"/>
      <c r="AP83" s="1"/>
      <c r="AQ83" s="1"/>
      <c r="AR83" s="1"/>
      <c r="AS83" s="1"/>
    </row>
    <row r="84" customFormat="false" ht="12.75" hidden="false" customHeight="true" outlineLevel="0" collapsed="false">
      <c r="A84" s="281"/>
      <c r="B84" s="277" t="s">
        <v>258</v>
      </c>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4"/>
      <c r="AH84" s="85"/>
      <c r="AI84" s="205"/>
      <c r="AJ84" s="133"/>
      <c r="AK84" s="153"/>
      <c r="AL84" s="3"/>
      <c r="AM84" s="2"/>
    </row>
    <row r="85" customFormat="false" ht="12.75" hidden="false" customHeight="true" outlineLevel="0" collapsed="false">
      <c r="A85" s="226" t="s">
        <v>291</v>
      </c>
      <c r="B85" s="284" t="n">
        <f aca="false">SUM(C85:AG85)</f>
        <v>0</v>
      </c>
      <c r="C85" s="153" t="n">
        <v>0</v>
      </c>
      <c r="D85" s="153" t="n">
        <v>0</v>
      </c>
      <c r="E85" s="153" t="n">
        <v>0</v>
      </c>
      <c r="F85" s="153" t="n">
        <v>0</v>
      </c>
      <c r="G85" s="153" t="n">
        <v>0</v>
      </c>
      <c r="H85" s="153" t="n">
        <v>0</v>
      </c>
      <c r="I85" s="153" t="n">
        <v>0</v>
      </c>
      <c r="J85" s="153" t="n">
        <v>0</v>
      </c>
      <c r="K85" s="153" t="n">
        <v>0</v>
      </c>
      <c r="L85" s="153" t="n">
        <v>0</v>
      </c>
      <c r="M85" s="153" t="n">
        <v>0</v>
      </c>
      <c r="N85" s="153" t="n">
        <v>0</v>
      </c>
      <c r="O85" s="153" t="n">
        <v>0</v>
      </c>
      <c r="P85" s="153" t="n">
        <v>0</v>
      </c>
      <c r="Q85" s="153" t="n">
        <v>0</v>
      </c>
      <c r="R85" s="153" t="n">
        <v>0</v>
      </c>
      <c r="S85" s="153" t="n">
        <v>0</v>
      </c>
      <c r="T85" s="153" t="n">
        <v>0</v>
      </c>
      <c r="U85" s="153" t="n">
        <v>0</v>
      </c>
      <c r="V85" s="153" t="n">
        <v>0</v>
      </c>
      <c r="W85" s="153" t="n">
        <v>0</v>
      </c>
      <c r="X85" s="153" t="n">
        <v>0</v>
      </c>
      <c r="Y85" s="153" t="n">
        <v>0</v>
      </c>
      <c r="Z85" s="153" t="n">
        <v>0</v>
      </c>
      <c r="AA85" s="153" t="n">
        <v>0</v>
      </c>
      <c r="AB85" s="153" t="n">
        <v>0</v>
      </c>
      <c r="AC85" s="153" t="n">
        <v>0</v>
      </c>
      <c r="AD85" s="153" t="n">
        <v>0</v>
      </c>
      <c r="AE85" s="153" t="n">
        <v>0</v>
      </c>
      <c r="AF85" s="153" t="n">
        <v>0</v>
      </c>
      <c r="AG85" s="325" t="n">
        <v>0</v>
      </c>
      <c r="AH85" s="85"/>
      <c r="AJ85" s="85"/>
      <c r="AK85" s="153"/>
      <c r="AL85" s="3"/>
      <c r="AM85" s="2"/>
    </row>
    <row r="86" customFormat="false" ht="12.75" hidden="false" customHeight="true" outlineLevel="0" collapsed="false">
      <c r="A86" s="226" t="s">
        <v>292</v>
      </c>
      <c r="B86" s="284" t="n">
        <f aca="false">SUM(C86:AG86)</f>
        <v>0</v>
      </c>
      <c r="C86" s="153" t="n">
        <v>0</v>
      </c>
      <c r="D86" s="153" t="n">
        <v>0</v>
      </c>
      <c r="E86" s="153" t="n">
        <v>0</v>
      </c>
      <c r="F86" s="153" t="n">
        <v>0</v>
      </c>
      <c r="G86" s="153" t="n">
        <v>0</v>
      </c>
      <c r="H86" s="153" t="n">
        <v>0</v>
      </c>
      <c r="I86" s="153" t="n">
        <v>0</v>
      </c>
      <c r="J86" s="153" t="n">
        <v>0</v>
      </c>
      <c r="K86" s="153" t="n">
        <v>0</v>
      </c>
      <c r="L86" s="153" t="n">
        <v>0</v>
      </c>
      <c r="M86" s="153" t="n">
        <v>0</v>
      </c>
      <c r="N86" s="153" t="n">
        <v>0</v>
      </c>
      <c r="O86" s="153" t="n">
        <v>0</v>
      </c>
      <c r="P86" s="153" t="n">
        <v>0</v>
      </c>
      <c r="Q86" s="153" t="n">
        <v>0</v>
      </c>
      <c r="R86" s="153" t="n">
        <v>0</v>
      </c>
      <c r="S86" s="153" t="n">
        <v>0</v>
      </c>
      <c r="T86" s="153" t="n">
        <v>0</v>
      </c>
      <c r="U86" s="153" t="n">
        <v>0</v>
      </c>
      <c r="V86" s="153" t="n">
        <v>0</v>
      </c>
      <c r="W86" s="153" t="n">
        <v>0</v>
      </c>
      <c r="X86" s="153" t="n">
        <v>0</v>
      </c>
      <c r="Y86" s="153" t="n">
        <v>0</v>
      </c>
      <c r="Z86" s="153" t="n">
        <v>0</v>
      </c>
      <c r="AA86" s="153" t="n">
        <v>0</v>
      </c>
      <c r="AB86" s="153" t="n">
        <v>0</v>
      </c>
      <c r="AC86" s="153" t="n">
        <v>0</v>
      </c>
      <c r="AD86" s="153" t="n">
        <v>0</v>
      </c>
      <c r="AE86" s="153" t="n">
        <v>0</v>
      </c>
      <c r="AF86" s="153" t="n">
        <v>0</v>
      </c>
      <c r="AG86" s="325" t="n">
        <v>0</v>
      </c>
      <c r="AH86" s="85"/>
      <c r="AJ86" s="85"/>
      <c r="AK86" s="153"/>
      <c r="AL86" s="3"/>
      <c r="AM86" s="2"/>
    </row>
    <row r="87" customFormat="false" ht="12.75" hidden="false" customHeight="true" outlineLevel="0" collapsed="false">
      <c r="A87" s="226" t="s">
        <v>293</v>
      </c>
      <c r="B87" s="284" t="n">
        <f aca="false">SUM(C87:AG87)</f>
        <v>0</v>
      </c>
      <c r="C87" s="153" t="n">
        <v>0</v>
      </c>
      <c r="D87" s="153" t="n">
        <v>0</v>
      </c>
      <c r="E87" s="153" t="n">
        <v>0</v>
      </c>
      <c r="F87" s="153" t="n">
        <v>0</v>
      </c>
      <c r="G87" s="153" t="n">
        <v>0</v>
      </c>
      <c r="H87" s="153" t="n">
        <v>0</v>
      </c>
      <c r="I87" s="153" t="n">
        <v>0</v>
      </c>
      <c r="J87" s="153" t="n">
        <v>0</v>
      </c>
      <c r="K87" s="153" t="n">
        <v>0</v>
      </c>
      <c r="L87" s="153" t="n">
        <v>0</v>
      </c>
      <c r="M87" s="153" t="n">
        <v>0</v>
      </c>
      <c r="N87" s="153" t="n">
        <v>0</v>
      </c>
      <c r="O87" s="153" t="n">
        <v>0</v>
      </c>
      <c r="P87" s="153" t="n">
        <v>0</v>
      </c>
      <c r="Q87" s="153" t="n">
        <v>0</v>
      </c>
      <c r="R87" s="153" t="n">
        <v>0</v>
      </c>
      <c r="S87" s="153" t="n">
        <v>0</v>
      </c>
      <c r="T87" s="153" t="n">
        <v>0</v>
      </c>
      <c r="U87" s="153" t="n">
        <v>0</v>
      </c>
      <c r="V87" s="153" t="n">
        <v>0</v>
      </c>
      <c r="W87" s="153" t="n">
        <v>0</v>
      </c>
      <c r="X87" s="153" t="n">
        <v>0</v>
      </c>
      <c r="Y87" s="153" t="n">
        <v>0</v>
      </c>
      <c r="Z87" s="153" t="n">
        <v>0</v>
      </c>
      <c r="AA87" s="153" t="n">
        <v>0</v>
      </c>
      <c r="AB87" s="153" t="n">
        <v>0</v>
      </c>
      <c r="AC87" s="153" t="n">
        <v>0</v>
      </c>
      <c r="AD87" s="153" t="n">
        <v>0</v>
      </c>
      <c r="AE87" s="153" t="n">
        <v>0</v>
      </c>
      <c r="AF87" s="153" t="n">
        <v>0</v>
      </c>
      <c r="AG87" s="325" t="n">
        <v>0</v>
      </c>
      <c r="AH87" s="85"/>
      <c r="AJ87" s="85"/>
      <c r="AK87" s="153"/>
      <c r="AL87" s="3"/>
      <c r="AM87" s="2"/>
    </row>
    <row r="88" customFormat="false" ht="12.75" hidden="false" customHeight="true" outlineLevel="0" collapsed="false">
      <c r="A88" s="226" t="s">
        <v>294</v>
      </c>
      <c r="B88" s="284" t="n">
        <f aca="false">SUM(C88:AG88)</f>
        <v>0</v>
      </c>
      <c r="C88" s="153" t="n">
        <v>0</v>
      </c>
      <c r="D88" s="153" t="n">
        <v>0</v>
      </c>
      <c r="E88" s="153" t="n">
        <v>0</v>
      </c>
      <c r="F88" s="153" t="n">
        <v>0</v>
      </c>
      <c r="G88" s="153" t="n">
        <v>0</v>
      </c>
      <c r="H88" s="153" t="n">
        <v>0</v>
      </c>
      <c r="I88" s="153" t="n">
        <v>0</v>
      </c>
      <c r="J88" s="153" t="n">
        <v>0</v>
      </c>
      <c r="K88" s="153" t="n">
        <v>0</v>
      </c>
      <c r="L88" s="153" t="n">
        <v>0</v>
      </c>
      <c r="M88" s="153" t="n">
        <v>0</v>
      </c>
      <c r="N88" s="153" t="n">
        <v>0</v>
      </c>
      <c r="O88" s="153" t="n">
        <v>0</v>
      </c>
      <c r="P88" s="153" t="n">
        <v>0</v>
      </c>
      <c r="Q88" s="153" t="n">
        <v>0</v>
      </c>
      <c r="R88" s="153" t="n">
        <v>0</v>
      </c>
      <c r="S88" s="153" t="n">
        <v>0</v>
      </c>
      <c r="T88" s="153" t="n">
        <v>0</v>
      </c>
      <c r="U88" s="153" t="n">
        <v>0</v>
      </c>
      <c r="V88" s="153" t="n">
        <v>0</v>
      </c>
      <c r="W88" s="153" t="n">
        <v>0</v>
      </c>
      <c r="X88" s="153" t="n">
        <v>0</v>
      </c>
      <c r="Y88" s="153" t="n">
        <v>0</v>
      </c>
      <c r="Z88" s="153" t="n">
        <v>0</v>
      </c>
      <c r="AA88" s="153" t="n">
        <v>0</v>
      </c>
      <c r="AB88" s="153" t="n">
        <v>0</v>
      </c>
      <c r="AC88" s="153" t="n">
        <v>0</v>
      </c>
      <c r="AD88" s="153" t="n">
        <v>0</v>
      </c>
      <c r="AE88" s="153" t="n">
        <v>0</v>
      </c>
      <c r="AF88" s="153" t="n">
        <v>0</v>
      </c>
      <c r="AG88" s="325" t="n">
        <v>0</v>
      </c>
      <c r="AH88" s="85"/>
      <c r="AJ88" s="85"/>
      <c r="AK88" s="153"/>
      <c r="AL88" s="3"/>
      <c r="AM88" s="2"/>
    </row>
    <row r="89" customFormat="false" ht="12.75" hidden="false" customHeight="true" outlineLevel="0" collapsed="false">
      <c r="A89" s="226" t="s">
        <v>295</v>
      </c>
      <c r="B89" s="284" t="n">
        <f aca="false">SUM(C89:AG89)</f>
        <v>0</v>
      </c>
      <c r="C89" s="153" t="n">
        <v>0</v>
      </c>
      <c r="D89" s="153" t="n">
        <v>0</v>
      </c>
      <c r="E89" s="153" t="n">
        <v>0</v>
      </c>
      <c r="F89" s="153" t="n">
        <v>0</v>
      </c>
      <c r="G89" s="153" t="n">
        <v>0</v>
      </c>
      <c r="H89" s="153" t="n">
        <v>0</v>
      </c>
      <c r="I89" s="153" t="n">
        <v>0</v>
      </c>
      <c r="J89" s="153" t="n">
        <v>0</v>
      </c>
      <c r="K89" s="153" t="n">
        <v>0</v>
      </c>
      <c r="L89" s="153" t="n">
        <v>0</v>
      </c>
      <c r="M89" s="153" t="n">
        <v>0</v>
      </c>
      <c r="N89" s="153" t="n">
        <v>0</v>
      </c>
      <c r="O89" s="153" t="n">
        <v>0</v>
      </c>
      <c r="P89" s="153" t="n">
        <v>0</v>
      </c>
      <c r="Q89" s="153" t="n">
        <v>0</v>
      </c>
      <c r="R89" s="153" t="n">
        <v>0</v>
      </c>
      <c r="S89" s="153" t="n">
        <v>0</v>
      </c>
      <c r="T89" s="153" t="n">
        <v>0</v>
      </c>
      <c r="U89" s="153" t="n">
        <v>0</v>
      </c>
      <c r="V89" s="153" t="n">
        <v>0</v>
      </c>
      <c r="W89" s="153" t="n">
        <v>0</v>
      </c>
      <c r="X89" s="153" t="n">
        <v>0</v>
      </c>
      <c r="Y89" s="153" t="n">
        <v>0</v>
      </c>
      <c r="Z89" s="153" t="n">
        <v>0</v>
      </c>
      <c r="AA89" s="153" t="n">
        <v>0</v>
      </c>
      <c r="AB89" s="153" t="n">
        <v>0</v>
      </c>
      <c r="AC89" s="153" t="n">
        <v>0</v>
      </c>
      <c r="AD89" s="153" t="n">
        <v>0</v>
      </c>
      <c r="AE89" s="153" t="n">
        <v>0</v>
      </c>
      <c r="AF89" s="153" t="n">
        <v>0</v>
      </c>
      <c r="AG89" s="325" t="n">
        <v>0</v>
      </c>
      <c r="AH89" s="85"/>
      <c r="AJ89" s="85"/>
      <c r="AK89" s="153"/>
      <c r="AL89" s="3"/>
      <c r="AM89" s="2"/>
    </row>
    <row r="90" customFormat="false" ht="12.75" hidden="false" customHeight="true" outlineLevel="0" collapsed="false">
      <c r="A90" s="226" t="s">
        <v>296</v>
      </c>
      <c r="B90" s="284" t="n">
        <f aca="false">SUM(C90:AG90)</f>
        <v>0</v>
      </c>
      <c r="C90" s="153" t="n">
        <v>0</v>
      </c>
      <c r="D90" s="153" t="n">
        <v>0</v>
      </c>
      <c r="E90" s="153" t="n">
        <v>0</v>
      </c>
      <c r="F90" s="153" t="n">
        <v>0</v>
      </c>
      <c r="G90" s="153" t="n">
        <v>0</v>
      </c>
      <c r="H90" s="153" t="n">
        <v>0</v>
      </c>
      <c r="I90" s="153" t="n">
        <v>0</v>
      </c>
      <c r="J90" s="153" t="n">
        <v>0</v>
      </c>
      <c r="K90" s="153" t="n">
        <v>0</v>
      </c>
      <c r="L90" s="153" t="n">
        <v>0</v>
      </c>
      <c r="M90" s="153" t="n">
        <v>0</v>
      </c>
      <c r="N90" s="153" t="n">
        <v>0</v>
      </c>
      <c r="O90" s="153" t="n">
        <v>0</v>
      </c>
      <c r="P90" s="153" t="n">
        <v>0</v>
      </c>
      <c r="Q90" s="153" t="n">
        <v>0</v>
      </c>
      <c r="R90" s="153" t="n">
        <v>0</v>
      </c>
      <c r="S90" s="153" t="n">
        <v>0</v>
      </c>
      <c r="T90" s="153" t="n">
        <v>0</v>
      </c>
      <c r="U90" s="153" t="n">
        <v>0</v>
      </c>
      <c r="V90" s="153" t="n">
        <v>0</v>
      </c>
      <c r="W90" s="153" t="n">
        <v>0</v>
      </c>
      <c r="X90" s="153" t="n">
        <v>0</v>
      </c>
      <c r="Y90" s="153" t="n">
        <v>0</v>
      </c>
      <c r="Z90" s="153" t="n">
        <v>0</v>
      </c>
      <c r="AA90" s="153" t="n">
        <v>0</v>
      </c>
      <c r="AB90" s="153" t="n">
        <v>0</v>
      </c>
      <c r="AC90" s="153" t="n">
        <v>0</v>
      </c>
      <c r="AD90" s="153" t="n">
        <v>0</v>
      </c>
      <c r="AE90" s="153" t="n">
        <v>0</v>
      </c>
      <c r="AF90" s="153" t="n">
        <v>0</v>
      </c>
      <c r="AG90" s="325" t="n">
        <v>0</v>
      </c>
      <c r="AH90" s="85"/>
      <c r="AJ90" s="85"/>
      <c r="AK90" s="153"/>
      <c r="AL90" s="3"/>
      <c r="AM90" s="2"/>
    </row>
    <row r="91" customFormat="false" ht="12.75" hidden="false" customHeight="true" outlineLevel="0" collapsed="false">
      <c r="A91" s="226" t="s">
        <v>297</v>
      </c>
      <c r="B91" s="284" t="n">
        <f aca="false">SUM(C91:AG91)</f>
        <v>0</v>
      </c>
      <c r="C91" s="153" t="n">
        <v>0</v>
      </c>
      <c r="D91" s="153" t="n">
        <v>0</v>
      </c>
      <c r="E91" s="153" t="n">
        <v>0</v>
      </c>
      <c r="F91" s="153" t="n">
        <v>0</v>
      </c>
      <c r="G91" s="153" t="n">
        <v>0</v>
      </c>
      <c r="H91" s="153" t="n">
        <v>0</v>
      </c>
      <c r="I91" s="153" t="n">
        <v>0</v>
      </c>
      <c r="J91" s="153" t="n">
        <v>0</v>
      </c>
      <c r="K91" s="153" t="n">
        <v>0</v>
      </c>
      <c r="L91" s="153" t="n">
        <v>0</v>
      </c>
      <c r="M91" s="153" t="n">
        <v>0</v>
      </c>
      <c r="N91" s="153" t="n">
        <v>0</v>
      </c>
      <c r="O91" s="153" t="n">
        <v>0</v>
      </c>
      <c r="P91" s="153" t="n">
        <v>0</v>
      </c>
      <c r="Q91" s="153" t="n">
        <v>0</v>
      </c>
      <c r="R91" s="153" t="n">
        <v>0</v>
      </c>
      <c r="S91" s="153" t="n">
        <v>0</v>
      </c>
      <c r="T91" s="153" t="n">
        <v>0</v>
      </c>
      <c r="U91" s="153" t="n">
        <v>0</v>
      </c>
      <c r="V91" s="153" t="n">
        <v>0</v>
      </c>
      <c r="W91" s="153" t="n">
        <v>0</v>
      </c>
      <c r="X91" s="153" t="n">
        <v>0</v>
      </c>
      <c r="Y91" s="153" t="n">
        <v>0</v>
      </c>
      <c r="Z91" s="153" t="n">
        <v>0</v>
      </c>
      <c r="AA91" s="153" t="n">
        <v>0</v>
      </c>
      <c r="AB91" s="153" t="n">
        <v>0</v>
      </c>
      <c r="AC91" s="153" t="n">
        <v>0</v>
      </c>
      <c r="AD91" s="153" t="n">
        <v>0</v>
      </c>
      <c r="AE91" s="153" t="n">
        <v>0</v>
      </c>
      <c r="AF91" s="153" t="n">
        <v>0</v>
      </c>
      <c r="AG91" s="325" t="n">
        <v>0</v>
      </c>
      <c r="AH91" s="85"/>
      <c r="AJ91" s="85"/>
      <c r="AK91" s="153"/>
      <c r="AL91" s="3"/>
      <c r="AM91" s="2"/>
    </row>
    <row r="92" customFormat="false" ht="12.75" hidden="false" customHeight="true" outlineLevel="0" collapsed="false">
      <c r="A92" s="226" t="s">
        <v>298</v>
      </c>
      <c r="B92" s="284" t="n">
        <f aca="false">SUM(C92:AG92)</f>
        <v>0</v>
      </c>
      <c r="C92" s="153" t="n">
        <v>0</v>
      </c>
      <c r="D92" s="153" t="n">
        <v>0</v>
      </c>
      <c r="E92" s="153" t="n">
        <v>0</v>
      </c>
      <c r="F92" s="153" t="n">
        <v>0</v>
      </c>
      <c r="G92" s="153" t="n">
        <v>0</v>
      </c>
      <c r="H92" s="153" t="n">
        <v>0</v>
      </c>
      <c r="I92" s="153" t="n">
        <v>0</v>
      </c>
      <c r="J92" s="153" t="n">
        <v>0</v>
      </c>
      <c r="K92" s="153" t="n">
        <v>0</v>
      </c>
      <c r="L92" s="153" t="n">
        <v>0</v>
      </c>
      <c r="M92" s="153" t="n">
        <v>0</v>
      </c>
      <c r="N92" s="153" t="n">
        <v>0</v>
      </c>
      <c r="O92" s="153" t="n">
        <v>0</v>
      </c>
      <c r="P92" s="153" t="n">
        <v>0</v>
      </c>
      <c r="Q92" s="153" t="n">
        <v>0</v>
      </c>
      <c r="R92" s="153" t="n">
        <v>0</v>
      </c>
      <c r="S92" s="153" t="n">
        <v>0</v>
      </c>
      <c r="T92" s="153" t="n">
        <v>0</v>
      </c>
      <c r="U92" s="153" t="n">
        <v>0</v>
      </c>
      <c r="V92" s="153" t="n">
        <v>0</v>
      </c>
      <c r="W92" s="153" t="n">
        <v>0</v>
      </c>
      <c r="X92" s="153" t="n">
        <v>0</v>
      </c>
      <c r="Y92" s="153" t="n">
        <v>0</v>
      </c>
      <c r="Z92" s="153" t="n">
        <v>0</v>
      </c>
      <c r="AA92" s="153" t="n">
        <v>0</v>
      </c>
      <c r="AB92" s="153" t="n">
        <v>0</v>
      </c>
      <c r="AC92" s="153" t="n">
        <v>0</v>
      </c>
      <c r="AD92" s="153" t="n">
        <v>0</v>
      </c>
      <c r="AE92" s="153" t="n">
        <v>0</v>
      </c>
      <c r="AF92" s="153" t="n">
        <v>0</v>
      </c>
      <c r="AG92" s="325" t="n">
        <v>0</v>
      </c>
      <c r="AH92" s="85"/>
      <c r="AJ92" s="85"/>
      <c r="AK92" s="153"/>
      <c r="AL92" s="3"/>
      <c r="AM92" s="2"/>
    </row>
    <row r="93" customFormat="false" ht="12.75" hidden="false" customHeight="true" outlineLevel="0" collapsed="false">
      <c r="A93" s="226" t="s">
        <v>299</v>
      </c>
      <c r="B93" s="284" t="n">
        <f aca="false">SUM(C93:AG93)</f>
        <v>0</v>
      </c>
      <c r="C93" s="153" t="n">
        <v>0</v>
      </c>
      <c r="D93" s="153" t="n">
        <v>0</v>
      </c>
      <c r="E93" s="153" t="n">
        <v>0</v>
      </c>
      <c r="F93" s="153" t="n">
        <v>0</v>
      </c>
      <c r="G93" s="153" t="n">
        <v>0</v>
      </c>
      <c r="H93" s="153" t="n">
        <v>0</v>
      </c>
      <c r="I93" s="153" t="n">
        <v>0</v>
      </c>
      <c r="J93" s="153" t="n">
        <v>0</v>
      </c>
      <c r="K93" s="153" t="n">
        <v>0</v>
      </c>
      <c r="L93" s="153" t="n">
        <v>0</v>
      </c>
      <c r="M93" s="153" t="n">
        <v>0</v>
      </c>
      <c r="N93" s="153" t="n">
        <v>0</v>
      </c>
      <c r="O93" s="153" t="n">
        <v>0</v>
      </c>
      <c r="P93" s="153" t="n">
        <v>0</v>
      </c>
      <c r="Q93" s="153" t="n">
        <v>0</v>
      </c>
      <c r="R93" s="153" t="n">
        <v>0</v>
      </c>
      <c r="S93" s="153" t="n">
        <v>0</v>
      </c>
      <c r="T93" s="153" t="n">
        <v>0</v>
      </c>
      <c r="U93" s="153" t="n">
        <v>0</v>
      </c>
      <c r="V93" s="153" t="n">
        <v>0</v>
      </c>
      <c r="W93" s="153" t="n">
        <v>0</v>
      </c>
      <c r="X93" s="153" t="n">
        <v>0</v>
      </c>
      <c r="Y93" s="153" t="n">
        <v>0</v>
      </c>
      <c r="Z93" s="153" t="n">
        <v>0</v>
      </c>
      <c r="AA93" s="153" t="n">
        <v>0</v>
      </c>
      <c r="AB93" s="153" t="n">
        <v>0</v>
      </c>
      <c r="AC93" s="153" t="n">
        <v>0</v>
      </c>
      <c r="AD93" s="153" t="n">
        <v>0</v>
      </c>
      <c r="AE93" s="153" t="n">
        <v>0</v>
      </c>
      <c r="AF93" s="153" t="n">
        <v>0</v>
      </c>
      <c r="AG93" s="325" t="n">
        <v>0</v>
      </c>
      <c r="AH93" s="85"/>
      <c r="AJ93" s="85"/>
      <c r="AK93" s="153"/>
      <c r="AL93" s="3"/>
      <c r="AM93" s="2"/>
    </row>
    <row r="94" customFormat="false" ht="12.75" hidden="false" customHeight="true" outlineLevel="0" collapsed="false">
      <c r="A94" s="226" t="s">
        <v>300</v>
      </c>
      <c r="B94" s="284" t="n">
        <f aca="false">SUM(C94:AG94)</f>
        <v>0</v>
      </c>
      <c r="C94" s="153" t="n">
        <v>0</v>
      </c>
      <c r="D94" s="153" t="n">
        <v>0</v>
      </c>
      <c r="E94" s="153" t="n">
        <v>0</v>
      </c>
      <c r="F94" s="153" t="n">
        <v>0</v>
      </c>
      <c r="G94" s="153" t="n">
        <v>0</v>
      </c>
      <c r="H94" s="153" t="n">
        <v>0</v>
      </c>
      <c r="I94" s="153" t="n">
        <v>0</v>
      </c>
      <c r="J94" s="153" t="n">
        <v>0</v>
      </c>
      <c r="K94" s="153" t="n">
        <v>0</v>
      </c>
      <c r="L94" s="153" t="n">
        <v>0</v>
      </c>
      <c r="M94" s="153" t="n">
        <v>0</v>
      </c>
      <c r="N94" s="153" t="n">
        <v>0</v>
      </c>
      <c r="O94" s="153" t="n">
        <v>0</v>
      </c>
      <c r="P94" s="153" t="n">
        <v>0</v>
      </c>
      <c r="Q94" s="153" t="n">
        <v>0</v>
      </c>
      <c r="R94" s="153" t="n">
        <v>0</v>
      </c>
      <c r="S94" s="153" t="n">
        <v>0</v>
      </c>
      <c r="T94" s="153" t="n">
        <v>0</v>
      </c>
      <c r="U94" s="153" t="n">
        <v>0</v>
      </c>
      <c r="V94" s="153" t="n">
        <v>0</v>
      </c>
      <c r="W94" s="153" t="n">
        <v>0</v>
      </c>
      <c r="X94" s="153" t="n">
        <v>0</v>
      </c>
      <c r="Y94" s="153" t="n">
        <v>0</v>
      </c>
      <c r="Z94" s="153" t="n">
        <v>0</v>
      </c>
      <c r="AA94" s="153" t="n">
        <v>0</v>
      </c>
      <c r="AB94" s="153" t="n">
        <v>0</v>
      </c>
      <c r="AC94" s="153" t="n">
        <v>0</v>
      </c>
      <c r="AD94" s="153" t="n">
        <v>0</v>
      </c>
      <c r="AE94" s="153" t="n">
        <v>0</v>
      </c>
      <c r="AF94" s="153" t="n">
        <v>0</v>
      </c>
      <c r="AG94" s="325" t="n">
        <v>0</v>
      </c>
      <c r="AH94" s="85"/>
      <c r="AJ94" s="85"/>
      <c r="AK94" s="153"/>
      <c r="AL94" s="3"/>
      <c r="AM94" s="2"/>
    </row>
    <row r="95" customFormat="false" ht="12.75" hidden="false" customHeight="true" outlineLevel="0" collapsed="false">
      <c r="A95" s="226" t="s">
        <v>301</v>
      </c>
      <c r="B95" s="284" t="n">
        <f aca="false">SUM(C95:AG95)</f>
        <v>0</v>
      </c>
      <c r="C95" s="153" t="n">
        <v>0</v>
      </c>
      <c r="D95" s="153" t="n">
        <v>0</v>
      </c>
      <c r="E95" s="153" t="n">
        <v>0</v>
      </c>
      <c r="F95" s="153" t="n">
        <v>0</v>
      </c>
      <c r="G95" s="153" t="n">
        <v>0</v>
      </c>
      <c r="H95" s="153" t="n">
        <v>0</v>
      </c>
      <c r="I95" s="153" t="n">
        <v>0</v>
      </c>
      <c r="J95" s="153" t="n">
        <v>0</v>
      </c>
      <c r="K95" s="153" t="n">
        <v>0</v>
      </c>
      <c r="L95" s="153" t="n">
        <v>0</v>
      </c>
      <c r="M95" s="153" t="n">
        <v>0</v>
      </c>
      <c r="N95" s="153" t="n">
        <v>0</v>
      </c>
      <c r="O95" s="153" t="n">
        <v>0</v>
      </c>
      <c r="P95" s="153" t="n">
        <v>0</v>
      </c>
      <c r="Q95" s="153" t="n">
        <v>0</v>
      </c>
      <c r="R95" s="153" t="n">
        <v>0</v>
      </c>
      <c r="S95" s="153" t="n">
        <v>0</v>
      </c>
      <c r="T95" s="153" t="n">
        <v>0</v>
      </c>
      <c r="U95" s="153" t="n">
        <v>0</v>
      </c>
      <c r="V95" s="153" t="n">
        <v>0</v>
      </c>
      <c r="W95" s="153" t="n">
        <v>0</v>
      </c>
      <c r="X95" s="153" t="n">
        <v>0</v>
      </c>
      <c r="Y95" s="153" t="n">
        <v>0</v>
      </c>
      <c r="Z95" s="153" t="n">
        <v>0</v>
      </c>
      <c r="AA95" s="153" t="n">
        <v>0</v>
      </c>
      <c r="AB95" s="153" t="n">
        <v>0</v>
      </c>
      <c r="AC95" s="153" t="n">
        <v>0</v>
      </c>
      <c r="AD95" s="153" t="n">
        <v>0</v>
      </c>
      <c r="AE95" s="153" t="n">
        <v>0</v>
      </c>
      <c r="AF95" s="153" t="n">
        <v>0</v>
      </c>
      <c r="AG95" s="325" t="n">
        <v>0</v>
      </c>
      <c r="AH95" s="85"/>
      <c r="AJ95" s="85"/>
      <c r="AK95" s="153"/>
      <c r="AL95" s="3"/>
      <c r="AM95" s="2"/>
    </row>
    <row r="96" customFormat="false" ht="12.75" hidden="false" customHeight="true" outlineLevel="0" collapsed="false">
      <c r="A96" s="226" t="s">
        <v>302</v>
      </c>
      <c r="B96" s="284" t="n">
        <f aca="false">SUM(C96:AG96)</f>
        <v>0</v>
      </c>
      <c r="C96" s="153" t="n">
        <v>0</v>
      </c>
      <c r="D96" s="153" t="n">
        <v>0</v>
      </c>
      <c r="E96" s="153" t="n">
        <v>0</v>
      </c>
      <c r="F96" s="153" t="n">
        <v>0</v>
      </c>
      <c r="G96" s="153" t="n">
        <v>0</v>
      </c>
      <c r="H96" s="153" t="n">
        <v>0</v>
      </c>
      <c r="I96" s="153" t="n">
        <v>0</v>
      </c>
      <c r="J96" s="153" t="n">
        <v>0</v>
      </c>
      <c r="K96" s="153" t="n">
        <v>0</v>
      </c>
      <c r="L96" s="153" t="n">
        <v>0</v>
      </c>
      <c r="M96" s="153" t="n">
        <v>0</v>
      </c>
      <c r="N96" s="153" t="n">
        <v>0</v>
      </c>
      <c r="O96" s="153" t="n">
        <v>0</v>
      </c>
      <c r="P96" s="153" t="n">
        <v>0</v>
      </c>
      <c r="Q96" s="153" t="n">
        <v>0</v>
      </c>
      <c r="R96" s="153" t="n">
        <v>0</v>
      </c>
      <c r="S96" s="153" t="n">
        <v>0</v>
      </c>
      <c r="T96" s="153" t="n">
        <v>0</v>
      </c>
      <c r="U96" s="153" t="n">
        <v>0</v>
      </c>
      <c r="V96" s="153" t="n">
        <v>0</v>
      </c>
      <c r="W96" s="153" t="n">
        <v>0</v>
      </c>
      <c r="X96" s="153" t="n">
        <v>0</v>
      </c>
      <c r="Y96" s="153" t="n">
        <v>0</v>
      </c>
      <c r="Z96" s="153" t="n">
        <v>0</v>
      </c>
      <c r="AA96" s="153" t="n">
        <v>0</v>
      </c>
      <c r="AB96" s="153" t="n">
        <v>0</v>
      </c>
      <c r="AC96" s="153" t="n">
        <v>0</v>
      </c>
      <c r="AD96" s="153" t="n">
        <v>0</v>
      </c>
      <c r="AE96" s="153" t="n">
        <v>0</v>
      </c>
      <c r="AF96" s="153" t="n">
        <v>0</v>
      </c>
      <c r="AG96" s="325" t="n">
        <v>0</v>
      </c>
      <c r="AH96" s="85"/>
      <c r="AJ96" s="85"/>
      <c r="AK96" s="153"/>
      <c r="AL96" s="3"/>
      <c r="AM96" s="2"/>
    </row>
    <row r="97" customFormat="false" ht="12.75" hidden="false" customHeight="true" outlineLevel="0" collapsed="false">
      <c r="A97" s="226" t="s">
        <v>303</v>
      </c>
      <c r="B97" s="284" t="n">
        <f aca="false">SUM(C97:AG97)</f>
        <v>0</v>
      </c>
      <c r="C97" s="153" t="n">
        <v>0</v>
      </c>
      <c r="D97" s="153" t="n">
        <v>0</v>
      </c>
      <c r="E97" s="153" t="n">
        <v>0</v>
      </c>
      <c r="F97" s="153" t="n">
        <v>0</v>
      </c>
      <c r="G97" s="153" t="n">
        <v>0</v>
      </c>
      <c r="H97" s="153" t="n">
        <v>0</v>
      </c>
      <c r="I97" s="153" t="n">
        <v>0</v>
      </c>
      <c r="J97" s="153" t="n">
        <v>0</v>
      </c>
      <c r="K97" s="153" t="n">
        <v>0</v>
      </c>
      <c r="L97" s="153" t="n">
        <v>0</v>
      </c>
      <c r="M97" s="153" t="n">
        <v>0</v>
      </c>
      <c r="N97" s="153" t="n">
        <v>0</v>
      </c>
      <c r="O97" s="153" t="n">
        <v>0</v>
      </c>
      <c r="P97" s="153" t="n">
        <v>0</v>
      </c>
      <c r="Q97" s="153" t="n">
        <v>0</v>
      </c>
      <c r="R97" s="153" t="n">
        <v>0</v>
      </c>
      <c r="S97" s="153" t="n">
        <v>0</v>
      </c>
      <c r="T97" s="153" t="n">
        <v>0</v>
      </c>
      <c r="U97" s="153" t="n">
        <v>0</v>
      </c>
      <c r="V97" s="153" t="n">
        <v>0</v>
      </c>
      <c r="W97" s="153" t="n">
        <v>0</v>
      </c>
      <c r="X97" s="153" t="n">
        <v>0</v>
      </c>
      <c r="Y97" s="153" t="n">
        <v>0</v>
      </c>
      <c r="Z97" s="153" t="n">
        <v>0</v>
      </c>
      <c r="AA97" s="153" t="n">
        <v>0</v>
      </c>
      <c r="AB97" s="153" t="n">
        <v>0</v>
      </c>
      <c r="AC97" s="153" t="n">
        <v>0</v>
      </c>
      <c r="AD97" s="153" t="n">
        <v>0</v>
      </c>
      <c r="AE97" s="153" t="n">
        <v>0</v>
      </c>
      <c r="AF97" s="153" t="n">
        <v>0</v>
      </c>
      <c r="AG97" s="325" t="n">
        <v>0</v>
      </c>
      <c r="AH97" s="85"/>
      <c r="AJ97" s="85"/>
      <c r="AK97" s="153"/>
      <c r="AL97" s="3"/>
      <c r="AM97" s="2"/>
    </row>
    <row r="98" customFormat="false" ht="12.75" hidden="false" customHeight="true" outlineLevel="0" collapsed="false">
      <c r="A98" s="226"/>
      <c r="B98" s="284"/>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325"/>
      <c r="AH98" s="85"/>
      <c r="AJ98" s="85"/>
      <c r="AK98" s="153"/>
      <c r="AL98" s="3"/>
      <c r="AM98" s="2"/>
    </row>
    <row r="99" customFormat="false" ht="12.75" hidden="false" customHeight="true" outlineLevel="0" collapsed="false">
      <c r="A99" s="226"/>
      <c r="B99" s="284"/>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325"/>
      <c r="AH99" s="85"/>
      <c r="AJ99" s="85"/>
      <c r="AK99" s="153"/>
      <c r="AL99" s="3"/>
      <c r="AM99" s="2"/>
    </row>
    <row r="100" customFormat="false" ht="12.75" hidden="false" customHeight="true" outlineLevel="0" collapsed="false">
      <c r="A100" s="226"/>
      <c r="B100" s="284"/>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325"/>
      <c r="AH100" s="85"/>
      <c r="AJ100" s="85"/>
      <c r="AK100" s="153"/>
      <c r="AL100" s="3"/>
      <c r="AM100" s="2"/>
    </row>
    <row r="101" customFormat="false" ht="12.75" hidden="false" customHeight="true" outlineLevel="0" collapsed="false">
      <c r="A101" s="226"/>
      <c r="B101" s="2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325"/>
      <c r="AH101" s="85"/>
      <c r="AJ101" s="85"/>
      <c r="AK101" s="153"/>
      <c r="AL101" s="3"/>
      <c r="AM101" s="2"/>
    </row>
    <row r="102" customFormat="false" ht="12.75" hidden="false" customHeight="true" outlineLevel="0" collapsed="false">
      <c r="A102" s="326" t="s">
        <v>304</v>
      </c>
      <c r="B102" s="315" t="n">
        <f aca="false">SUM(B87:B101)</f>
        <v>0</v>
      </c>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8"/>
      <c r="AH102" s="85"/>
      <c r="AJ102" s="85"/>
      <c r="AK102" s="153"/>
      <c r="AL102" s="3"/>
      <c r="AM102" s="2"/>
    </row>
    <row r="103" customFormat="false" ht="12.75" hidden="false" customHeight="true" outlineLevel="0" collapsed="false">
      <c r="A103" s="85"/>
      <c r="B103" s="319"/>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85"/>
      <c r="AJ103" s="85"/>
      <c r="AK103" s="153"/>
      <c r="AL103" s="3"/>
      <c r="AM103" s="2"/>
    </row>
    <row r="104" customFormat="false" ht="12.75" hidden="false" customHeight="true" outlineLevel="0" collapsed="false">
      <c r="A104" s="264"/>
      <c r="B104" s="265" t="s">
        <v>252</v>
      </c>
      <c r="C104" s="266" t="n">
        <f aca="false">SUM(C108:C117)</f>
        <v>0</v>
      </c>
      <c r="D104" s="266" t="n">
        <f aca="false">SUM(D108:D117)</f>
        <v>0</v>
      </c>
      <c r="E104" s="266" t="n">
        <f aca="false">SUM(E108:E117)</f>
        <v>0</v>
      </c>
      <c r="F104" s="266" t="n">
        <f aca="false">SUM(F108:F117)</f>
        <v>0</v>
      </c>
      <c r="G104" s="266" t="n">
        <f aca="false">SUM(G108:G117)</f>
        <v>0</v>
      </c>
      <c r="H104" s="266" t="n">
        <f aca="false">SUM(H108:H117)</f>
        <v>0</v>
      </c>
      <c r="I104" s="266" t="n">
        <f aca="false">SUM(I108:I117)</f>
        <v>0</v>
      </c>
      <c r="J104" s="266" t="n">
        <f aca="false">SUM(J108:J117)</f>
        <v>0</v>
      </c>
      <c r="K104" s="266" t="n">
        <f aca="false">SUM(K108:K117)</f>
        <v>0</v>
      </c>
      <c r="L104" s="266" t="n">
        <f aca="false">SUM(L108:L117)</f>
        <v>0</v>
      </c>
      <c r="M104" s="266" t="n">
        <f aca="false">SUM(M108:M117)</f>
        <v>0</v>
      </c>
      <c r="N104" s="266" t="n">
        <f aca="false">SUM(N108:N117)</f>
        <v>0</v>
      </c>
      <c r="O104" s="266" t="n">
        <f aca="false">SUM(O108:O117)</f>
        <v>0</v>
      </c>
      <c r="P104" s="266" t="n">
        <f aca="false">SUM(P108:P117)</f>
        <v>0</v>
      </c>
      <c r="Q104" s="266" t="n">
        <f aca="false">SUM(Q108:Q117)</f>
        <v>0</v>
      </c>
      <c r="R104" s="266" t="n">
        <f aca="false">SUM(R108:R117)</f>
        <v>0</v>
      </c>
      <c r="S104" s="266" t="n">
        <f aca="false">SUM(S108:S117)</f>
        <v>0</v>
      </c>
      <c r="T104" s="266" t="n">
        <f aca="false">SUM(T108:T117)</f>
        <v>0</v>
      </c>
      <c r="U104" s="266" t="n">
        <f aca="false">SUM(U108:U117)</f>
        <v>0</v>
      </c>
      <c r="V104" s="266" t="n">
        <f aca="false">SUM(V108:V117)</f>
        <v>0</v>
      </c>
      <c r="W104" s="266" t="n">
        <f aca="false">SUM(W108:W117)</f>
        <v>0</v>
      </c>
      <c r="X104" s="266" t="n">
        <f aca="false">SUM(X108:X117)</f>
        <v>0</v>
      </c>
      <c r="Y104" s="266" t="n">
        <f aca="false">SUM(Y108:Y117)</f>
        <v>0</v>
      </c>
      <c r="Z104" s="266" t="n">
        <f aca="false">SUM(Z108:Z117)</f>
        <v>0</v>
      </c>
      <c r="AA104" s="266" t="n">
        <f aca="false">SUM(AA108:AA117)</f>
        <v>0</v>
      </c>
      <c r="AB104" s="266" t="n">
        <f aca="false">SUM(AB108:AB117)</f>
        <v>0</v>
      </c>
      <c r="AC104" s="266" t="n">
        <f aca="false">SUM(AC108:AC117)</f>
        <v>0</v>
      </c>
      <c r="AD104" s="266" t="n">
        <f aca="false">SUM(AD108:AD117)</f>
        <v>0</v>
      </c>
      <c r="AE104" s="266" t="n">
        <f aca="false">SUM(AE108:AE117)</f>
        <v>0</v>
      </c>
      <c r="AF104" s="266" t="n">
        <f aca="false">SUM(AF108:AF117)</f>
        <v>0</v>
      </c>
      <c r="AG104" s="266" t="n">
        <f aca="false">SUM(AG108:AG117)</f>
        <v>0</v>
      </c>
      <c r="AH104" s="1"/>
      <c r="AI104" s="320"/>
      <c r="AJ104" s="22"/>
      <c r="AK104" s="1"/>
      <c r="AL104" s="17"/>
      <c r="AN104" s="1"/>
      <c r="AO104" s="1"/>
      <c r="AP104" s="1"/>
      <c r="AQ104" s="1"/>
      <c r="AR104" s="1"/>
      <c r="AS104" s="1"/>
    </row>
    <row r="105" customFormat="false" ht="12.75" hidden="false" customHeight="true" outlineLevel="0" collapsed="false">
      <c r="A105" s="269" t="s">
        <v>305</v>
      </c>
      <c r="B105" s="270" t="n">
        <f aca="false">B44</f>
        <v>36647</v>
      </c>
      <c r="C105" s="271" t="n">
        <f aca="false">C44</f>
        <v>36647</v>
      </c>
      <c r="D105" s="271" t="n">
        <f aca="false">D44</f>
        <v>36648</v>
      </c>
      <c r="E105" s="271" t="n">
        <f aca="false">E44</f>
        <v>36649</v>
      </c>
      <c r="F105" s="271" t="n">
        <f aca="false">F44</f>
        <v>36650</v>
      </c>
      <c r="G105" s="271" t="n">
        <f aca="false">G44</f>
        <v>36651</v>
      </c>
      <c r="H105" s="271" t="n">
        <f aca="false">H44</f>
        <v>36652</v>
      </c>
      <c r="I105" s="271" t="n">
        <f aca="false">I44</f>
        <v>36653</v>
      </c>
      <c r="J105" s="271" t="n">
        <f aca="false">J44</f>
        <v>36654</v>
      </c>
      <c r="K105" s="271" t="n">
        <f aca="false">K44</f>
        <v>36655</v>
      </c>
      <c r="L105" s="271" t="n">
        <f aca="false">L44</f>
        <v>36656</v>
      </c>
      <c r="M105" s="271" t="n">
        <f aca="false">M44</f>
        <v>36657</v>
      </c>
      <c r="N105" s="271" t="n">
        <f aca="false">N44</f>
        <v>36658</v>
      </c>
      <c r="O105" s="271" t="n">
        <f aca="false">O44</f>
        <v>36659</v>
      </c>
      <c r="P105" s="271" t="n">
        <f aca="false">P44</f>
        <v>36660</v>
      </c>
      <c r="Q105" s="271" t="n">
        <f aca="false">Q44</f>
        <v>36661</v>
      </c>
      <c r="R105" s="271" t="n">
        <f aca="false">R44</f>
        <v>36662</v>
      </c>
      <c r="S105" s="271" t="n">
        <f aca="false">S44</f>
        <v>36663</v>
      </c>
      <c r="T105" s="271" t="n">
        <f aca="false">T44</f>
        <v>36664</v>
      </c>
      <c r="U105" s="271" t="n">
        <f aca="false">U44</f>
        <v>36665</v>
      </c>
      <c r="V105" s="271" t="n">
        <f aca="false">V44</f>
        <v>36666</v>
      </c>
      <c r="W105" s="271" t="n">
        <f aca="false">W44</f>
        <v>36667</v>
      </c>
      <c r="X105" s="271" t="n">
        <f aca="false">X44</f>
        <v>36668</v>
      </c>
      <c r="Y105" s="271" t="n">
        <f aca="false">Y44</f>
        <v>36669</v>
      </c>
      <c r="Z105" s="271" t="n">
        <f aca="false">Z44</f>
        <v>36670</v>
      </c>
      <c r="AA105" s="271" t="n">
        <f aca="false">AA44</f>
        <v>36671</v>
      </c>
      <c r="AB105" s="271" t="n">
        <f aca="false">AB44</f>
        <v>36672</v>
      </c>
      <c r="AC105" s="271" t="n">
        <f aca="false">AC44</f>
        <v>36673</v>
      </c>
      <c r="AD105" s="271" t="n">
        <f aca="false">AD44</f>
        <v>36674</v>
      </c>
      <c r="AE105" s="271" t="n">
        <f aca="false">AE44</f>
        <v>36675</v>
      </c>
      <c r="AF105" s="271" t="n">
        <f aca="false">AF44</f>
        <v>36676</v>
      </c>
      <c r="AG105" s="271" t="n">
        <f aca="false">AG44</f>
        <v>36677</v>
      </c>
      <c r="AH105" s="272"/>
      <c r="AI105" s="320"/>
      <c r="AJ105" s="322"/>
      <c r="AK105" s="272"/>
      <c r="AL105" s="275"/>
      <c r="AM105" s="272"/>
      <c r="AN105" s="272"/>
      <c r="AO105" s="272"/>
      <c r="AP105" s="272"/>
      <c r="AQ105" s="272"/>
      <c r="AR105" s="272"/>
      <c r="AS105" s="272"/>
      <c r="AT105" s="272"/>
      <c r="AU105" s="272"/>
      <c r="AV105" s="272"/>
      <c r="AW105" s="272"/>
      <c r="AX105" s="272"/>
      <c r="AY105" s="272"/>
      <c r="AZ105" s="272"/>
      <c r="BA105" s="272"/>
      <c r="BB105" s="272"/>
      <c r="BC105" s="272"/>
      <c r="BD105" s="272"/>
      <c r="BE105" s="272"/>
      <c r="BF105" s="272"/>
      <c r="BG105" s="272"/>
      <c r="BH105" s="272"/>
      <c r="BI105" s="272"/>
      <c r="BJ105" s="272"/>
      <c r="BK105" s="272"/>
      <c r="BL105" s="272"/>
      <c r="BM105" s="272"/>
      <c r="BN105" s="272"/>
      <c r="BO105" s="272"/>
      <c r="BP105" s="272"/>
      <c r="BQ105" s="272"/>
      <c r="BR105" s="272"/>
      <c r="BS105" s="272"/>
      <c r="BT105" s="272"/>
      <c r="BU105" s="272"/>
      <c r="BV105" s="272"/>
      <c r="BW105" s="272"/>
      <c r="BX105" s="272"/>
      <c r="BY105" s="272"/>
      <c r="BZ105" s="272"/>
      <c r="CA105" s="272"/>
      <c r="CB105" s="272"/>
      <c r="CC105" s="272"/>
      <c r="CD105" s="272"/>
      <c r="CE105" s="272"/>
      <c r="CF105" s="272"/>
      <c r="CG105" s="272"/>
      <c r="CH105" s="272"/>
      <c r="CI105" s="272"/>
      <c r="CJ105" s="272"/>
      <c r="CK105" s="272"/>
      <c r="CL105" s="272"/>
      <c r="CM105" s="272"/>
      <c r="CN105" s="272"/>
      <c r="CO105" s="272"/>
      <c r="CP105" s="272"/>
      <c r="CQ105" s="272"/>
      <c r="CR105" s="272"/>
      <c r="CS105" s="272"/>
      <c r="CT105" s="272"/>
      <c r="CU105" s="272"/>
      <c r="CV105" s="272"/>
      <c r="CW105" s="272"/>
      <c r="CX105" s="272"/>
      <c r="CY105" s="272"/>
      <c r="CZ105" s="272"/>
      <c r="DA105" s="272"/>
      <c r="DB105" s="272"/>
      <c r="DC105" s="272"/>
      <c r="DD105" s="272"/>
      <c r="DE105" s="272"/>
      <c r="DF105" s="272"/>
      <c r="DG105" s="272"/>
      <c r="DH105" s="272"/>
      <c r="DI105" s="272"/>
      <c r="DJ105" s="272"/>
      <c r="DK105" s="272"/>
      <c r="DL105" s="272"/>
      <c r="DM105" s="272"/>
      <c r="DN105" s="272"/>
      <c r="DO105" s="272"/>
      <c r="DP105" s="272"/>
      <c r="DQ105" s="272"/>
      <c r="DR105" s="272"/>
      <c r="DS105" s="272"/>
      <c r="DT105" s="272"/>
      <c r="DU105" s="272"/>
      <c r="DV105" s="272"/>
      <c r="DW105" s="272"/>
      <c r="DX105" s="272"/>
      <c r="DY105" s="272"/>
      <c r="DZ105" s="272"/>
      <c r="EA105" s="272"/>
      <c r="EB105" s="272"/>
      <c r="EC105" s="272"/>
      <c r="ED105" s="272"/>
      <c r="EE105" s="272"/>
      <c r="EF105" s="272"/>
      <c r="EG105" s="272"/>
      <c r="EH105" s="272"/>
      <c r="EI105" s="272"/>
      <c r="EJ105" s="272"/>
      <c r="EK105" s="272"/>
      <c r="EL105" s="272"/>
      <c r="EM105" s="272"/>
      <c r="EN105" s="272"/>
      <c r="EO105" s="272"/>
      <c r="EP105" s="272"/>
      <c r="EQ105" s="272"/>
      <c r="ER105" s="272"/>
      <c r="ES105" s="272"/>
      <c r="ET105" s="272"/>
      <c r="EU105" s="272"/>
      <c r="EV105" s="272"/>
      <c r="EW105" s="272"/>
      <c r="EX105" s="272"/>
      <c r="EY105" s="272"/>
      <c r="EZ105" s="272"/>
      <c r="FA105" s="272"/>
      <c r="FB105" s="272"/>
      <c r="FC105" s="272"/>
      <c r="FD105" s="272"/>
      <c r="FE105" s="272"/>
      <c r="FF105" s="272"/>
      <c r="FG105" s="272"/>
      <c r="FH105" s="272"/>
      <c r="FI105" s="272"/>
      <c r="FJ105" s="272"/>
      <c r="FK105" s="272"/>
      <c r="FL105" s="272"/>
      <c r="FM105" s="272"/>
      <c r="FN105" s="272"/>
      <c r="FO105" s="272"/>
      <c r="FP105" s="272"/>
      <c r="FQ105" s="272"/>
      <c r="FR105" s="272"/>
      <c r="FS105" s="272"/>
      <c r="FT105" s="272"/>
      <c r="FU105" s="272"/>
      <c r="FV105" s="272"/>
      <c r="FW105" s="272"/>
      <c r="FX105" s="272"/>
      <c r="FY105" s="272"/>
      <c r="FZ105" s="272"/>
      <c r="GA105" s="272"/>
      <c r="GB105" s="272"/>
      <c r="GC105" s="272"/>
      <c r="GD105" s="272"/>
      <c r="GE105" s="272"/>
      <c r="GF105" s="272"/>
      <c r="GG105" s="272"/>
      <c r="GH105" s="272"/>
      <c r="GI105" s="272"/>
      <c r="GJ105" s="272"/>
      <c r="GK105" s="272"/>
      <c r="GL105" s="272"/>
      <c r="GM105" s="272"/>
      <c r="GN105" s="272"/>
      <c r="GO105" s="272"/>
      <c r="GP105" s="272"/>
      <c r="GQ105" s="272"/>
      <c r="GR105" s="272"/>
      <c r="GS105" s="272"/>
      <c r="GT105" s="272"/>
      <c r="GU105" s="272"/>
      <c r="GV105" s="272"/>
      <c r="GW105" s="272"/>
      <c r="GX105" s="272"/>
      <c r="GY105" s="272"/>
      <c r="GZ105" s="272"/>
      <c r="HA105" s="272"/>
      <c r="HB105" s="272"/>
      <c r="HC105" s="272"/>
      <c r="HD105" s="272"/>
      <c r="HE105" s="272"/>
      <c r="HF105" s="272"/>
      <c r="HG105" s="272"/>
      <c r="HH105" s="272"/>
      <c r="HI105" s="272"/>
      <c r="HJ105" s="272"/>
      <c r="HK105" s="272"/>
      <c r="HL105" s="272"/>
      <c r="HM105" s="272"/>
      <c r="HN105" s="272"/>
      <c r="HO105" s="272"/>
      <c r="HP105" s="272"/>
      <c r="HQ105" s="272"/>
      <c r="HR105" s="272"/>
      <c r="HS105" s="272"/>
      <c r="HT105" s="272"/>
      <c r="HU105" s="272"/>
      <c r="HV105" s="272"/>
      <c r="HW105" s="272"/>
      <c r="HX105" s="272"/>
      <c r="HY105" s="272"/>
      <c r="HZ105" s="272"/>
      <c r="IA105" s="272"/>
      <c r="IB105" s="272"/>
      <c r="IC105" s="272"/>
      <c r="ID105" s="272"/>
      <c r="IE105" s="272"/>
      <c r="IF105" s="272"/>
      <c r="IG105" s="272"/>
      <c r="IH105" s="272"/>
      <c r="II105" s="272"/>
      <c r="IJ105" s="272"/>
      <c r="IK105" s="272"/>
      <c r="IL105" s="272"/>
      <c r="IM105" s="272"/>
      <c r="IN105" s="272"/>
      <c r="IO105" s="272"/>
      <c r="IP105" s="272"/>
      <c r="IQ105" s="272"/>
      <c r="IR105" s="272"/>
      <c r="IS105" s="272"/>
      <c r="IT105" s="272"/>
      <c r="IU105" s="272"/>
      <c r="IV105" s="272"/>
      <c r="IW105" s="272"/>
    </row>
    <row r="106" customFormat="false" ht="12.75" hidden="false" customHeight="true" outlineLevel="0" collapsed="false">
      <c r="A106" s="276"/>
      <c r="B106" s="276"/>
      <c r="C106" s="278" t="str">
        <f aca="false">C45</f>
        <v>M</v>
      </c>
      <c r="D106" s="278" t="str">
        <f aca="false">D45</f>
        <v>T</v>
      </c>
      <c r="E106" s="278" t="str">
        <f aca="false">E45</f>
        <v>W</v>
      </c>
      <c r="F106" s="278" t="str">
        <f aca="false">F45</f>
        <v>R</v>
      </c>
      <c r="G106" s="278" t="str">
        <f aca="false">G45</f>
        <v>F</v>
      </c>
      <c r="H106" s="278" t="str">
        <f aca="false">H45</f>
        <v>S</v>
      </c>
      <c r="I106" s="278" t="str">
        <f aca="false">I45</f>
        <v>S</v>
      </c>
      <c r="J106" s="278" t="str">
        <f aca="false">J45</f>
        <v>M</v>
      </c>
      <c r="K106" s="278" t="str">
        <f aca="false">K45</f>
        <v>T</v>
      </c>
      <c r="L106" s="278" t="str">
        <f aca="false">L45</f>
        <v>W</v>
      </c>
      <c r="M106" s="278" t="str">
        <f aca="false">M45</f>
        <v>R</v>
      </c>
      <c r="N106" s="278" t="str">
        <f aca="false">N45</f>
        <v>F</v>
      </c>
      <c r="O106" s="278" t="str">
        <f aca="false">O45</f>
        <v>S</v>
      </c>
      <c r="P106" s="278" t="str">
        <f aca="false">P45</f>
        <v>S</v>
      </c>
      <c r="Q106" s="278" t="str">
        <f aca="false">Q45</f>
        <v>M</v>
      </c>
      <c r="R106" s="278" t="str">
        <f aca="false">R45</f>
        <v>T</v>
      </c>
      <c r="S106" s="278" t="str">
        <f aca="false">S45</f>
        <v>W</v>
      </c>
      <c r="T106" s="278" t="str">
        <f aca="false">T45</f>
        <v>R</v>
      </c>
      <c r="U106" s="278" t="str">
        <f aca="false">U45</f>
        <v>F</v>
      </c>
      <c r="V106" s="278" t="str">
        <f aca="false">V45</f>
        <v>S</v>
      </c>
      <c r="W106" s="278" t="str">
        <f aca="false">W45</f>
        <v>S</v>
      </c>
      <c r="X106" s="278" t="str">
        <f aca="false">X45</f>
        <v>M</v>
      </c>
      <c r="Y106" s="278" t="str">
        <f aca="false">Y45</f>
        <v>T</v>
      </c>
      <c r="Z106" s="278" t="str">
        <f aca="false">Z45</f>
        <v>W</v>
      </c>
      <c r="AA106" s="278" t="str">
        <f aca="false">AA45</f>
        <v>R</v>
      </c>
      <c r="AB106" s="278" t="str">
        <f aca="false">AB45</f>
        <v>F</v>
      </c>
      <c r="AC106" s="278" t="str">
        <f aca="false">AC45</f>
        <v>S</v>
      </c>
      <c r="AD106" s="278" t="str">
        <f aca="false">AD45</f>
        <v>S</v>
      </c>
      <c r="AE106" s="278" t="str">
        <f aca="false">AE45</f>
        <v>M</v>
      </c>
      <c r="AF106" s="278" t="str">
        <f aca="false">AF45</f>
        <v>T</v>
      </c>
      <c r="AG106" s="278" t="str">
        <f aca="false">AG45</f>
        <v>W</v>
      </c>
      <c r="AH106" s="1"/>
      <c r="AI106" s="320"/>
      <c r="AJ106" s="22"/>
      <c r="AK106" s="1"/>
      <c r="AL106" s="85"/>
      <c r="AN106" s="1"/>
      <c r="AO106" s="1"/>
      <c r="AP106" s="1"/>
      <c r="AQ106" s="1"/>
      <c r="AR106" s="1"/>
      <c r="AS106" s="1"/>
    </row>
    <row r="107" customFormat="false" ht="12.75" hidden="false" customHeight="true" outlineLevel="0" collapsed="false">
      <c r="A107" s="281"/>
      <c r="B107" s="277" t="s">
        <v>258</v>
      </c>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4"/>
      <c r="AH107" s="85"/>
      <c r="AI107" s="205"/>
      <c r="AJ107" s="133"/>
      <c r="AK107" s="153"/>
      <c r="AL107" s="3"/>
      <c r="AM107" s="2"/>
    </row>
    <row r="108" customFormat="false" ht="12.75" hidden="false" customHeight="true" outlineLevel="0" collapsed="false">
      <c r="A108" s="226" t="s">
        <v>296</v>
      </c>
      <c r="B108" s="284" t="n">
        <f aca="false">SUM(C108:AG108)</f>
        <v>0</v>
      </c>
      <c r="C108" s="153" t="n">
        <v>0</v>
      </c>
      <c r="D108" s="153" t="n">
        <v>0</v>
      </c>
      <c r="E108" s="153" t="n">
        <v>0</v>
      </c>
      <c r="F108" s="153" t="n">
        <v>0</v>
      </c>
      <c r="G108" s="153" t="n">
        <v>0</v>
      </c>
      <c r="H108" s="153" t="n">
        <v>0</v>
      </c>
      <c r="I108" s="153" t="n">
        <v>0</v>
      </c>
      <c r="J108" s="153" t="n">
        <v>0</v>
      </c>
      <c r="K108" s="153" t="n">
        <v>0</v>
      </c>
      <c r="L108" s="153" t="n">
        <v>0</v>
      </c>
      <c r="M108" s="153" t="n">
        <v>0</v>
      </c>
      <c r="N108" s="153" t="n">
        <v>0</v>
      </c>
      <c r="O108" s="153" t="n">
        <v>0</v>
      </c>
      <c r="P108" s="153" t="n">
        <v>0</v>
      </c>
      <c r="Q108" s="153" t="n">
        <v>0</v>
      </c>
      <c r="R108" s="153" t="n">
        <v>0</v>
      </c>
      <c r="S108" s="153" t="n">
        <v>0</v>
      </c>
      <c r="T108" s="153" t="n">
        <v>0</v>
      </c>
      <c r="U108" s="153" t="n">
        <v>0</v>
      </c>
      <c r="V108" s="153" t="n">
        <v>0</v>
      </c>
      <c r="W108" s="153" t="n">
        <v>0</v>
      </c>
      <c r="X108" s="153" t="n">
        <v>0</v>
      </c>
      <c r="Y108" s="153" t="n">
        <v>0</v>
      </c>
      <c r="Z108" s="153" t="n">
        <v>0</v>
      </c>
      <c r="AA108" s="153" t="n">
        <v>0</v>
      </c>
      <c r="AB108" s="153" t="n">
        <v>0</v>
      </c>
      <c r="AC108" s="153" t="n">
        <v>0</v>
      </c>
      <c r="AD108" s="153" t="n">
        <v>0</v>
      </c>
      <c r="AE108" s="153" t="n">
        <v>0</v>
      </c>
      <c r="AF108" s="153" t="n">
        <v>0</v>
      </c>
      <c r="AG108" s="325" t="n">
        <v>0</v>
      </c>
      <c r="AH108" s="85"/>
      <c r="AJ108" s="85"/>
      <c r="AK108" s="153"/>
      <c r="AL108" s="3"/>
      <c r="AM108" s="2"/>
    </row>
    <row r="109" customFormat="false" ht="12.75" hidden="false" customHeight="true" outlineLevel="0" collapsed="false">
      <c r="A109" s="226" t="s">
        <v>298</v>
      </c>
      <c r="B109" s="284" t="n">
        <f aca="false">SUM(C109:AG109)</f>
        <v>0</v>
      </c>
      <c r="C109" s="153" t="n">
        <v>0</v>
      </c>
      <c r="D109" s="153" t="n">
        <v>0</v>
      </c>
      <c r="E109" s="153" t="n">
        <v>0</v>
      </c>
      <c r="F109" s="153" t="n">
        <v>0</v>
      </c>
      <c r="G109" s="153" t="n">
        <v>0</v>
      </c>
      <c r="H109" s="153" t="n">
        <v>0</v>
      </c>
      <c r="I109" s="153" t="n">
        <v>0</v>
      </c>
      <c r="J109" s="153" t="n">
        <v>0</v>
      </c>
      <c r="K109" s="153" t="n">
        <v>0</v>
      </c>
      <c r="L109" s="153" t="n">
        <v>0</v>
      </c>
      <c r="M109" s="153" t="n">
        <v>0</v>
      </c>
      <c r="N109" s="153" t="n">
        <v>0</v>
      </c>
      <c r="O109" s="153" t="n">
        <v>0</v>
      </c>
      <c r="P109" s="153" t="n">
        <v>0</v>
      </c>
      <c r="Q109" s="153" t="n">
        <v>0</v>
      </c>
      <c r="R109" s="153" t="n">
        <v>0</v>
      </c>
      <c r="S109" s="153" t="n">
        <v>0</v>
      </c>
      <c r="T109" s="153" t="n">
        <v>0</v>
      </c>
      <c r="U109" s="153" t="n">
        <v>0</v>
      </c>
      <c r="V109" s="153" t="n">
        <v>0</v>
      </c>
      <c r="W109" s="153" t="n">
        <v>0</v>
      </c>
      <c r="X109" s="153" t="n">
        <v>0</v>
      </c>
      <c r="Y109" s="153" t="n">
        <v>0</v>
      </c>
      <c r="Z109" s="153" t="n">
        <v>0</v>
      </c>
      <c r="AA109" s="153" t="n">
        <v>0</v>
      </c>
      <c r="AB109" s="153" t="n">
        <v>0</v>
      </c>
      <c r="AC109" s="153" t="n">
        <v>0</v>
      </c>
      <c r="AD109" s="153" t="n">
        <v>0</v>
      </c>
      <c r="AE109" s="153" t="n">
        <v>0</v>
      </c>
      <c r="AF109" s="153" t="n">
        <v>0</v>
      </c>
      <c r="AG109" s="325" t="n">
        <v>0</v>
      </c>
      <c r="AH109" s="85"/>
      <c r="AJ109" s="85"/>
      <c r="AK109" s="153"/>
      <c r="AL109" s="3"/>
      <c r="AM109" s="2"/>
    </row>
    <row r="110" customFormat="false" ht="12.75" hidden="false" customHeight="true" outlineLevel="0" collapsed="false">
      <c r="A110" s="226" t="s">
        <v>299</v>
      </c>
      <c r="B110" s="284" t="n">
        <f aca="false">SUM(C110:AG110)</f>
        <v>0</v>
      </c>
      <c r="C110" s="153" t="n">
        <v>0</v>
      </c>
      <c r="D110" s="153" t="n">
        <v>0</v>
      </c>
      <c r="E110" s="153" t="n">
        <v>0</v>
      </c>
      <c r="F110" s="153" t="n">
        <v>0</v>
      </c>
      <c r="G110" s="153" t="n">
        <v>0</v>
      </c>
      <c r="H110" s="153" t="n">
        <v>0</v>
      </c>
      <c r="I110" s="153" t="n">
        <v>0</v>
      </c>
      <c r="J110" s="153" t="n">
        <v>0</v>
      </c>
      <c r="K110" s="153" t="n">
        <v>0</v>
      </c>
      <c r="L110" s="153" t="n">
        <v>0</v>
      </c>
      <c r="M110" s="153" t="n">
        <v>0</v>
      </c>
      <c r="N110" s="153" t="n">
        <v>0</v>
      </c>
      <c r="O110" s="153" t="n">
        <v>0</v>
      </c>
      <c r="P110" s="153" t="n">
        <v>0</v>
      </c>
      <c r="Q110" s="153" t="n">
        <v>0</v>
      </c>
      <c r="R110" s="153" t="n">
        <v>0</v>
      </c>
      <c r="S110" s="153" t="n">
        <v>0</v>
      </c>
      <c r="T110" s="153" t="n">
        <v>0</v>
      </c>
      <c r="U110" s="153" t="n">
        <v>0</v>
      </c>
      <c r="V110" s="153" t="n">
        <v>0</v>
      </c>
      <c r="W110" s="153" t="n">
        <v>0</v>
      </c>
      <c r="X110" s="153" t="n">
        <v>0</v>
      </c>
      <c r="Y110" s="153" t="n">
        <v>0</v>
      </c>
      <c r="Z110" s="153" t="n">
        <v>0</v>
      </c>
      <c r="AA110" s="153" t="n">
        <v>0</v>
      </c>
      <c r="AB110" s="153" t="n">
        <v>0</v>
      </c>
      <c r="AC110" s="153" t="n">
        <v>0</v>
      </c>
      <c r="AD110" s="153" t="n">
        <v>0</v>
      </c>
      <c r="AE110" s="153" t="n">
        <v>0</v>
      </c>
      <c r="AF110" s="153" t="n">
        <v>0</v>
      </c>
      <c r="AG110" s="325" t="n">
        <v>0</v>
      </c>
      <c r="AH110" s="85"/>
      <c r="AJ110" s="85"/>
      <c r="AK110" s="153"/>
      <c r="AL110" s="3"/>
      <c r="AM110" s="2"/>
    </row>
    <row r="111" customFormat="false" ht="12.75" hidden="false" customHeight="true" outlineLevel="0" collapsed="false">
      <c r="A111" s="226" t="s">
        <v>300</v>
      </c>
      <c r="B111" s="284" t="n">
        <f aca="false">SUM(C111:AG111)</f>
        <v>0</v>
      </c>
      <c r="C111" s="153" t="n">
        <v>0</v>
      </c>
      <c r="D111" s="153" t="n">
        <v>0</v>
      </c>
      <c r="E111" s="153" t="n">
        <v>0</v>
      </c>
      <c r="F111" s="153" t="n">
        <v>0</v>
      </c>
      <c r="G111" s="153" t="n">
        <v>0</v>
      </c>
      <c r="H111" s="153" t="n">
        <v>0</v>
      </c>
      <c r="I111" s="153" t="n">
        <v>0</v>
      </c>
      <c r="J111" s="153" t="n">
        <v>0</v>
      </c>
      <c r="K111" s="153" t="n">
        <v>0</v>
      </c>
      <c r="L111" s="153" t="n">
        <v>0</v>
      </c>
      <c r="M111" s="153" t="n">
        <v>0</v>
      </c>
      <c r="N111" s="153" t="n">
        <v>0</v>
      </c>
      <c r="O111" s="153" t="n">
        <v>0</v>
      </c>
      <c r="P111" s="153" t="n">
        <v>0</v>
      </c>
      <c r="Q111" s="153" t="n">
        <v>0</v>
      </c>
      <c r="R111" s="153" t="n">
        <v>0</v>
      </c>
      <c r="S111" s="153" t="n">
        <v>0</v>
      </c>
      <c r="T111" s="153" t="n">
        <v>0</v>
      </c>
      <c r="U111" s="153" t="n">
        <v>0</v>
      </c>
      <c r="V111" s="153" t="n">
        <v>0</v>
      </c>
      <c r="W111" s="153" t="n">
        <v>0</v>
      </c>
      <c r="X111" s="153" t="n">
        <v>0</v>
      </c>
      <c r="Y111" s="153" t="n">
        <v>0</v>
      </c>
      <c r="Z111" s="153" t="n">
        <v>0</v>
      </c>
      <c r="AA111" s="153" t="n">
        <v>0</v>
      </c>
      <c r="AB111" s="153" t="n">
        <v>0</v>
      </c>
      <c r="AC111" s="153" t="n">
        <v>0</v>
      </c>
      <c r="AD111" s="153" t="n">
        <v>0</v>
      </c>
      <c r="AE111" s="153" t="n">
        <v>0</v>
      </c>
      <c r="AF111" s="153" t="n">
        <v>0</v>
      </c>
      <c r="AG111" s="325" t="n">
        <v>0</v>
      </c>
      <c r="AH111" s="85"/>
      <c r="AJ111" s="85"/>
      <c r="AK111" s="153"/>
      <c r="AL111" s="3"/>
      <c r="AM111" s="2"/>
    </row>
    <row r="112" customFormat="false" ht="12.75" hidden="false" customHeight="true" outlineLevel="0" collapsed="false">
      <c r="A112" s="226" t="s">
        <v>301</v>
      </c>
      <c r="B112" s="284" t="n">
        <f aca="false">SUM(C112:AG112)</f>
        <v>0</v>
      </c>
      <c r="C112" s="153" t="n">
        <v>0</v>
      </c>
      <c r="D112" s="153" t="n">
        <v>0</v>
      </c>
      <c r="E112" s="153" t="n">
        <v>0</v>
      </c>
      <c r="F112" s="153" t="n">
        <v>0</v>
      </c>
      <c r="G112" s="153" t="n">
        <v>0</v>
      </c>
      <c r="H112" s="153" t="n">
        <v>0</v>
      </c>
      <c r="I112" s="153" t="n">
        <v>0</v>
      </c>
      <c r="J112" s="153" t="n">
        <v>0</v>
      </c>
      <c r="K112" s="153" t="n">
        <v>0</v>
      </c>
      <c r="L112" s="153" t="n">
        <v>0</v>
      </c>
      <c r="M112" s="153" t="n">
        <v>0</v>
      </c>
      <c r="N112" s="153" t="n">
        <v>0</v>
      </c>
      <c r="O112" s="153" t="n">
        <v>0</v>
      </c>
      <c r="P112" s="153" t="n">
        <v>0</v>
      </c>
      <c r="Q112" s="153" t="n">
        <v>0</v>
      </c>
      <c r="R112" s="153" t="n">
        <v>0</v>
      </c>
      <c r="S112" s="153" t="n">
        <v>0</v>
      </c>
      <c r="T112" s="153" t="n">
        <v>0</v>
      </c>
      <c r="U112" s="153" t="n">
        <v>0</v>
      </c>
      <c r="V112" s="153" t="n">
        <v>0</v>
      </c>
      <c r="W112" s="153" t="n">
        <v>0</v>
      </c>
      <c r="X112" s="153" t="n">
        <v>0</v>
      </c>
      <c r="Y112" s="153" t="n">
        <v>0</v>
      </c>
      <c r="Z112" s="153" t="n">
        <v>0</v>
      </c>
      <c r="AA112" s="153" t="n">
        <v>0</v>
      </c>
      <c r="AB112" s="153" t="n">
        <v>0</v>
      </c>
      <c r="AC112" s="153" t="n">
        <v>0</v>
      </c>
      <c r="AD112" s="153" t="n">
        <v>0</v>
      </c>
      <c r="AE112" s="153" t="n">
        <v>0</v>
      </c>
      <c r="AF112" s="153" t="n">
        <v>0</v>
      </c>
      <c r="AG112" s="325" t="n">
        <v>0</v>
      </c>
      <c r="AH112" s="85"/>
      <c r="AJ112" s="85"/>
      <c r="AK112" s="153"/>
      <c r="AL112" s="3"/>
      <c r="AM112" s="2"/>
    </row>
    <row r="113" customFormat="false" ht="12.75" hidden="false" customHeight="true" outlineLevel="0" collapsed="false">
      <c r="A113" s="226" t="s">
        <v>303</v>
      </c>
      <c r="B113" s="284" t="n">
        <f aca="false">SUM(C113:AG113)</f>
        <v>0</v>
      </c>
      <c r="C113" s="153" t="n">
        <v>0</v>
      </c>
      <c r="D113" s="153" t="n">
        <v>0</v>
      </c>
      <c r="E113" s="153" t="n">
        <v>0</v>
      </c>
      <c r="F113" s="153" t="n">
        <v>0</v>
      </c>
      <c r="G113" s="153" t="n">
        <v>0</v>
      </c>
      <c r="H113" s="153" t="n">
        <v>0</v>
      </c>
      <c r="I113" s="153" t="n">
        <v>0</v>
      </c>
      <c r="J113" s="153" t="n">
        <v>0</v>
      </c>
      <c r="K113" s="153" t="n">
        <v>0</v>
      </c>
      <c r="L113" s="153" t="n">
        <v>0</v>
      </c>
      <c r="M113" s="153" t="n">
        <v>0</v>
      </c>
      <c r="N113" s="153" t="n">
        <v>0</v>
      </c>
      <c r="O113" s="153" t="n">
        <v>0</v>
      </c>
      <c r="P113" s="153" t="n">
        <v>0</v>
      </c>
      <c r="Q113" s="153" t="n">
        <v>0</v>
      </c>
      <c r="R113" s="153" t="n">
        <v>0</v>
      </c>
      <c r="S113" s="153" t="n">
        <v>0</v>
      </c>
      <c r="T113" s="153" t="n">
        <v>0</v>
      </c>
      <c r="U113" s="153" t="n">
        <v>0</v>
      </c>
      <c r="V113" s="153" t="n">
        <v>0</v>
      </c>
      <c r="W113" s="153" t="n">
        <v>0</v>
      </c>
      <c r="X113" s="153" t="n">
        <v>0</v>
      </c>
      <c r="Y113" s="153" t="n">
        <v>0</v>
      </c>
      <c r="Z113" s="153" t="n">
        <v>0</v>
      </c>
      <c r="AA113" s="153" t="n">
        <v>0</v>
      </c>
      <c r="AB113" s="153" t="n">
        <v>0</v>
      </c>
      <c r="AC113" s="153" t="n">
        <v>0</v>
      </c>
      <c r="AD113" s="153" t="n">
        <v>0</v>
      </c>
      <c r="AE113" s="153" t="n">
        <v>0</v>
      </c>
      <c r="AF113" s="153" t="n">
        <v>0</v>
      </c>
      <c r="AG113" s="325" t="n">
        <v>0</v>
      </c>
      <c r="AH113" s="85"/>
      <c r="AJ113" s="85"/>
      <c r="AK113" s="153"/>
      <c r="AL113" s="3"/>
      <c r="AM113" s="2"/>
    </row>
    <row r="114" customFormat="false" ht="12.75" hidden="false" customHeight="true" outlineLevel="0" collapsed="false">
      <c r="A114" s="226"/>
      <c r="B114" s="284"/>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325"/>
      <c r="AH114" s="85"/>
      <c r="AJ114" s="85"/>
      <c r="AK114" s="153"/>
      <c r="AL114" s="3"/>
      <c r="AM114" s="2"/>
    </row>
    <row r="115" customFormat="false" ht="12.75" hidden="false" customHeight="true" outlineLevel="0" collapsed="false">
      <c r="A115" s="226"/>
      <c r="B115" s="28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325"/>
      <c r="AH115" s="85"/>
      <c r="AJ115" s="85"/>
      <c r="AK115" s="153"/>
      <c r="AL115" s="3"/>
      <c r="AM115" s="2"/>
    </row>
    <row r="116" customFormat="false" ht="12.75" hidden="false" customHeight="true" outlineLevel="0" collapsed="false">
      <c r="A116" s="226"/>
      <c r="B116" s="284"/>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325"/>
      <c r="AH116" s="85"/>
      <c r="AJ116" s="85"/>
      <c r="AK116" s="153"/>
      <c r="AL116" s="3"/>
      <c r="AM116" s="2"/>
    </row>
    <row r="117" customFormat="false" ht="12.75" hidden="false" customHeight="true" outlineLevel="0" collapsed="false">
      <c r="A117" s="226"/>
      <c r="B117" s="284"/>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325"/>
      <c r="AH117" s="85"/>
      <c r="AJ117" s="85"/>
      <c r="AK117" s="153"/>
      <c r="AL117" s="3"/>
      <c r="AM117" s="2"/>
    </row>
    <row r="118" customFormat="false" ht="12.75" hidden="false" customHeight="true" outlineLevel="0" collapsed="false">
      <c r="A118" s="326" t="s">
        <v>306</v>
      </c>
      <c r="B118" s="315" t="n">
        <f aca="false">SUM(B108:B117)</f>
        <v>0</v>
      </c>
      <c r="C118" s="327"/>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8"/>
      <c r="AH118" s="85"/>
      <c r="AJ118" s="85"/>
      <c r="AK118" s="153"/>
      <c r="AL118" s="3"/>
      <c r="AM118" s="2"/>
    </row>
    <row r="119" customFormat="false" ht="12.75" hidden="false" customHeight="true" outlineLevel="0" collapsed="false">
      <c r="A119" s="85"/>
      <c r="B119" s="319"/>
      <c r="AH119" s="85"/>
      <c r="AJ119" s="85"/>
      <c r="AK119" s="153"/>
      <c r="AL119" s="3"/>
      <c r="AM119" s="2"/>
    </row>
    <row r="120" customFormat="false" ht="12.75" hidden="false" customHeight="true" outlineLevel="0" collapsed="false">
      <c r="A120" s="85"/>
      <c r="B120" s="319"/>
      <c r="AH120" s="85"/>
      <c r="AJ120" s="85"/>
      <c r="AK120" s="153"/>
      <c r="AL120" s="3"/>
      <c r="AM120" s="2"/>
    </row>
    <row r="121" customFormat="false" ht="12.75" hidden="false" customHeight="true" outlineLevel="0" collapsed="false">
      <c r="A121" s="262" t="s">
        <v>307</v>
      </c>
      <c r="B121" s="262"/>
      <c r="AH121" s="85"/>
      <c r="AJ121" s="85"/>
      <c r="AK121" s="153"/>
      <c r="AL121" s="3"/>
      <c r="AM121" s="2"/>
    </row>
    <row r="122" customFormat="false" ht="12.75" hidden="false" customHeight="true" outlineLevel="0" collapsed="false">
      <c r="AK122" s="1"/>
      <c r="AL122" s="3"/>
      <c r="AM122" s="2"/>
    </row>
    <row r="123" customFormat="false" ht="12.75" hidden="false" customHeight="true" outlineLevel="0" collapsed="false">
      <c r="D123" s="134" t="s">
        <v>24</v>
      </c>
      <c r="AI123" s="1"/>
      <c r="AJ123" s="75"/>
      <c r="AK123" s="75"/>
      <c r="AL123" s="1"/>
      <c r="AM123" s="1"/>
    </row>
    <row r="124" customFormat="false" ht="12.75" hidden="false" customHeight="true" outlineLevel="0" collapsed="false">
      <c r="A124" s="329" t="s">
        <v>308</v>
      </c>
      <c r="B124" s="330"/>
      <c r="C124" s="331"/>
      <c r="D124" s="331"/>
      <c r="E124" s="332"/>
      <c r="G124" s="329" t="s">
        <v>309</v>
      </c>
      <c r="H124" s="329"/>
      <c r="I124" s="330"/>
      <c r="J124" s="331"/>
      <c r="K124" s="331"/>
      <c r="L124" s="332"/>
      <c r="M124" s="75"/>
      <c r="N124" s="75"/>
      <c r="O124" s="1"/>
      <c r="P124" s="1"/>
    </row>
    <row r="125" customFormat="false" ht="12.75" hidden="false" customHeight="true" outlineLevel="0" collapsed="false">
      <c r="A125" s="333" t="s">
        <v>165</v>
      </c>
      <c r="B125" s="265" t="s">
        <v>310</v>
      </c>
      <c r="C125" s="265"/>
      <c r="D125" s="265"/>
      <c r="E125" s="334" t="s">
        <v>311</v>
      </c>
      <c r="G125" s="333" t="s">
        <v>310</v>
      </c>
      <c r="H125" s="333"/>
      <c r="I125" s="333"/>
      <c r="J125" s="333"/>
      <c r="K125" s="333"/>
      <c r="L125" s="335" t="s">
        <v>311</v>
      </c>
      <c r="M125" s="75"/>
      <c r="N125" s="75"/>
      <c r="O125" s="1"/>
      <c r="P125" s="1"/>
    </row>
    <row r="126" customFormat="false" ht="12.75" hidden="false" customHeight="true" outlineLevel="0" collapsed="false">
      <c r="A126" s="336" t="s">
        <v>402</v>
      </c>
      <c r="B126" s="85" t="s">
        <v>403</v>
      </c>
      <c r="C126" s="85"/>
      <c r="D126" s="143"/>
      <c r="E126" s="337" t="n">
        <v>0</v>
      </c>
      <c r="G126" s="406"/>
      <c r="H126" s="339"/>
      <c r="I126" s="85"/>
      <c r="J126" s="1"/>
      <c r="K126" s="141"/>
      <c r="L126" s="337"/>
      <c r="M126" s="1"/>
      <c r="N126" s="1"/>
      <c r="O126" s="1"/>
      <c r="P126" s="1"/>
    </row>
    <row r="127" customFormat="false" ht="12.75" hidden="false" customHeight="true" outlineLevel="0" collapsed="false">
      <c r="A127" s="340" t="n">
        <v>34700</v>
      </c>
      <c r="B127" s="85" t="s">
        <v>404</v>
      </c>
      <c r="C127" s="85"/>
      <c r="D127" s="143"/>
      <c r="E127" s="337" t="n">
        <v>0</v>
      </c>
      <c r="G127" s="338"/>
      <c r="H127" s="75"/>
      <c r="I127" s="343"/>
      <c r="J127" s="1"/>
      <c r="K127" s="141"/>
      <c r="L127" s="337"/>
      <c r="M127" s="1"/>
      <c r="N127" s="1"/>
      <c r="O127" s="1"/>
      <c r="P127" s="1"/>
    </row>
    <row r="128" customFormat="false" ht="12.75" hidden="false" customHeight="true" outlineLevel="0" collapsed="false">
      <c r="A128" s="340" t="n">
        <v>34731</v>
      </c>
      <c r="B128" s="85" t="s">
        <v>405</v>
      </c>
      <c r="C128" s="85"/>
      <c r="D128" s="143"/>
      <c r="E128" s="337" t="n">
        <v>0</v>
      </c>
      <c r="G128" s="338"/>
      <c r="H128" s="85"/>
      <c r="I128" s="1"/>
      <c r="J128" s="1"/>
      <c r="K128" s="141"/>
      <c r="L128" s="337"/>
      <c r="M128" s="1"/>
      <c r="N128" s="1"/>
      <c r="O128" s="1"/>
      <c r="P128" s="1"/>
    </row>
    <row r="129" customFormat="false" ht="12.75" hidden="false" customHeight="true" outlineLevel="0" collapsed="false">
      <c r="A129" s="340" t="n">
        <v>34759</v>
      </c>
      <c r="B129" s="85" t="s">
        <v>406</v>
      </c>
      <c r="C129" s="85"/>
      <c r="D129" s="143"/>
      <c r="E129" s="341" t="n">
        <v>0</v>
      </c>
      <c r="G129" s="338"/>
      <c r="H129" s="85"/>
      <c r="I129" s="1"/>
      <c r="J129" s="1"/>
      <c r="K129" s="143"/>
      <c r="L129" s="341"/>
      <c r="M129" s="1"/>
      <c r="N129" s="1"/>
      <c r="O129" s="1"/>
      <c r="P129" s="1"/>
    </row>
    <row r="130" customFormat="false" ht="12.75" hidden="false" customHeight="true" outlineLevel="0" collapsed="false">
      <c r="A130" s="340" t="n">
        <v>34790</v>
      </c>
      <c r="B130" s="85" t="s">
        <v>407</v>
      </c>
      <c r="C130" s="85"/>
      <c r="D130" s="143"/>
      <c r="E130" s="337" t="n">
        <v>0</v>
      </c>
      <c r="G130" s="338"/>
      <c r="H130" s="85"/>
      <c r="I130" s="1"/>
      <c r="J130" s="1"/>
      <c r="K130" s="143"/>
      <c r="L130" s="337"/>
      <c r="M130" s="1"/>
      <c r="N130" s="1"/>
      <c r="O130" s="1"/>
      <c r="P130" s="1"/>
    </row>
    <row r="131" customFormat="false" ht="12.75" hidden="false" customHeight="true" outlineLevel="0" collapsed="false">
      <c r="A131" s="340" t="n">
        <v>34820</v>
      </c>
      <c r="B131" s="85" t="s">
        <v>408</v>
      </c>
      <c r="C131" s="85"/>
      <c r="D131" s="143"/>
      <c r="E131" s="337" t="n">
        <v>0</v>
      </c>
      <c r="G131" s="338"/>
      <c r="H131" s="85"/>
      <c r="I131" s="1"/>
      <c r="J131" s="1"/>
      <c r="K131" s="143"/>
      <c r="L131" s="337"/>
      <c r="M131" s="1"/>
      <c r="N131" s="1"/>
      <c r="O131" s="1"/>
      <c r="P131" s="1"/>
    </row>
    <row r="132" customFormat="false" ht="12.75" hidden="false" customHeight="true" outlineLevel="0" collapsed="false">
      <c r="A132" s="340" t="n">
        <v>34851</v>
      </c>
      <c r="B132" s="85" t="s">
        <v>409</v>
      </c>
      <c r="C132" s="343"/>
      <c r="D132" s="353"/>
      <c r="E132" s="341" t="n">
        <v>0</v>
      </c>
      <c r="G132" s="338"/>
      <c r="H132" s="1"/>
      <c r="I132" s="1"/>
      <c r="J132" s="1"/>
      <c r="K132" s="141"/>
      <c r="L132" s="341"/>
      <c r="M132" s="1"/>
      <c r="N132" s="1"/>
      <c r="O132" s="1"/>
      <c r="P132" s="1"/>
    </row>
    <row r="133" customFormat="false" ht="12.75" hidden="false" customHeight="true" outlineLevel="0" collapsed="false">
      <c r="A133" s="340" t="n">
        <v>34881</v>
      </c>
      <c r="B133" s="85" t="s">
        <v>410</v>
      </c>
      <c r="C133" s="343"/>
      <c r="D133" s="353"/>
      <c r="E133" s="341" t="n">
        <v>0</v>
      </c>
      <c r="G133" s="338"/>
      <c r="H133" s="85"/>
      <c r="I133" s="1"/>
      <c r="J133" s="1"/>
      <c r="K133" s="143"/>
      <c r="L133" s="341"/>
      <c r="M133" s="1"/>
      <c r="N133" s="1"/>
      <c r="O133" s="1"/>
      <c r="P133" s="1"/>
    </row>
    <row r="134" customFormat="false" ht="12.75" hidden="false" customHeight="true" outlineLevel="0" collapsed="false">
      <c r="A134" s="340" t="n">
        <v>34912</v>
      </c>
      <c r="B134" s="85" t="s">
        <v>411</v>
      </c>
      <c r="C134" s="343"/>
      <c r="D134" s="353"/>
      <c r="E134" s="337" t="n">
        <v>0</v>
      </c>
      <c r="G134" s="338"/>
      <c r="H134" s="85"/>
      <c r="I134" s="1"/>
      <c r="J134" s="1"/>
      <c r="K134" s="143"/>
      <c r="L134" s="337"/>
      <c r="M134" s="33"/>
      <c r="N134" s="2"/>
      <c r="O134" s="1"/>
      <c r="P134" s="1"/>
    </row>
    <row r="135" customFormat="false" ht="12.75" hidden="false" customHeight="true" outlineLevel="0" collapsed="false">
      <c r="A135" s="340" t="n">
        <v>34943</v>
      </c>
      <c r="B135" s="85" t="s">
        <v>412</v>
      </c>
      <c r="C135" s="85"/>
      <c r="D135" s="143"/>
      <c r="E135" s="337" t="n">
        <v>0</v>
      </c>
      <c r="G135" s="338"/>
      <c r="H135" s="85"/>
      <c r="I135" s="1"/>
      <c r="J135" s="1"/>
      <c r="K135" s="143"/>
      <c r="L135" s="337"/>
      <c r="M135" s="33"/>
      <c r="N135" s="1"/>
      <c r="O135" s="1"/>
      <c r="P135" s="1"/>
    </row>
    <row r="136" customFormat="false" ht="12.75" hidden="false" customHeight="true" outlineLevel="0" collapsed="false">
      <c r="A136" s="340" t="n">
        <v>34973</v>
      </c>
      <c r="B136" s="85" t="s">
        <v>413</v>
      </c>
      <c r="C136" s="85"/>
      <c r="D136" s="143"/>
      <c r="E136" s="337" t="n">
        <v>0</v>
      </c>
      <c r="G136" s="338"/>
      <c r="H136" s="85"/>
      <c r="I136" s="1"/>
      <c r="J136" s="1"/>
      <c r="K136" s="143"/>
      <c r="L136" s="337"/>
      <c r="M136" s="1"/>
      <c r="N136" s="33"/>
      <c r="O136" s="1"/>
      <c r="P136" s="1"/>
    </row>
    <row r="137" customFormat="false" ht="12.75" hidden="false" customHeight="true" outlineLevel="0" collapsed="false">
      <c r="A137" s="340" t="n">
        <v>35004</v>
      </c>
      <c r="B137" s="85" t="s">
        <v>414</v>
      </c>
      <c r="C137" s="85"/>
      <c r="D137" s="143"/>
      <c r="E137" s="337" t="n">
        <v>0</v>
      </c>
      <c r="G137" s="338"/>
      <c r="H137" s="85"/>
      <c r="I137" s="1"/>
      <c r="J137" s="1"/>
      <c r="K137" s="143"/>
      <c r="L137" s="337"/>
      <c r="M137" s="1"/>
      <c r="N137" s="33"/>
      <c r="O137" s="1"/>
      <c r="P137" s="1"/>
    </row>
    <row r="138" customFormat="false" ht="12.75" hidden="false" customHeight="true" outlineLevel="0" collapsed="false">
      <c r="A138" s="340" t="n">
        <v>35034</v>
      </c>
      <c r="B138" s="85" t="s">
        <v>415</v>
      </c>
      <c r="C138" s="344"/>
      <c r="D138" s="143"/>
      <c r="E138" s="337" t="n">
        <v>0</v>
      </c>
      <c r="G138" s="338"/>
      <c r="H138" s="85"/>
      <c r="I138" s="1"/>
      <c r="J138" s="1"/>
      <c r="K138" s="143"/>
      <c r="L138" s="337"/>
      <c r="M138" s="1"/>
      <c r="N138" s="1"/>
      <c r="O138" s="1"/>
      <c r="P138" s="1"/>
    </row>
    <row r="139" customFormat="false" ht="12.75" hidden="false" customHeight="true" outlineLevel="0" collapsed="false">
      <c r="A139" s="340"/>
      <c r="B139" s="1"/>
      <c r="C139" s="1"/>
      <c r="D139" s="310"/>
      <c r="E139" s="337"/>
      <c r="G139" s="338"/>
      <c r="H139" s="85"/>
      <c r="I139" s="1"/>
      <c r="J139" s="1"/>
      <c r="K139" s="143"/>
      <c r="L139" s="337"/>
      <c r="M139" s="1"/>
      <c r="N139" s="1"/>
      <c r="O139" s="1"/>
      <c r="P139" s="1"/>
    </row>
    <row r="140" customFormat="false" ht="12.75" hidden="false" customHeight="true" outlineLevel="0" collapsed="false">
      <c r="A140" s="340"/>
      <c r="B140" s="1"/>
      <c r="C140" s="1"/>
      <c r="D140" s="143"/>
      <c r="E140" s="337"/>
      <c r="G140" s="338"/>
      <c r="H140" s="85"/>
      <c r="I140" s="1"/>
      <c r="J140" s="1"/>
      <c r="K140" s="143"/>
      <c r="L140" s="337"/>
      <c r="M140" s="1"/>
      <c r="N140" s="1"/>
      <c r="O140" s="1"/>
      <c r="P140" s="1"/>
    </row>
    <row r="141" customFormat="false" ht="12.75" hidden="false" customHeight="true" outlineLevel="0" collapsed="false">
      <c r="A141" s="340"/>
      <c r="B141" s="1"/>
      <c r="C141" s="1"/>
      <c r="D141" s="143"/>
      <c r="E141" s="337"/>
      <c r="G141" s="338"/>
      <c r="H141" s="85"/>
      <c r="I141" s="1"/>
      <c r="J141" s="1"/>
      <c r="K141" s="143"/>
      <c r="L141" s="337"/>
      <c r="M141" s="1"/>
      <c r="N141" s="1"/>
      <c r="O141" s="1"/>
      <c r="P141" s="1"/>
    </row>
    <row r="142" customFormat="false" ht="12.75" hidden="false" customHeight="true" outlineLevel="0" collapsed="false">
      <c r="A142" s="340"/>
      <c r="B142" s="85"/>
      <c r="C142" s="85"/>
      <c r="D142" s="143"/>
      <c r="E142" s="337"/>
      <c r="G142" s="338"/>
      <c r="H142" s="85"/>
      <c r="I142" s="1"/>
      <c r="J142" s="1"/>
      <c r="K142" s="143"/>
      <c r="L142" s="337"/>
      <c r="M142" s="1"/>
      <c r="N142" s="1"/>
      <c r="O142" s="1"/>
      <c r="P142" s="1"/>
    </row>
    <row r="143" customFormat="false" ht="12.75" hidden="false" customHeight="true" outlineLevel="0" collapsed="false">
      <c r="A143" s="340"/>
      <c r="B143" s="85"/>
      <c r="C143" s="85"/>
      <c r="D143" s="143"/>
      <c r="E143" s="337"/>
      <c r="G143" s="338"/>
      <c r="H143" s="85"/>
      <c r="I143" s="1"/>
      <c r="J143" s="1"/>
      <c r="K143" s="143"/>
      <c r="L143" s="337"/>
      <c r="M143" s="1"/>
      <c r="N143" s="1"/>
      <c r="O143" s="1"/>
      <c r="P143" s="1"/>
    </row>
    <row r="144" customFormat="false" ht="12.75" hidden="false" customHeight="true" outlineLevel="0" collapsed="false">
      <c r="A144" s="340"/>
      <c r="B144" s="85"/>
      <c r="C144" s="85"/>
      <c r="D144" s="143"/>
      <c r="E144" s="337"/>
      <c r="G144" s="338"/>
      <c r="H144" s="85"/>
      <c r="I144" s="1"/>
      <c r="J144" s="1"/>
      <c r="K144" s="143"/>
      <c r="L144" s="337"/>
      <c r="M144" s="1"/>
      <c r="N144" s="1"/>
      <c r="O144" s="1"/>
      <c r="P144" s="1"/>
    </row>
    <row r="145" customFormat="false" ht="12.75" hidden="false" customHeight="true" outlineLevel="0" collapsed="false">
      <c r="A145" s="340"/>
      <c r="B145" s="85"/>
      <c r="C145" s="85"/>
      <c r="D145" s="143"/>
      <c r="E145" s="337"/>
      <c r="G145" s="338"/>
      <c r="H145" s="85"/>
      <c r="I145" s="1"/>
      <c r="J145" s="1"/>
      <c r="K145" s="143"/>
      <c r="L145" s="337"/>
      <c r="M145" s="1"/>
      <c r="N145" s="1"/>
      <c r="O145" s="1"/>
      <c r="P145" s="1"/>
    </row>
    <row r="146" customFormat="false" ht="12.75" hidden="false" customHeight="true" outlineLevel="0" collapsed="false">
      <c r="A146" s="340"/>
      <c r="B146" s="85"/>
      <c r="C146" s="85"/>
      <c r="D146" s="143"/>
      <c r="E146" s="337"/>
      <c r="G146" s="338"/>
      <c r="H146" s="85"/>
      <c r="I146" s="1"/>
      <c r="J146" s="1"/>
      <c r="K146" s="143"/>
      <c r="L146" s="337"/>
      <c r="M146" s="1"/>
      <c r="N146" s="1"/>
      <c r="O146" s="1"/>
      <c r="P146" s="1"/>
    </row>
    <row r="147" customFormat="false" ht="12.75" hidden="false" customHeight="true" outlineLevel="0" collapsed="false">
      <c r="A147" s="340"/>
      <c r="B147" s="85"/>
      <c r="C147" s="85"/>
      <c r="D147" s="143"/>
      <c r="E147" s="337"/>
      <c r="G147" s="338"/>
      <c r="H147" s="85"/>
      <c r="I147" s="1"/>
      <c r="J147" s="1"/>
      <c r="K147" s="143"/>
      <c r="L147" s="337"/>
      <c r="M147" s="1"/>
      <c r="N147" s="1"/>
      <c r="O147" s="1"/>
      <c r="P147" s="1"/>
    </row>
    <row r="148" customFormat="false" ht="12.75" hidden="false" customHeight="true" outlineLevel="0" collapsed="false">
      <c r="A148" s="340"/>
      <c r="B148" s="85"/>
      <c r="C148" s="85"/>
      <c r="D148" s="143"/>
      <c r="E148" s="337"/>
      <c r="G148" s="338"/>
      <c r="H148" s="85"/>
      <c r="I148" s="1"/>
      <c r="J148" s="1"/>
      <c r="K148" s="143"/>
      <c r="L148" s="337"/>
      <c r="M148" s="1"/>
      <c r="N148" s="1"/>
      <c r="O148" s="1"/>
      <c r="P148" s="1"/>
    </row>
    <row r="149" customFormat="false" ht="12.75" hidden="false" customHeight="true" outlineLevel="0" collapsed="false">
      <c r="A149" s="340"/>
      <c r="B149" s="85"/>
      <c r="C149" s="85"/>
      <c r="D149" s="143"/>
      <c r="E149" s="337"/>
      <c r="G149" s="338"/>
      <c r="H149" s="85"/>
      <c r="I149" s="1"/>
      <c r="J149" s="1"/>
      <c r="K149" s="143"/>
      <c r="L149" s="337"/>
      <c r="M149" s="1"/>
      <c r="N149" s="1"/>
      <c r="O149" s="1"/>
      <c r="P149" s="1"/>
    </row>
    <row r="150" customFormat="false" ht="12.75" hidden="false" customHeight="true" outlineLevel="0" collapsed="false">
      <c r="A150" s="340"/>
      <c r="B150" s="85"/>
      <c r="C150" s="85"/>
      <c r="D150" s="143"/>
      <c r="E150" s="337"/>
      <c r="G150" s="338"/>
      <c r="H150" s="85"/>
      <c r="I150" s="1"/>
      <c r="J150" s="1"/>
      <c r="K150" s="143"/>
      <c r="L150" s="337"/>
      <c r="M150" s="1"/>
      <c r="N150" s="1"/>
      <c r="O150" s="1"/>
      <c r="P150" s="1"/>
    </row>
    <row r="151" customFormat="false" ht="12.75" hidden="false" customHeight="true" outlineLevel="0" collapsed="false">
      <c r="A151" s="340"/>
      <c r="B151" s="85"/>
      <c r="C151" s="85"/>
      <c r="D151" s="143"/>
      <c r="E151" s="337"/>
      <c r="G151" s="338"/>
      <c r="H151" s="85"/>
      <c r="I151" s="1"/>
      <c r="J151" s="1"/>
      <c r="K151" s="143"/>
      <c r="L151" s="337"/>
      <c r="M151" s="1"/>
      <c r="N151" s="1"/>
      <c r="O151" s="1"/>
      <c r="P151" s="1"/>
    </row>
    <row r="152" customFormat="false" ht="12.75" hidden="false" customHeight="true" outlineLevel="0" collapsed="false">
      <c r="A152" s="340"/>
      <c r="B152" s="85"/>
      <c r="C152" s="85"/>
      <c r="D152" s="143"/>
      <c r="E152" s="337"/>
      <c r="G152" s="338"/>
      <c r="H152" s="85"/>
      <c r="I152" s="1"/>
      <c r="J152" s="1"/>
      <c r="K152" s="143"/>
      <c r="L152" s="337"/>
      <c r="M152" s="1"/>
      <c r="N152" s="1"/>
      <c r="O152" s="1"/>
      <c r="P152" s="1"/>
    </row>
    <row r="153" customFormat="false" ht="12.75" hidden="false" customHeight="true" outlineLevel="0" collapsed="false">
      <c r="A153" s="340"/>
      <c r="B153" s="85"/>
      <c r="C153" s="85"/>
      <c r="D153" s="143"/>
      <c r="E153" s="337"/>
      <c r="G153" s="338"/>
      <c r="H153" s="85"/>
      <c r="I153" s="1"/>
      <c r="J153" s="1"/>
      <c r="K153" s="143"/>
      <c r="L153" s="337"/>
      <c r="M153" s="1"/>
      <c r="N153" s="1"/>
      <c r="O153" s="1"/>
      <c r="P153" s="1"/>
    </row>
    <row r="154" customFormat="false" ht="12.75" hidden="false" customHeight="true" outlineLevel="0" collapsed="false">
      <c r="A154" s="340"/>
      <c r="B154" s="85"/>
      <c r="C154" s="85"/>
      <c r="D154" s="143"/>
      <c r="E154" s="337"/>
      <c r="G154" s="338"/>
      <c r="H154" s="85"/>
      <c r="I154" s="1"/>
      <c r="J154" s="1"/>
      <c r="K154" s="143"/>
      <c r="L154" s="337"/>
      <c r="M154" s="1"/>
      <c r="N154" s="1"/>
      <c r="O154" s="1"/>
      <c r="P154" s="1"/>
    </row>
    <row r="155" customFormat="false" ht="12.75" hidden="false" customHeight="true" outlineLevel="0" collapsed="false">
      <c r="A155" s="340"/>
      <c r="B155" s="85"/>
      <c r="C155" s="85"/>
      <c r="D155" s="143"/>
      <c r="E155" s="337"/>
      <c r="G155" s="338"/>
      <c r="H155" s="85"/>
      <c r="I155" s="1"/>
      <c r="J155" s="1"/>
      <c r="K155" s="143"/>
      <c r="L155" s="337"/>
      <c r="M155" s="1"/>
      <c r="N155" s="1"/>
      <c r="O155" s="1"/>
      <c r="P155" s="1"/>
    </row>
    <row r="156" customFormat="false" ht="12.75" hidden="false" customHeight="true" outlineLevel="0" collapsed="false">
      <c r="A156" s="340"/>
      <c r="B156" s="85"/>
      <c r="C156" s="85"/>
      <c r="D156" s="143"/>
      <c r="E156" s="337"/>
      <c r="G156" s="338"/>
      <c r="H156" s="85"/>
      <c r="I156" s="1"/>
      <c r="J156" s="1"/>
      <c r="K156" s="143"/>
      <c r="L156" s="337"/>
      <c r="M156" s="1"/>
      <c r="N156" s="1"/>
      <c r="O156" s="1"/>
      <c r="P156" s="1"/>
    </row>
    <row r="157" customFormat="false" ht="12.75" hidden="false" customHeight="true" outlineLevel="0" collapsed="false">
      <c r="A157" s="340"/>
      <c r="B157" s="85"/>
      <c r="C157" s="85"/>
      <c r="D157" s="143"/>
      <c r="E157" s="337"/>
      <c r="G157" s="338"/>
      <c r="H157" s="85"/>
      <c r="I157" s="1"/>
      <c r="J157" s="1"/>
      <c r="K157" s="143"/>
      <c r="L157" s="337"/>
      <c r="M157" s="1"/>
      <c r="N157" s="1"/>
      <c r="O157" s="1"/>
      <c r="P157" s="1"/>
    </row>
    <row r="158" customFormat="false" ht="12.75" hidden="false" customHeight="true" outlineLevel="0" collapsed="false">
      <c r="A158" s="340"/>
      <c r="B158" s="85"/>
      <c r="C158" s="85"/>
      <c r="D158" s="143"/>
      <c r="E158" s="345"/>
      <c r="G158" s="338"/>
      <c r="H158" s="85"/>
      <c r="I158" s="1"/>
      <c r="J158" s="1"/>
      <c r="K158" s="143"/>
      <c r="L158" s="345"/>
      <c r="M158" s="1"/>
      <c r="N158" s="1"/>
      <c r="O158" s="1"/>
      <c r="P158" s="1"/>
    </row>
    <row r="159" customFormat="false" ht="12.75" hidden="false" customHeight="true" outlineLevel="0" collapsed="false">
      <c r="A159" s="346"/>
      <c r="B159" s="85"/>
      <c r="C159" s="85"/>
      <c r="D159" s="347" t="s">
        <v>312</v>
      </c>
      <c r="E159" s="348" t="n">
        <f aca="false">SUM(E126:E158)</f>
        <v>0</v>
      </c>
      <c r="G159" s="346"/>
      <c r="H159" s="85"/>
      <c r="I159" s="1"/>
      <c r="J159" s="1"/>
      <c r="K159" s="347" t="s">
        <v>313</v>
      </c>
      <c r="L159" s="348" t="n">
        <f aca="false">SUM(L126:L158)</f>
        <v>0</v>
      </c>
      <c r="M159" s="1"/>
      <c r="N159" s="1"/>
      <c r="O159" s="1"/>
      <c r="P159" s="1"/>
    </row>
    <row r="160" customFormat="false" ht="12.75" hidden="false" customHeight="true" outlineLevel="0" collapsed="false">
      <c r="A160" s="349"/>
      <c r="B160" s="350"/>
      <c r="C160" s="350"/>
      <c r="D160" s="350"/>
      <c r="E160" s="351"/>
      <c r="G160" s="349"/>
      <c r="H160" s="350"/>
      <c r="I160" s="350"/>
      <c r="J160" s="350"/>
      <c r="K160" s="350"/>
      <c r="L160" s="351"/>
      <c r="M160" s="1"/>
      <c r="N160" s="1"/>
      <c r="O160" s="1"/>
      <c r="P160" s="1"/>
    </row>
    <row r="161" customFormat="false" ht="12.75" hidden="false" customHeight="true" outlineLevel="0" collapsed="false">
      <c r="AJ161" s="1"/>
      <c r="AK161" s="1"/>
      <c r="AL161" s="1"/>
      <c r="AM161" s="1"/>
    </row>
    <row r="162" customFormat="false" ht="12.75" hidden="false" customHeight="true" outlineLevel="0" collapsed="false">
      <c r="AJ162" s="1"/>
      <c r="AK162" s="1"/>
      <c r="AL162" s="1"/>
      <c r="AM162" s="1"/>
    </row>
    <row r="163" customFormat="false" ht="12.75" hidden="false" customHeight="true" outlineLevel="0" collapsed="false">
      <c r="A163" s="329" t="s">
        <v>314</v>
      </c>
      <c r="B163" s="331"/>
      <c r="C163" s="331"/>
      <c r="D163" s="331"/>
      <c r="E163" s="332"/>
      <c r="AJ163" s="1"/>
      <c r="AK163" s="1"/>
      <c r="AL163" s="1"/>
      <c r="AM163" s="1"/>
    </row>
    <row r="164" customFormat="false" ht="12.75" hidden="false" customHeight="true" outlineLevel="0" collapsed="false">
      <c r="A164" s="333" t="s">
        <v>165</v>
      </c>
      <c r="B164" s="265" t="s">
        <v>310</v>
      </c>
      <c r="C164" s="265"/>
      <c r="D164" s="265"/>
      <c r="E164" s="334" t="s">
        <v>311</v>
      </c>
      <c r="AJ164" s="1"/>
      <c r="AK164" s="1"/>
      <c r="AL164" s="1"/>
      <c r="AM164" s="1"/>
    </row>
    <row r="165" customFormat="false" ht="12.75" hidden="false" customHeight="true" outlineLevel="0" collapsed="false">
      <c r="A165" s="352"/>
      <c r="B165" s="85"/>
      <c r="C165" s="85"/>
      <c r="D165" s="143"/>
      <c r="E165" s="337"/>
      <c r="AJ165" s="1"/>
      <c r="AK165" s="1"/>
      <c r="AL165" s="1"/>
      <c r="AM165" s="1"/>
    </row>
    <row r="166" customFormat="false" ht="12.75" hidden="false" customHeight="true" outlineLevel="0" collapsed="false">
      <c r="A166" s="352"/>
      <c r="B166" s="85"/>
      <c r="C166" s="85"/>
      <c r="D166" s="143"/>
      <c r="E166" s="337"/>
      <c r="AJ166" s="1"/>
      <c r="AK166" s="1"/>
      <c r="AL166" s="1"/>
      <c r="AM166" s="1"/>
    </row>
    <row r="167" customFormat="false" ht="12.75" hidden="false" customHeight="true" outlineLevel="0" collapsed="false">
      <c r="A167" s="352"/>
      <c r="B167" s="85"/>
      <c r="C167" s="85"/>
      <c r="D167" s="143"/>
      <c r="E167" s="337"/>
      <c r="AJ167" s="1"/>
      <c r="AK167" s="1"/>
      <c r="AL167" s="1"/>
      <c r="AM167" s="1"/>
    </row>
    <row r="168" customFormat="false" ht="12.75" hidden="false" customHeight="true" outlineLevel="0" collapsed="false">
      <c r="A168" s="352"/>
      <c r="B168" s="85"/>
      <c r="C168" s="85"/>
      <c r="D168" s="143"/>
      <c r="E168" s="341"/>
      <c r="AJ168" s="1"/>
      <c r="AK168" s="1"/>
      <c r="AL168" s="1"/>
      <c r="AM168" s="1"/>
    </row>
    <row r="169" customFormat="false" ht="12.75" hidden="false" customHeight="true" outlineLevel="0" collapsed="false">
      <c r="A169" s="352"/>
      <c r="B169" s="85"/>
      <c r="C169" s="85"/>
      <c r="D169" s="143"/>
      <c r="E169" s="337"/>
      <c r="AJ169" s="1"/>
      <c r="AK169" s="1"/>
      <c r="AL169" s="1"/>
      <c r="AM169" s="1"/>
    </row>
    <row r="170" customFormat="false" ht="12.75" hidden="false" customHeight="true" outlineLevel="0" collapsed="false">
      <c r="A170" s="352"/>
      <c r="B170" s="85"/>
      <c r="C170" s="85"/>
      <c r="D170" s="143"/>
      <c r="E170" s="337"/>
      <c r="AJ170" s="1"/>
      <c r="AK170" s="1"/>
      <c r="AL170" s="1"/>
      <c r="AM170" s="1"/>
    </row>
    <row r="171" customFormat="false" ht="12.75" hidden="false" customHeight="true" outlineLevel="0" collapsed="false">
      <c r="A171" s="352"/>
      <c r="B171" s="85"/>
      <c r="C171" s="343"/>
      <c r="D171" s="353"/>
      <c r="E171" s="341"/>
      <c r="AJ171" s="1"/>
      <c r="AK171" s="1"/>
      <c r="AL171" s="1"/>
      <c r="AM171" s="1"/>
    </row>
    <row r="172" customFormat="false" ht="12.75" hidden="false" customHeight="true" outlineLevel="0" collapsed="false">
      <c r="A172" s="352"/>
      <c r="B172" s="339"/>
      <c r="C172" s="343"/>
      <c r="D172" s="353"/>
      <c r="E172" s="341"/>
      <c r="AJ172" s="1"/>
      <c r="AK172" s="1"/>
      <c r="AL172" s="1"/>
      <c r="AM172" s="1"/>
    </row>
    <row r="173" customFormat="false" ht="12.75" hidden="false" customHeight="true" outlineLevel="0" collapsed="false">
      <c r="A173" s="352"/>
      <c r="B173" s="339"/>
      <c r="C173" s="85"/>
      <c r="D173" s="143"/>
      <c r="E173" s="337"/>
      <c r="AJ173" s="1"/>
      <c r="AK173" s="1"/>
      <c r="AL173" s="1"/>
      <c r="AM173" s="1"/>
    </row>
    <row r="174" customFormat="false" ht="12.75" hidden="false" customHeight="true" outlineLevel="0" collapsed="false">
      <c r="A174" s="352"/>
      <c r="B174" s="85"/>
      <c r="C174" s="85"/>
      <c r="D174" s="143"/>
      <c r="E174" s="337"/>
      <c r="AJ174" s="1"/>
      <c r="AK174" s="1"/>
      <c r="AL174" s="1"/>
      <c r="AM174" s="1"/>
    </row>
    <row r="175" customFormat="false" ht="12.75" hidden="false" customHeight="true" outlineLevel="0" collapsed="false">
      <c r="A175" s="352"/>
      <c r="B175" s="85"/>
      <c r="C175" s="85"/>
      <c r="D175" s="143"/>
      <c r="E175" s="341"/>
      <c r="AJ175" s="1"/>
      <c r="AK175" s="1"/>
      <c r="AL175" s="1"/>
      <c r="AM175" s="1"/>
    </row>
    <row r="176" customFormat="false" ht="12.75" hidden="false" customHeight="true" outlineLevel="0" collapsed="false">
      <c r="A176" s="352"/>
      <c r="B176" s="85"/>
      <c r="C176" s="85"/>
      <c r="D176" s="143"/>
      <c r="E176" s="337"/>
      <c r="AJ176" s="1"/>
      <c r="AK176" s="1"/>
      <c r="AL176" s="1"/>
      <c r="AM176" s="1"/>
    </row>
    <row r="177" customFormat="false" ht="12.75" hidden="false" customHeight="true" outlineLevel="0" collapsed="false">
      <c r="A177" s="352"/>
      <c r="B177" s="85"/>
      <c r="C177" s="85"/>
      <c r="D177" s="143"/>
      <c r="E177" s="337"/>
      <c r="AJ177" s="1"/>
      <c r="AK177" s="1"/>
      <c r="AL177" s="1"/>
      <c r="AM177" s="1"/>
    </row>
    <row r="178" customFormat="false" ht="12.75" hidden="false" customHeight="true" outlineLevel="0" collapsed="false">
      <c r="A178" s="352"/>
      <c r="B178" s="75"/>
      <c r="C178" s="343"/>
      <c r="D178" s="353"/>
      <c r="E178" s="341"/>
      <c r="AJ178" s="1"/>
      <c r="AK178" s="1"/>
      <c r="AL178" s="1"/>
      <c r="AM178" s="1"/>
    </row>
    <row r="179" customFormat="false" ht="12.75" hidden="false" customHeight="true" outlineLevel="0" collapsed="false">
      <c r="A179" s="352"/>
      <c r="B179" s="75"/>
      <c r="C179" s="343"/>
      <c r="D179" s="353"/>
      <c r="E179" s="341"/>
      <c r="AJ179" s="1"/>
      <c r="AK179" s="1"/>
      <c r="AL179" s="1"/>
      <c r="AM179" s="1"/>
    </row>
    <row r="180" customFormat="false" ht="12.75" hidden="false" customHeight="true" outlineLevel="0" collapsed="false">
      <c r="A180" s="352"/>
      <c r="B180" s="75"/>
      <c r="C180" s="343"/>
      <c r="D180" s="353"/>
      <c r="E180" s="337"/>
      <c r="AJ180" s="1"/>
      <c r="AK180" s="1"/>
      <c r="AL180" s="1"/>
      <c r="AM180" s="1"/>
    </row>
    <row r="181" customFormat="false" ht="12.75" hidden="false" customHeight="true" outlineLevel="0" collapsed="false">
      <c r="A181" s="352"/>
      <c r="B181" s="85"/>
      <c r="C181" s="85"/>
      <c r="D181" s="143"/>
      <c r="E181" s="337"/>
      <c r="AJ181" s="1"/>
      <c r="AK181" s="1"/>
      <c r="AL181" s="1"/>
      <c r="AM181" s="1"/>
    </row>
    <row r="182" customFormat="false" ht="12.75" hidden="false" customHeight="true" outlineLevel="0" collapsed="false">
      <c r="A182" s="352"/>
      <c r="B182" s="85"/>
      <c r="C182" s="85"/>
      <c r="D182" s="143"/>
      <c r="E182" s="337"/>
      <c r="AJ182" s="1"/>
      <c r="AK182" s="1"/>
      <c r="AL182" s="1"/>
      <c r="AM182" s="1"/>
    </row>
    <row r="183" customFormat="false" ht="12.75" hidden="false" customHeight="true" outlineLevel="0" collapsed="false">
      <c r="A183" s="352"/>
      <c r="B183" s="85"/>
      <c r="C183" s="85"/>
      <c r="D183" s="143"/>
      <c r="E183" s="337"/>
      <c r="AJ183" s="1"/>
      <c r="AK183" s="1"/>
      <c r="AL183" s="1"/>
      <c r="AM183" s="1"/>
    </row>
    <row r="184" customFormat="false" ht="12.75" hidden="false" customHeight="true" outlineLevel="0" collapsed="false">
      <c r="A184" s="352"/>
      <c r="B184" s="85"/>
      <c r="C184" s="85"/>
      <c r="D184" s="143"/>
      <c r="E184" s="345"/>
      <c r="AJ184" s="1"/>
      <c r="AK184" s="1"/>
      <c r="AL184" s="1"/>
      <c r="AM184" s="1"/>
    </row>
    <row r="185" customFormat="false" ht="12.75" hidden="false" customHeight="true" outlineLevel="0" collapsed="false">
      <c r="A185" s="354"/>
      <c r="B185" s="85"/>
      <c r="C185" s="85"/>
      <c r="D185" s="347" t="s">
        <v>315</v>
      </c>
      <c r="E185" s="348" t="n">
        <f aca="false">SUM(E165:E184)</f>
        <v>0</v>
      </c>
      <c r="AJ185" s="1"/>
      <c r="AK185" s="1"/>
      <c r="AL185" s="1"/>
      <c r="AM185" s="1"/>
    </row>
    <row r="186" customFormat="false" ht="12.75" hidden="false" customHeight="true" outlineLevel="0" collapsed="false">
      <c r="A186" s="355"/>
      <c r="B186" s="350"/>
      <c r="C186" s="350"/>
      <c r="D186" s="350"/>
      <c r="E186" s="351"/>
      <c r="AJ186" s="1"/>
      <c r="AK186" s="1"/>
      <c r="AL186" s="1"/>
      <c r="AM186" s="1"/>
    </row>
    <row r="187" customFormat="false" ht="12.75" hidden="false" customHeight="true" outlineLevel="0" collapsed="false">
      <c r="AJ187" s="1"/>
      <c r="AK187" s="1"/>
      <c r="AL187" s="1"/>
      <c r="AM187" s="1"/>
    </row>
    <row r="188" customFormat="false" ht="12.75" hidden="false" customHeight="true" outlineLevel="0" collapsed="false">
      <c r="AJ188" s="1"/>
      <c r="AK188" s="1"/>
      <c r="AL188" s="1"/>
      <c r="AM188" s="1"/>
    </row>
    <row r="189" customFormat="false" ht="12.75" hidden="false" customHeight="true" outlineLevel="0" collapsed="false">
      <c r="A189" s="356" t="s">
        <v>316</v>
      </c>
      <c r="B189" s="357"/>
      <c r="C189" s="357"/>
      <c r="D189" s="357"/>
      <c r="E189" s="357"/>
      <c r="F189" s="357"/>
      <c r="G189" s="357"/>
      <c r="H189" s="357"/>
      <c r="I189" s="357"/>
      <c r="J189" s="357"/>
      <c r="K189" s="357"/>
      <c r="L189" s="357"/>
      <c r="M189" s="358"/>
      <c r="O189" s="1"/>
      <c r="P189" s="1"/>
      <c r="Q189" s="1"/>
      <c r="R189" s="1"/>
    </row>
    <row r="190" customFormat="false" ht="12.75" hidden="false" customHeight="true" outlineLevel="0" collapsed="false">
      <c r="A190" s="359" t="s">
        <v>317</v>
      </c>
      <c r="B190" s="360" t="s">
        <v>165</v>
      </c>
      <c r="C190" s="361" t="s">
        <v>318</v>
      </c>
      <c r="D190" s="362" t="s">
        <v>319</v>
      </c>
      <c r="E190" s="363" t="s">
        <v>310</v>
      </c>
      <c r="F190" s="363"/>
      <c r="G190" s="363"/>
      <c r="H190" s="363"/>
      <c r="I190" s="363"/>
      <c r="J190" s="363"/>
      <c r="K190" s="363"/>
      <c r="L190" s="363"/>
      <c r="M190" s="364" t="s">
        <v>311</v>
      </c>
      <c r="O190" s="1"/>
      <c r="P190" s="1"/>
      <c r="Q190" s="1"/>
      <c r="R190" s="1"/>
    </row>
    <row r="191" customFormat="false" ht="12.75" hidden="false" customHeight="true" outlineLevel="0" collapsed="false">
      <c r="A191" s="365"/>
      <c r="B191" s="366"/>
      <c r="C191" s="367"/>
      <c r="D191" s="143"/>
      <c r="E191" s="85"/>
      <c r="F191" s="85"/>
      <c r="G191" s="85"/>
      <c r="H191" s="85"/>
      <c r="I191" s="85"/>
      <c r="J191" s="85"/>
      <c r="K191" s="85"/>
      <c r="L191" s="85"/>
      <c r="M191" s="368"/>
      <c r="O191" s="1"/>
      <c r="P191" s="1"/>
      <c r="Q191" s="1"/>
      <c r="R191" s="1"/>
    </row>
    <row r="192" customFormat="false" ht="12.75" hidden="false" customHeight="true" outlineLevel="0" collapsed="false">
      <c r="A192" s="365"/>
      <c r="B192" s="366"/>
      <c r="C192" s="367"/>
      <c r="D192" s="143"/>
      <c r="E192" s="85"/>
      <c r="F192" s="85"/>
      <c r="G192" s="85"/>
      <c r="H192" s="85"/>
      <c r="I192" s="85"/>
      <c r="J192" s="85"/>
      <c r="K192" s="85"/>
      <c r="L192" s="85"/>
      <c r="M192" s="368"/>
      <c r="O192" s="1"/>
      <c r="P192" s="1"/>
      <c r="Q192" s="1"/>
      <c r="R192" s="1"/>
    </row>
    <row r="193" customFormat="false" ht="12.75" hidden="false" customHeight="true" outlineLevel="0" collapsed="false">
      <c r="A193" s="365"/>
      <c r="B193" s="366"/>
      <c r="C193" s="367"/>
      <c r="D193" s="143"/>
      <c r="E193" s="85"/>
      <c r="F193" s="85"/>
      <c r="G193" s="85"/>
      <c r="H193" s="85"/>
      <c r="I193" s="85"/>
      <c r="J193" s="85"/>
      <c r="K193" s="85"/>
      <c r="L193" s="85"/>
      <c r="M193" s="368"/>
      <c r="O193" s="1"/>
      <c r="P193" s="1"/>
      <c r="Q193" s="1"/>
      <c r="R193" s="1"/>
    </row>
    <row r="194" customFormat="false" ht="12.75" hidden="false" customHeight="true" outlineLevel="0" collapsed="false">
      <c r="A194" s="365"/>
      <c r="B194" s="366"/>
      <c r="C194" s="367"/>
      <c r="D194" s="143"/>
      <c r="E194" s="85"/>
      <c r="F194" s="85"/>
      <c r="G194" s="85"/>
      <c r="H194" s="85"/>
      <c r="I194" s="85"/>
      <c r="J194" s="85"/>
      <c r="K194" s="85"/>
      <c r="L194" s="85"/>
      <c r="M194" s="368"/>
      <c r="O194" s="1"/>
      <c r="P194" s="1"/>
      <c r="Q194" s="1"/>
      <c r="R194" s="1"/>
    </row>
    <row r="195" customFormat="false" ht="12.75" hidden="false" customHeight="true" outlineLevel="0" collapsed="false">
      <c r="A195" s="365"/>
      <c r="B195" s="366"/>
      <c r="C195" s="367"/>
      <c r="D195" s="143"/>
      <c r="E195" s="85"/>
      <c r="F195" s="85"/>
      <c r="G195" s="85"/>
      <c r="H195" s="85"/>
      <c r="I195" s="85"/>
      <c r="J195" s="85"/>
      <c r="K195" s="85"/>
      <c r="L195" s="85"/>
      <c r="M195" s="368"/>
      <c r="O195" s="1"/>
      <c r="P195" s="1"/>
      <c r="Q195" s="1"/>
      <c r="R195" s="1"/>
    </row>
    <row r="196" customFormat="false" ht="12.75" hidden="false" customHeight="true" outlineLevel="0" collapsed="false">
      <c r="A196" s="365"/>
      <c r="B196" s="366"/>
      <c r="C196" s="367"/>
      <c r="D196" s="143"/>
      <c r="E196" s="85"/>
      <c r="F196" s="85"/>
      <c r="G196" s="85"/>
      <c r="H196" s="85"/>
      <c r="I196" s="85"/>
      <c r="J196" s="85"/>
      <c r="K196" s="85"/>
      <c r="L196" s="85"/>
      <c r="M196" s="368"/>
    </row>
    <row r="197" customFormat="false" ht="12.75" hidden="false" customHeight="true" outlineLevel="0" collapsed="false">
      <c r="A197" s="365"/>
      <c r="B197" s="366"/>
      <c r="C197" s="367"/>
      <c r="D197" s="143"/>
      <c r="E197" s="85"/>
      <c r="F197" s="85"/>
      <c r="G197" s="85"/>
      <c r="H197" s="85"/>
      <c r="I197" s="85"/>
      <c r="J197" s="85"/>
      <c r="K197" s="85"/>
      <c r="L197" s="85"/>
      <c r="M197" s="368"/>
    </row>
    <row r="198" customFormat="false" ht="12.75" hidden="false" customHeight="true" outlineLevel="0" collapsed="false">
      <c r="A198" s="365"/>
      <c r="B198" s="366"/>
      <c r="C198" s="367"/>
      <c r="D198" s="143"/>
      <c r="E198" s="85"/>
      <c r="F198" s="85"/>
      <c r="G198" s="85"/>
      <c r="H198" s="85"/>
      <c r="I198" s="85"/>
      <c r="J198" s="85"/>
      <c r="K198" s="85"/>
      <c r="L198" s="85"/>
      <c r="M198" s="368"/>
    </row>
    <row r="199" customFormat="false" ht="12.75" hidden="false" customHeight="true" outlineLevel="0" collapsed="false">
      <c r="A199" s="365"/>
      <c r="B199" s="366"/>
      <c r="C199" s="367"/>
      <c r="D199" s="143"/>
      <c r="E199" s="85"/>
      <c r="F199" s="85"/>
      <c r="G199" s="85"/>
      <c r="H199" s="85"/>
      <c r="I199" s="85"/>
      <c r="J199" s="85"/>
      <c r="K199" s="85"/>
      <c r="L199" s="85"/>
      <c r="M199" s="368"/>
    </row>
    <row r="200" customFormat="false" ht="12.75" hidden="false" customHeight="true" outlineLevel="0" collapsed="false">
      <c r="A200" s="365"/>
      <c r="B200" s="366"/>
      <c r="C200" s="367"/>
      <c r="D200" s="143"/>
      <c r="E200" s="85"/>
      <c r="F200" s="85"/>
      <c r="G200" s="85"/>
      <c r="H200" s="85"/>
      <c r="I200" s="85"/>
      <c r="J200" s="85"/>
      <c r="K200" s="85"/>
      <c r="L200" s="85"/>
      <c r="M200" s="368"/>
    </row>
    <row r="201" customFormat="false" ht="12.75" hidden="false" customHeight="true" outlineLevel="0" collapsed="false">
      <c r="A201" s="369"/>
      <c r="B201" s="366"/>
      <c r="C201" s="367"/>
      <c r="D201" s="143"/>
      <c r="E201" s="85"/>
      <c r="F201" s="85"/>
      <c r="G201" s="85"/>
      <c r="H201" s="85"/>
      <c r="I201" s="85"/>
      <c r="J201" s="85"/>
      <c r="K201" s="85"/>
      <c r="L201" s="85"/>
      <c r="M201" s="368"/>
    </row>
    <row r="202" customFormat="false" ht="12.75" hidden="false" customHeight="true" outlineLevel="0" collapsed="false">
      <c r="A202" s="369"/>
      <c r="B202" s="366"/>
      <c r="C202" s="367"/>
      <c r="D202" s="143"/>
      <c r="E202" s="85"/>
      <c r="F202" s="85"/>
      <c r="G202" s="85"/>
      <c r="H202" s="85"/>
      <c r="I202" s="85"/>
      <c r="J202" s="85"/>
      <c r="K202" s="85"/>
      <c r="L202" s="85"/>
      <c r="M202" s="368"/>
    </row>
    <row r="203" customFormat="false" ht="12.75" hidden="false" customHeight="true" outlineLevel="0" collapsed="false">
      <c r="A203" s="369"/>
      <c r="B203" s="366"/>
      <c r="C203" s="367"/>
      <c r="D203" s="143"/>
      <c r="E203" s="85"/>
      <c r="F203" s="85"/>
      <c r="G203" s="85"/>
      <c r="H203" s="85"/>
      <c r="I203" s="85"/>
      <c r="J203" s="85"/>
      <c r="K203" s="85"/>
      <c r="L203" s="85"/>
      <c r="M203" s="368"/>
    </row>
    <row r="204" customFormat="false" ht="12.75" hidden="false" customHeight="true" outlineLevel="0" collapsed="false">
      <c r="A204" s="369"/>
      <c r="B204" s="366"/>
      <c r="C204" s="367"/>
      <c r="D204" s="143"/>
      <c r="E204" s="85"/>
      <c r="F204" s="85"/>
      <c r="G204" s="85"/>
      <c r="H204" s="85"/>
      <c r="I204" s="85"/>
      <c r="J204" s="85"/>
      <c r="K204" s="85"/>
      <c r="L204" s="85"/>
      <c r="M204" s="368"/>
    </row>
    <row r="205" customFormat="false" ht="12.75" hidden="false" customHeight="true" outlineLevel="0" collapsed="false">
      <c r="A205" s="369"/>
      <c r="B205" s="366"/>
      <c r="C205" s="370"/>
      <c r="D205" s="143"/>
      <c r="E205" s="85"/>
      <c r="F205" s="85"/>
      <c r="G205" s="85"/>
      <c r="H205" s="85"/>
      <c r="I205" s="85"/>
      <c r="J205" s="85"/>
      <c r="K205" s="85"/>
      <c r="L205" s="85"/>
      <c r="M205" s="368"/>
    </row>
    <row r="206" customFormat="false" ht="12.75" hidden="false" customHeight="true" outlineLevel="0" collapsed="false">
      <c r="A206" s="369"/>
      <c r="B206" s="366"/>
      <c r="C206" s="370"/>
      <c r="D206" s="143"/>
      <c r="E206" s="85"/>
      <c r="F206" s="85"/>
      <c r="G206" s="85"/>
      <c r="H206" s="85"/>
      <c r="I206" s="85"/>
      <c r="J206" s="85"/>
      <c r="K206" s="85"/>
      <c r="L206" s="85"/>
      <c r="M206" s="368"/>
    </row>
    <row r="207" customFormat="false" ht="12.75" hidden="false" customHeight="true" outlineLevel="0" collapsed="false">
      <c r="A207" s="369"/>
      <c r="B207" s="366"/>
      <c r="C207" s="370"/>
      <c r="D207" s="143"/>
      <c r="E207" s="85"/>
      <c r="F207" s="85"/>
      <c r="G207" s="85"/>
      <c r="H207" s="85"/>
      <c r="I207" s="85"/>
      <c r="J207" s="85"/>
      <c r="K207" s="85"/>
      <c r="L207" s="85"/>
      <c r="M207" s="368"/>
    </row>
    <row r="208" customFormat="false" ht="12.75" hidden="false" customHeight="true" outlineLevel="0" collapsed="false">
      <c r="A208" s="369"/>
      <c r="B208" s="366"/>
      <c r="C208" s="371"/>
      <c r="D208" s="143"/>
      <c r="E208" s="85"/>
      <c r="F208" s="85"/>
      <c r="G208" s="85"/>
      <c r="H208" s="85"/>
      <c r="I208" s="85"/>
      <c r="J208" s="85"/>
      <c r="K208" s="85"/>
      <c r="L208" s="85"/>
      <c r="M208" s="368"/>
    </row>
    <row r="209" customFormat="false" ht="12.75" hidden="false" customHeight="true" outlineLevel="0" collapsed="false">
      <c r="A209" s="369"/>
      <c r="B209" s="366"/>
      <c r="C209" s="371"/>
      <c r="D209" s="143"/>
      <c r="E209" s="85"/>
      <c r="F209" s="85"/>
      <c r="G209" s="85"/>
      <c r="H209" s="85"/>
      <c r="I209" s="85"/>
      <c r="J209" s="85"/>
      <c r="K209" s="85"/>
      <c r="L209" s="85"/>
      <c r="M209" s="368"/>
    </row>
    <row r="210" customFormat="false" ht="12.75" hidden="false" customHeight="true" outlineLevel="0" collapsed="false">
      <c r="A210" s="369"/>
      <c r="B210" s="366"/>
      <c r="C210" s="371"/>
      <c r="D210" s="143"/>
      <c r="E210" s="85"/>
      <c r="F210" s="85"/>
      <c r="G210" s="85"/>
      <c r="H210" s="85"/>
      <c r="I210" s="85"/>
      <c r="J210" s="85"/>
      <c r="K210" s="85"/>
      <c r="L210" s="85"/>
      <c r="M210" s="368"/>
    </row>
    <row r="211" customFormat="false" ht="12.75" hidden="false" customHeight="true" outlineLevel="0" collapsed="false">
      <c r="A211" s="369"/>
      <c r="B211" s="366"/>
      <c r="C211" s="371"/>
      <c r="D211" s="143"/>
      <c r="E211" s="85"/>
      <c r="F211" s="85"/>
      <c r="G211" s="85"/>
      <c r="H211" s="85"/>
      <c r="I211" s="85"/>
      <c r="J211" s="85"/>
      <c r="K211" s="85"/>
      <c r="L211" s="85"/>
      <c r="M211" s="368"/>
    </row>
    <row r="212" customFormat="false" ht="12.75" hidden="false" customHeight="true" outlineLevel="0" collapsed="false">
      <c r="A212" s="369"/>
      <c r="B212" s="366"/>
      <c r="C212" s="371"/>
      <c r="D212" s="143"/>
      <c r="E212" s="85"/>
      <c r="F212" s="85"/>
      <c r="G212" s="85"/>
      <c r="H212" s="85"/>
      <c r="I212" s="85"/>
      <c r="J212" s="85"/>
      <c r="K212" s="85"/>
      <c r="L212" s="85"/>
      <c r="M212" s="368"/>
    </row>
    <row r="213" customFormat="false" ht="12.75" hidden="false" customHeight="true" outlineLevel="0" collapsed="false">
      <c r="A213" s="369"/>
      <c r="B213" s="366"/>
      <c r="C213" s="371"/>
      <c r="D213" s="143"/>
      <c r="E213" s="85"/>
      <c r="F213" s="85"/>
      <c r="G213" s="85"/>
      <c r="H213" s="85"/>
      <c r="I213" s="85"/>
      <c r="J213" s="85"/>
      <c r="K213" s="85"/>
      <c r="L213" s="85"/>
      <c r="M213" s="368"/>
    </row>
    <row r="214" customFormat="false" ht="12.75" hidden="false" customHeight="true" outlineLevel="0" collapsed="false">
      <c r="A214" s="369"/>
      <c r="B214" s="366"/>
      <c r="C214" s="372"/>
      <c r="D214" s="143"/>
      <c r="E214" s="85"/>
      <c r="F214" s="85"/>
      <c r="G214" s="85"/>
      <c r="H214" s="85"/>
      <c r="I214" s="85"/>
      <c r="J214" s="85"/>
      <c r="K214" s="85"/>
      <c r="L214" s="347" t="s">
        <v>320</v>
      </c>
      <c r="M214" s="373" t="n">
        <f aca="false">SUM(M191:M213)</f>
        <v>0</v>
      </c>
    </row>
    <row r="215" customFormat="false" ht="12.75" hidden="false" customHeight="true" outlineLevel="0" collapsed="false">
      <c r="A215" s="374"/>
      <c r="B215" s="375"/>
      <c r="C215" s="350"/>
      <c r="D215" s="350"/>
      <c r="E215" s="350"/>
      <c r="F215" s="350"/>
      <c r="G215" s="350"/>
      <c r="H215" s="350"/>
      <c r="I215" s="350"/>
      <c r="J215" s="350"/>
      <c r="K215" s="350"/>
      <c r="L215" s="350"/>
      <c r="M215" s="351"/>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76" t="s">
        <v>321</v>
      </c>
      <c r="B218" s="377"/>
      <c r="C218" s="377"/>
      <c r="D218" s="377"/>
      <c r="E218" s="377"/>
      <c r="F218" s="378"/>
      <c r="G218" s="131"/>
      <c r="H218" s="131"/>
      <c r="I218" s="131"/>
      <c r="J218" s="131"/>
      <c r="K218" s="131"/>
      <c r="L218" s="131"/>
      <c r="M218" s="131"/>
      <c r="N218" s="131"/>
    </row>
    <row r="219" customFormat="false" ht="12.75" hidden="false" customHeight="true" outlineLevel="0" collapsed="false">
      <c r="A219" s="379" t="s">
        <v>317</v>
      </c>
      <c r="B219" s="380" t="s">
        <v>165</v>
      </c>
      <c r="C219" s="381" t="s">
        <v>318</v>
      </c>
      <c r="D219" s="382" t="s">
        <v>319</v>
      </c>
      <c r="E219" s="382"/>
      <c r="F219" s="383" t="s">
        <v>311</v>
      </c>
      <c r="G219" s="131"/>
      <c r="H219" s="131"/>
      <c r="I219" s="131"/>
      <c r="J219" s="131"/>
      <c r="K219" s="131"/>
      <c r="L219" s="131"/>
      <c r="M219" s="131"/>
      <c r="N219" s="131"/>
    </row>
    <row r="220" customFormat="false" ht="12.75" hidden="false" customHeight="true" outlineLevel="0" collapsed="false">
      <c r="A220" s="385"/>
      <c r="B220" s="366"/>
      <c r="C220" s="386"/>
      <c r="D220" s="85"/>
      <c r="E220" s="387"/>
      <c r="F220" s="388"/>
      <c r="G220" s="384"/>
      <c r="H220" s="384"/>
      <c r="I220" s="384"/>
      <c r="J220" s="384"/>
      <c r="K220" s="384"/>
      <c r="L220" s="384"/>
      <c r="M220" s="384"/>
      <c r="N220" s="384"/>
    </row>
    <row r="221" customFormat="false" ht="12.75" hidden="false" customHeight="true" outlineLevel="0" collapsed="false">
      <c r="A221" s="385"/>
      <c r="B221" s="366"/>
      <c r="C221" s="131"/>
      <c r="D221" s="389"/>
      <c r="E221" s="387"/>
      <c r="F221" s="407"/>
      <c r="G221" s="384"/>
      <c r="H221" s="384"/>
      <c r="I221" s="384"/>
      <c r="J221" s="384"/>
      <c r="K221" s="384"/>
      <c r="L221" s="384"/>
      <c r="M221" s="384"/>
      <c r="N221" s="384"/>
    </row>
    <row r="222" customFormat="false" ht="12.75" hidden="false" customHeight="true" outlineLevel="0" collapsed="false">
      <c r="A222" s="385"/>
      <c r="B222" s="366"/>
      <c r="C222" s="131"/>
      <c r="D222" s="389"/>
      <c r="E222" s="387"/>
      <c r="F222" s="390"/>
      <c r="G222" s="131"/>
      <c r="H222" s="131"/>
      <c r="I222" s="131"/>
      <c r="J222" s="131"/>
      <c r="K222" s="131"/>
      <c r="L222" s="131"/>
      <c r="M222" s="131"/>
      <c r="N222" s="131"/>
    </row>
    <row r="223" customFormat="false" ht="12.75" hidden="false" customHeight="true" outlineLevel="0" collapsed="false">
      <c r="A223" s="385"/>
      <c r="B223" s="366"/>
      <c r="C223" s="131"/>
      <c r="D223" s="389"/>
      <c r="E223" s="387"/>
      <c r="F223" s="390"/>
      <c r="G223" s="131"/>
      <c r="H223" s="131"/>
      <c r="I223" s="131"/>
      <c r="J223" s="131"/>
      <c r="K223" s="131"/>
      <c r="L223" s="131"/>
      <c r="M223" s="131"/>
      <c r="N223" s="131"/>
    </row>
    <row r="224" customFormat="false" ht="12.75" hidden="false" customHeight="true" outlineLevel="0" collapsed="false">
      <c r="A224" s="385"/>
      <c r="B224" s="366"/>
      <c r="C224" s="131"/>
      <c r="D224" s="389"/>
      <c r="E224" s="387"/>
      <c r="F224" s="390"/>
      <c r="G224" s="131"/>
      <c r="H224" s="131"/>
      <c r="I224" s="131"/>
      <c r="J224" s="131"/>
      <c r="K224" s="131"/>
      <c r="L224" s="131"/>
      <c r="M224" s="131"/>
      <c r="N224" s="131"/>
    </row>
    <row r="225" customFormat="false" ht="12.75" hidden="false" customHeight="true" outlineLevel="0" collapsed="false">
      <c r="A225" s="385"/>
      <c r="B225" s="366"/>
      <c r="C225" s="131"/>
      <c r="D225" s="389"/>
      <c r="E225" s="387"/>
      <c r="F225" s="390"/>
      <c r="G225" s="131"/>
      <c r="H225" s="131"/>
      <c r="I225" s="131"/>
      <c r="J225" s="131"/>
      <c r="K225" s="131"/>
      <c r="L225" s="131"/>
      <c r="M225" s="131"/>
      <c r="N225" s="131"/>
    </row>
    <row r="226" customFormat="false" ht="12.75" hidden="false" customHeight="true" outlineLevel="0" collapsed="false">
      <c r="A226" s="385"/>
      <c r="B226" s="366"/>
      <c r="C226" s="131"/>
      <c r="D226" s="389"/>
      <c r="E226" s="387"/>
      <c r="F226" s="390"/>
      <c r="G226" s="131"/>
      <c r="H226" s="131"/>
      <c r="I226" s="131"/>
      <c r="J226" s="131"/>
      <c r="K226" s="131"/>
      <c r="L226" s="131"/>
      <c r="M226" s="131"/>
      <c r="N226" s="131"/>
    </row>
    <row r="227" customFormat="false" ht="12.75" hidden="false" customHeight="true" outlineLevel="0" collapsed="false">
      <c r="A227" s="385"/>
      <c r="B227" s="366"/>
      <c r="C227" s="131"/>
      <c r="D227" s="389"/>
      <c r="E227" s="387"/>
      <c r="F227" s="390"/>
      <c r="G227" s="131"/>
      <c r="H227" s="131"/>
      <c r="I227" s="131"/>
      <c r="J227" s="131"/>
      <c r="K227" s="131"/>
      <c r="L227" s="131"/>
      <c r="M227" s="131"/>
      <c r="N227" s="131"/>
    </row>
    <row r="228" customFormat="false" ht="12.75" hidden="false" customHeight="true" outlineLevel="0" collapsed="false">
      <c r="A228" s="385"/>
      <c r="B228" s="366"/>
      <c r="C228" s="131"/>
      <c r="D228" s="389"/>
      <c r="E228" s="387"/>
      <c r="F228" s="390"/>
      <c r="G228" s="131"/>
      <c r="H228" s="131"/>
      <c r="I228" s="131"/>
      <c r="J228" s="131"/>
      <c r="K228" s="131"/>
      <c r="L228" s="131"/>
      <c r="M228" s="131"/>
      <c r="N228" s="131"/>
    </row>
    <row r="229" customFormat="false" ht="12.75" hidden="false" customHeight="true" outlineLevel="0" collapsed="false">
      <c r="A229" s="385"/>
      <c r="B229" s="366"/>
      <c r="C229" s="131"/>
      <c r="D229" s="389"/>
      <c r="E229" s="387"/>
      <c r="F229" s="390"/>
      <c r="G229" s="131"/>
      <c r="H229" s="131"/>
      <c r="I229" s="131"/>
      <c r="J229" s="131"/>
      <c r="K229" s="131"/>
      <c r="L229" s="131"/>
      <c r="M229" s="131"/>
      <c r="N229" s="131"/>
    </row>
    <row r="230" customFormat="false" ht="12.75" hidden="false" customHeight="true" outlineLevel="0" collapsed="false">
      <c r="A230" s="385"/>
      <c r="B230" s="366"/>
      <c r="C230" s="131"/>
      <c r="D230" s="389"/>
      <c r="E230" s="387"/>
      <c r="F230" s="390"/>
      <c r="G230" s="131"/>
      <c r="H230" s="131"/>
      <c r="I230" s="131"/>
      <c r="J230" s="131"/>
      <c r="K230" s="131"/>
      <c r="L230" s="131"/>
      <c r="M230" s="131"/>
      <c r="N230" s="131"/>
    </row>
    <row r="231" customFormat="false" ht="12.75" hidden="false" customHeight="true" outlineLevel="0" collapsed="false">
      <c r="A231" s="385"/>
      <c r="B231" s="366"/>
      <c r="C231" s="131"/>
      <c r="D231" s="389"/>
      <c r="E231" s="387"/>
      <c r="F231" s="390"/>
      <c r="G231" s="131"/>
      <c r="H231" s="131"/>
      <c r="I231" s="131"/>
      <c r="J231" s="131"/>
      <c r="K231" s="131"/>
      <c r="L231" s="131"/>
      <c r="M231" s="131"/>
      <c r="N231" s="131"/>
    </row>
    <row r="232" customFormat="false" ht="12.75" hidden="false" customHeight="true" outlineLevel="0" collapsed="false">
      <c r="A232" s="385"/>
      <c r="B232" s="366"/>
      <c r="C232" s="131"/>
      <c r="D232" s="389"/>
      <c r="E232" s="387"/>
      <c r="F232" s="390"/>
      <c r="G232" s="131"/>
      <c r="H232" s="131"/>
      <c r="I232" s="131"/>
      <c r="J232" s="131"/>
      <c r="K232" s="131"/>
      <c r="L232" s="131"/>
      <c r="M232" s="131"/>
      <c r="N232" s="131"/>
    </row>
    <row r="233" customFormat="false" ht="12.75" hidden="false" customHeight="true" outlineLevel="0" collapsed="false">
      <c r="A233" s="385"/>
      <c r="B233" s="366"/>
      <c r="C233" s="131"/>
      <c r="D233" s="389"/>
      <c r="E233" s="387"/>
      <c r="F233" s="390"/>
      <c r="G233" s="131"/>
      <c r="H233" s="131"/>
      <c r="I233" s="131"/>
      <c r="J233" s="131"/>
      <c r="K233" s="131"/>
      <c r="L233" s="131"/>
      <c r="M233" s="131"/>
      <c r="N233" s="131"/>
    </row>
    <row r="234" customFormat="false" ht="12.75" hidden="false" customHeight="true" outlineLevel="0" collapsed="false">
      <c r="A234" s="385"/>
      <c r="B234" s="366"/>
      <c r="C234" s="131"/>
      <c r="D234" s="389"/>
      <c r="E234" s="387"/>
      <c r="F234" s="390"/>
      <c r="G234" s="131"/>
      <c r="H234" s="131"/>
      <c r="I234" s="131"/>
      <c r="J234" s="131"/>
      <c r="K234" s="131"/>
      <c r="L234" s="131"/>
      <c r="M234" s="131"/>
      <c r="N234" s="131"/>
    </row>
    <row r="235" customFormat="false" ht="12.75" hidden="false" customHeight="true" outlineLevel="0" collapsed="false">
      <c r="A235" s="385"/>
      <c r="B235" s="366"/>
      <c r="C235" s="131"/>
      <c r="D235" s="389"/>
      <c r="E235" s="387"/>
      <c r="F235" s="390"/>
      <c r="G235" s="131"/>
      <c r="H235" s="131"/>
      <c r="I235" s="131"/>
      <c r="J235" s="131"/>
      <c r="K235" s="131"/>
      <c r="L235" s="131"/>
      <c r="M235" s="131"/>
      <c r="N235" s="131"/>
    </row>
    <row r="236" customFormat="false" ht="12.75" hidden="false" customHeight="true" outlineLevel="0" collapsed="false">
      <c r="A236" s="385"/>
      <c r="B236" s="366"/>
      <c r="C236" s="131"/>
      <c r="D236" s="389"/>
      <c r="E236" s="387"/>
      <c r="F236" s="390"/>
      <c r="G236" s="131"/>
      <c r="H236" s="131"/>
      <c r="I236" s="131"/>
      <c r="J236" s="131"/>
      <c r="K236" s="131"/>
      <c r="L236" s="131"/>
      <c r="M236" s="131"/>
      <c r="N236" s="131"/>
    </row>
    <row r="237" customFormat="false" ht="12.75" hidden="false" customHeight="true" outlineLevel="0" collapsed="false">
      <c r="A237" s="385"/>
      <c r="B237" s="366"/>
      <c r="C237" s="131"/>
      <c r="D237" s="389"/>
      <c r="E237" s="387"/>
      <c r="F237" s="390"/>
      <c r="G237" s="131"/>
      <c r="H237" s="131"/>
      <c r="I237" s="131"/>
      <c r="J237" s="131"/>
      <c r="K237" s="131"/>
      <c r="L237" s="131"/>
      <c r="M237" s="131"/>
      <c r="N237" s="131"/>
    </row>
    <row r="238" customFormat="false" ht="12.75" hidden="false" customHeight="true" outlineLevel="0" collapsed="false">
      <c r="A238" s="385"/>
      <c r="B238" s="366"/>
      <c r="C238" s="131"/>
      <c r="D238" s="131"/>
      <c r="E238" s="347" t="s">
        <v>322</v>
      </c>
      <c r="F238" s="391" t="n">
        <f aca="false">SUM(F219:F237)</f>
        <v>0</v>
      </c>
      <c r="G238" s="131"/>
      <c r="H238" s="131"/>
      <c r="I238" s="131"/>
      <c r="J238" s="131"/>
      <c r="K238" s="131"/>
      <c r="L238" s="131"/>
      <c r="M238" s="131"/>
      <c r="N238" s="131"/>
    </row>
    <row r="239" customFormat="false" ht="12.75" hidden="false" customHeight="true" outlineLevel="0" collapsed="false">
      <c r="A239" s="392"/>
      <c r="B239" s="393"/>
      <c r="C239" s="394"/>
      <c r="D239" s="394"/>
      <c r="E239" s="395"/>
      <c r="F239" s="396"/>
      <c r="G239" s="131"/>
      <c r="H239" s="131"/>
      <c r="I239" s="131"/>
      <c r="J239" s="131"/>
      <c r="K239" s="131"/>
      <c r="L239" s="131"/>
      <c r="M239" s="131"/>
      <c r="N239" s="131"/>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5"/>
  <sheetViews>
    <sheetView showFormulas="false" showGridLines="false" showRowColHeaders="true" showZeros="true" rightToLeft="false" tabSelected="false" showOutlineSymbols="true" defaultGridColor="true" view="normal" topLeftCell="D1" colorId="64" zoomScale="75" zoomScaleNormal="75" zoomScalePageLayoutView="100" workbookViewId="0">
      <selection pane="topLeft" activeCell="Q11" activeCellId="0" sqref="Q11"/>
    </sheetView>
  </sheetViews>
  <sheetFormatPr defaultColWidth="8.41796875" defaultRowHeight="12.75" customHeight="true" zeroHeight="false" outlineLevelRow="0" outlineLevelCol="0"/>
  <cols>
    <col collapsed="false" customWidth="true" hidden="false" outlineLevel="0" max="1" min="1" style="484" width="8.85"/>
    <col collapsed="false" customWidth="true" hidden="false" outlineLevel="0" max="2" min="2" style="484" width="1.7"/>
    <col collapsed="false" customWidth="true" hidden="false" outlineLevel="0" max="3" min="3" style="485" width="9.85"/>
    <col collapsed="false" customWidth="true" hidden="false" outlineLevel="0" max="4" min="4" style="484" width="1.56"/>
    <col collapsed="false" customWidth="true" hidden="false" outlineLevel="0" max="5" min="5" style="484" width="18.99"/>
    <col collapsed="false" customWidth="true" hidden="false" outlineLevel="0" max="6" min="6" style="484" width="3.28"/>
    <col collapsed="false" customWidth="true" hidden="false" outlineLevel="0" max="7" min="7" style="484" width="29.41"/>
    <col collapsed="false" customWidth="true" hidden="false" outlineLevel="0" max="8" min="8" style="484" width="2.99"/>
    <col collapsed="false" customWidth="true" hidden="false" outlineLevel="0" max="9" min="9" style="484" width="25.99"/>
    <col collapsed="false" customWidth="true" hidden="false" outlineLevel="0" max="10" min="10" style="484" width="3.28"/>
    <col collapsed="false" customWidth="true" hidden="false" outlineLevel="0" max="11" min="11" style="486" width="6.85"/>
    <col collapsed="false" customWidth="true" hidden="false" outlineLevel="0" max="12" min="12" style="486" width="1.56"/>
    <col collapsed="false" customWidth="true" hidden="false" outlineLevel="0" max="13" min="13" style="486" width="9.85"/>
    <col collapsed="false" customWidth="true" hidden="false" outlineLevel="0" max="14" min="14" style="484" width="3.28"/>
    <col collapsed="false" customWidth="true" hidden="false" outlineLevel="0" max="15" min="15" style="487" width="18.85"/>
    <col collapsed="false" customWidth="true" hidden="false" outlineLevel="0" max="16" min="16" style="484" width="3.28"/>
    <col collapsed="false" customWidth="true" hidden="false" outlineLevel="0" max="17" min="17" style="484" width="12.42"/>
    <col collapsed="false" customWidth="true" hidden="false" outlineLevel="0" max="18" min="18" style="484" width="3.28"/>
    <col collapsed="false" customWidth="true" hidden="false" outlineLevel="0" max="19" min="19" style="484" width="18.14"/>
    <col collapsed="false" customWidth="true" hidden="false" outlineLevel="0" max="20" min="20" style="488" width="3.28"/>
    <col collapsed="false" customWidth="true" hidden="false" outlineLevel="0" max="21" min="21" style="2" width="13.85"/>
    <col collapsed="false" customWidth="true" hidden="false" outlineLevel="0" max="22" min="22" style="484" width="4.14"/>
    <col collapsed="false" customWidth="true" hidden="false" outlineLevel="0" max="23" min="23" style="484" width="2.42"/>
    <col collapsed="false" customWidth="false" hidden="false" outlineLevel="0" max="24" min="24" style="484" width="8.41"/>
    <col collapsed="false" customWidth="true" hidden="false" outlineLevel="0" max="25" min="25" style="484" width="2.42"/>
    <col collapsed="false" customWidth="true" hidden="false" outlineLevel="0" max="26" min="26" style="484" width="4.99"/>
    <col collapsed="false" customWidth="true" hidden="false" outlineLevel="0" max="27" min="27" style="484" width="2.42"/>
    <col collapsed="false" customWidth="true" hidden="false" outlineLevel="0" max="28" min="28" style="484" width="6.7"/>
    <col collapsed="false" customWidth="true" hidden="false" outlineLevel="0" max="29" min="29" style="484" width="2.42"/>
    <col collapsed="false" customWidth="true" hidden="false" outlineLevel="0" max="30" min="30" style="484" width="6.7"/>
    <col collapsed="false" customWidth="true" hidden="false" outlineLevel="0" max="31" min="31" style="484" width="2.42"/>
    <col collapsed="false" customWidth="true" hidden="false" outlineLevel="0" max="32" min="32" style="484" width="17.85"/>
    <col collapsed="false" customWidth="true" hidden="false" outlineLevel="0" max="33" min="33" style="484" width="3.28"/>
    <col collapsed="false" customWidth="true" hidden="false" outlineLevel="0" max="34" min="34" style="484" width="13.56"/>
    <col collapsed="false" customWidth="true" hidden="false" outlineLevel="0" max="35" min="35" style="484" width="3.28"/>
    <col collapsed="false" customWidth="true" hidden="false" outlineLevel="0" max="36" min="36" style="484" width="10.99"/>
    <col collapsed="false" customWidth="true" hidden="false" outlineLevel="0" max="37" min="37" style="484" width="2.42"/>
    <col collapsed="false" customWidth="true" hidden="false" outlineLevel="0" max="38" min="38" style="484" width="4.99"/>
    <col collapsed="false" customWidth="true" hidden="false" outlineLevel="0" max="39" min="39" style="484" width="1.56"/>
    <col collapsed="false" customWidth="true" hidden="false" outlineLevel="0" max="40" min="40" style="484" width="5.85"/>
    <col collapsed="false" customWidth="true" hidden="false" outlineLevel="0" max="41" min="41" style="484" width="3.28"/>
    <col collapsed="false" customWidth="true" hidden="false" outlineLevel="0" max="42" min="42" style="484" width="9.28"/>
    <col collapsed="false" customWidth="true" hidden="false" outlineLevel="0" max="43" min="43" style="484" width="2.42"/>
    <col collapsed="false" customWidth="true" hidden="false" outlineLevel="0" max="44" min="44" style="484" width="10.99"/>
    <col collapsed="false" customWidth="false" hidden="false" outlineLevel="0" max="257" min="45" style="484" width="8.41"/>
  </cols>
  <sheetData>
    <row r="1" customFormat="false" ht="12.75" hidden="false" customHeight="true" outlineLevel="0" collapsed="false">
      <c r="A1" s="0"/>
      <c r="B1" s="489"/>
      <c r="C1" s="0"/>
      <c r="D1" s="490"/>
      <c r="E1" s="0"/>
      <c r="F1" s="0"/>
      <c r="G1" s="491" t="s">
        <v>416</v>
      </c>
      <c r="H1" s="492"/>
      <c r="I1" s="490"/>
      <c r="J1" s="490"/>
      <c r="K1" s="493"/>
      <c r="L1" s="493"/>
      <c r="M1" s="493"/>
      <c r="N1" s="489"/>
      <c r="O1" s="494"/>
      <c r="U1" s="58"/>
      <c r="AG1" s="492" t="s">
        <v>417</v>
      </c>
      <c r="AI1" s="495"/>
    </row>
    <row r="2" customFormat="false" ht="12.75" hidden="false" customHeight="true" outlineLevel="0" collapsed="false">
      <c r="A2" s="0"/>
      <c r="B2" s="489"/>
      <c r="C2" s="0"/>
      <c r="D2" s="490"/>
      <c r="E2" s="0"/>
      <c r="F2" s="0"/>
      <c r="G2" s="492" t="str">
        <f aca="false">Price!B3</f>
        <v>FT - ONT - CEN</v>
      </c>
      <c r="H2" s="492"/>
      <c r="I2" s="490"/>
      <c r="J2" s="490"/>
      <c r="K2" s="493"/>
      <c r="L2" s="493"/>
      <c r="M2" s="493"/>
      <c r="N2" s="489"/>
      <c r="O2" s="494"/>
    </row>
    <row r="3" customFormat="false" ht="12.75" hidden="false" customHeight="true" outlineLevel="0" collapsed="false">
      <c r="A3" s="0"/>
      <c r="B3" s="489"/>
      <c r="C3" s="0" t="s">
        <v>24</v>
      </c>
      <c r="D3" s="490"/>
      <c r="E3" s="0"/>
      <c r="F3" s="0"/>
      <c r="G3" s="496" t="n">
        <f aca="false">Price!B5</f>
        <v>36677</v>
      </c>
      <c r="H3" s="492"/>
      <c r="I3" s="490"/>
      <c r="J3" s="490"/>
      <c r="K3" s="493"/>
      <c r="L3" s="493"/>
      <c r="M3" s="493"/>
      <c r="N3" s="489"/>
      <c r="O3" s="494"/>
    </row>
    <row r="4" customFormat="false" ht="12.75" hidden="false" customHeight="true" outlineLevel="0" collapsed="false">
      <c r="F4" s="495"/>
      <c r="G4" s="492"/>
      <c r="H4" s="495"/>
    </row>
    <row r="5" customFormat="false" ht="12.75" hidden="false" customHeight="true" outlineLevel="0" collapsed="false">
      <c r="C5" s="497"/>
      <c r="L5" s="498" t="s">
        <v>418</v>
      </c>
      <c r="O5" s="490" t="s">
        <v>419</v>
      </c>
      <c r="Q5" s="490" t="s">
        <v>419</v>
      </c>
      <c r="S5" s="490" t="s">
        <v>420</v>
      </c>
      <c r="U5" s="490" t="s">
        <v>420</v>
      </c>
    </row>
    <row r="6" customFormat="false" ht="12.75" hidden="false" customHeight="true" outlineLevel="0" collapsed="false">
      <c r="A6" s="1"/>
      <c r="B6" s="1"/>
      <c r="C6" s="499"/>
      <c r="D6" s="1"/>
      <c r="E6" s="1"/>
      <c r="F6" s="1"/>
      <c r="G6" s="1"/>
      <c r="H6" s="1"/>
      <c r="I6" s="1"/>
      <c r="K6" s="500"/>
      <c r="L6" s="498" t="s">
        <v>421</v>
      </c>
      <c r="M6" s="500"/>
      <c r="O6" s="501" t="s">
        <v>422</v>
      </c>
      <c r="P6" s="0"/>
      <c r="Q6" s="0" t="s">
        <v>423</v>
      </c>
      <c r="R6" s="0"/>
      <c r="S6" s="501" t="s">
        <v>422</v>
      </c>
      <c r="T6" s="0"/>
      <c r="U6" s="0" t="s">
        <v>423</v>
      </c>
    </row>
    <row r="7" customFormat="false" ht="12.75" hidden="false" customHeight="true" outlineLevel="0" collapsed="false">
      <c r="A7" s="502" t="s">
        <v>424</v>
      </c>
      <c r="B7" s="502"/>
      <c r="C7" s="502" t="s">
        <v>165</v>
      </c>
      <c r="D7" s="502"/>
      <c r="E7" s="502" t="s">
        <v>425</v>
      </c>
      <c r="G7" s="502" t="s">
        <v>426</v>
      </c>
      <c r="I7" s="502" t="s">
        <v>427</v>
      </c>
      <c r="K7" s="503" t="s">
        <v>428</v>
      </c>
      <c r="M7" s="503" t="s">
        <v>429</v>
      </c>
      <c r="O7" s="504" t="s">
        <v>430</v>
      </c>
      <c r="P7" s="0"/>
      <c r="Q7" s="505" t="s">
        <v>431</v>
      </c>
      <c r="R7" s="0"/>
      <c r="S7" s="504" t="s">
        <v>430</v>
      </c>
      <c r="T7" s="0"/>
      <c r="U7" s="505" t="s">
        <v>431</v>
      </c>
    </row>
    <row r="8" customFormat="false" ht="12.75" hidden="false" customHeight="true" outlineLevel="0" collapsed="false">
      <c r="A8" s="484" t="s">
        <v>432</v>
      </c>
      <c r="C8" s="506" t="n">
        <v>36654</v>
      </c>
      <c r="E8" s="484" t="s">
        <v>433</v>
      </c>
      <c r="G8" s="484" t="s">
        <v>434</v>
      </c>
      <c r="I8" s="484" t="s">
        <v>435</v>
      </c>
      <c r="K8" s="507" t="n">
        <v>0</v>
      </c>
      <c r="M8" s="507" t="n">
        <v>0</v>
      </c>
      <c r="O8" s="508" t="n">
        <f aca="false">Q8/1000</f>
        <v>5.41</v>
      </c>
      <c r="P8" s="0"/>
      <c r="Q8" s="509" t="n">
        <v>5410</v>
      </c>
      <c r="R8" s="0"/>
      <c r="S8" s="487"/>
      <c r="T8" s="0"/>
    </row>
    <row r="9" customFormat="false" ht="12.75" hidden="false" customHeight="true" outlineLevel="0" collapsed="false">
      <c r="C9" s="506"/>
      <c r="G9" s="510"/>
      <c r="H9" s="1"/>
      <c r="I9" s="511"/>
      <c r="K9" s="512" t="n">
        <f aca="false">SUBTOTAL(9,K8)</f>
        <v>0</v>
      </c>
      <c r="L9" s="512"/>
      <c r="M9" s="512" t="n">
        <f aca="false">SUBTOTAL(9,M8)</f>
        <v>0</v>
      </c>
      <c r="O9" s="512" t="n">
        <f aca="false">SUBTOTAL(9,O8)</f>
        <v>5.41</v>
      </c>
      <c r="P9" s="82"/>
      <c r="Q9" s="513" t="n">
        <f aca="false">SUBTOTAL(9,Q8)</f>
        <v>5410</v>
      </c>
      <c r="R9" s="0"/>
      <c r="S9" s="82"/>
      <c r="T9" s="0"/>
      <c r="U9" s="0"/>
      <c r="V9" s="0"/>
      <c r="W9" s="0"/>
      <c r="X9" s="0"/>
    </row>
    <row r="10" customFormat="false" ht="12.75" hidden="false" customHeight="true" outlineLevel="0" collapsed="false">
      <c r="F10" s="0"/>
      <c r="H10" s="0"/>
      <c r="I10" s="0"/>
      <c r="J10" s="0"/>
      <c r="K10" s="0"/>
      <c r="L10" s="0"/>
      <c r="M10" s="0"/>
      <c r="N10" s="0"/>
      <c r="O10" s="82"/>
      <c r="P10" s="0"/>
      <c r="Q10" s="514"/>
      <c r="R10" s="0"/>
      <c r="S10" s="82"/>
      <c r="T10" s="1"/>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12.75" hidden="false" customHeight="true" outlineLevel="0" collapsed="false">
      <c r="C11" s="515"/>
      <c r="F11" s="0"/>
      <c r="H11" s="0"/>
      <c r="I11" s="0"/>
      <c r="J11" s="0"/>
      <c r="K11" s="0"/>
      <c r="L11" s="0"/>
      <c r="M11" s="0"/>
      <c r="N11" s="0"/>
      <c r="O11" s="82"/>
      <c r="P11" s="0"/>
      <c r="Q11" s="514"/>
      <c r="R11" s="0"/>
      <c r="S11" s="82"/>
      <c r="T11" s="1"/>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12.75" hidden="false" customHeight="true" outlineLevel="0" collapsed="false">
      <c r="C12" s="515"/>
      <c r="F12" s="1"/>
      <c r="H12" s="1"/>
      <c r="I12" s="1"/>
      <c r="J12" s="1"/>
      <c r="K12" s="33"/>
      <c r="L12" s="33"/>
      <c r="M12" s="2"/>
      <c r="N12" s="1"/>
      <c r="O12" s="82"/>
      <c r="P12" s="1"/>
      <c r="Q12" s="516"/>
      <c r="R12" s="1"/>
      <c r="S12" s="82"/>
      <c r="T12" s="1"/>
    </row>
    <row r="13" customFormat="false" ht="12.75" hidden="false" customHeight="true" outlineLevel="0" collapsed="false">
      <c r="C13" s="517"/>
      <c r="E13" s="1"/>
      <c r="F13" s="1"/>
      <c r="H13" s="1"/>
      <c r="I13" s="1"/>
      <c r="J13" s="1"/>
      <c r="K13" s="33"/>
      <c r="L13" s="33"/>
      <c r="M13" s="2"/>
      <c r="N13" s="1"/>
      <c r="O13" s="82"/>
      <c r="P13" s="1"/>
      <c r="Q13" s="516"/>
      <c r="R13" s="1"/>
      <c r="S13" s="82"/>
      <c r="T13" s="1"/>
    </row>
    <row r="14" customFormat="false" ht="12.75" hidden="false" customHeight="true" outlineLevel="0" collapsed="false">
      <c r="A14" s="485"/>
      <c r="K14" s="2"/>
      <c r="L14" s="2"/>
      <c r="M14" s="2"/>
      <c r="P14" s="0"/>
      <c r="Q14" s="514"/>
      <c r="R14" s="0"/>
      <c r="S14" s="487"/>
      <c r="T14" s="0"/>
    </row>
    <row r="15" customFormat="false" ht="12.75" hidden="false" customHeight="true" outlineLevel="0" collapsed="false">
      <c r="A15" s="518" t="s">
        <v>436</v>
      </c>
      <c r="B15" s="519"/>
      <c r="C15" s="520"/>
      <c r="D15" s="521"/>
      <c r="E15" s="521"/>
      <c r="F15" s="521"/>
      <c r="G15" s="521"/>
      <c r="H15" s="521"/>
      <c r="I15" s="521"/>
      <c r="J15" s="522"/>
      <c r="K15" s="523" t="n">
        <f aca="false">SUBTOTAL(9,K8:K14)</f>
        <v>0</v>
      </c>
      <c r="L15" s="523"/>
      <c r="M15" s="523" t="n">
        <f aca="false">SUBTOTAL(9,M8:M14)</f>
        <v>0</v>
      </c>
      <c r="N15" s="523"/>
      <c r="O15" s="523" t="n">
        <f aca="false">SUBTOTAL(9,O8:O14)</f>
        <v>5.41</v>
      </c>
      <c r="P15" s="523"/>
      <c r="Q15" s="524" t="n">
        <f aca="false">SUBTOTAL(9,Q8:Q14)</f>
        <v>5410</v>
      </c>
      <c r="R15" s="0"/>
      <c r="S15" s="525" t="n">
        <f aca="false">SUBTOTAL(9,S9:S14)</f>
        <v>0</v>
      </c>
      <c r="T15" s="0"/>
      <c r="U15" s="526"/>
    </row>
    <row r="16" customFormat="false" ht="12.75" hidden="false" customHeight="true" outlineLevel="0" collapsed="false">
      <c r="J16" s="527"/>
      <c r="K16" s="2"/>
      <c r="L16" s="2"/>
      <c r="M16" s="2"/>
      <c r="N16" s="527"/>
      <c r="O16" s="528"/>
      <c r="P16" s="0"/>
      <c r="Q16" s="0"/>
      <c r="R16" s="0"/>
      <c r="S16" s="0"/>
      <c r="T16" s="0"/>
    </row>
    <row r="17" customFormat="false" ht="12.75" hidden="false" customHeight="true" outlineLevel="0" collapsed="false">
      <c r="A17" s="529"/>
      <c r="B17" s="529"/>
      <c r="J17" s="527"/>
      <c r="M17" s="530"/>
      <c r="N17" s="527"/>
      <c r="O17" s="531"/>
      <c r="P17" s="0"/>
      <c r="Q17" s="0"/>
      <c r="R17" s="0"/>
      <c r="S17" s="531"/>
      <c r="T17" s="0"/>
    </row>
    <row r="18" customFormat="false" ht="12.75" hidden="false" customHeight="true" outlineLevel="0" collapsed="false">
      <c r="A18" s="0"/>
      <c r="B18" s="0"/>
      <c r="C18" s="306"/>
      <c r="D18" s="0"/>
      <c r="E18" s="0"/>
      <c r="F18" s="0"/>
      <c r="G18" s="0"/>
      <c r="H18" s="0"/>
      <c r="I18" s="0"/>
      <c r="J18" s="0"/>
      <c r="K18" s="71"/>
      <c r="L18" s="71"/>
      <c r="M18" s="71"/>
      <c r="N18" s="0"/>
      <c r="O18" s="59"/>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2.75" hidden="false" customHeight="true" outlineLevel="0" collapsed="false">
      <c r="A19" s="0"/>
      <c r="B19" s="0"/>
      <c r="C19" s="306"/>
      <c r="D19" s="0"/>
      <c r="E19" s="0"/>
      <c r="F19" s="0"/>
      <c r="G19" s="0"/>
      <c r="H19" s="0"/>
      <c r="I19" s="532"/>
      <c r="J19" s="532"/>
      <c r="K19" s="71"/>
      <c r="L19" s="71"/>
      <c r="M19" s="71"/>
      <c r="N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2.75" hidden="false" customHeight="true" outlineLevel="0" collapsed="false">
      <c r="G20" s="533"/>
      <c r="I20" s="533"/>
      <c r="K20" s="534"/>
      <c r="L20" s="534"/>
      <c r="M20" s="534"/>
      <c r="P20" s="535"/>
      <c r="Q20" s="535"/>
      <c r="R20" s="535"/>
      <c r="S20" s="536"/>
    </row>
    <row r="21" customFormat="false" ht="12.75" hidden="false" customHeight="true" outlineLevel="0" collapsed="false">
      <c r="A21" s="537"/>
      <c r="G21" s="533"/>
      <c r="I21" s="533"/>
      <c r="K21" s="534"/>
      <c r="L21" s="534"/>
      <c r="M21" s="534"/>
      <c r="O21" s="538"/>
      <c r="P21" s="535"/>
      <c r="Q21" s="535"/>
      <c r="R21" s="535"/>
      <c r="S21" s="539"/>
    </row>
    <row r="22" customFormat="false" ht="12.75" hidden="false" customHeight="true" outlineLevel="0" collapsed="false">
      <c r="A22" s="537"/>
      <c r="G22" s="533"/>
      <c r="I22" s="533"/>
      <c r="K22" s="534"/>
      <c r="L22" s="534"/>
      <c r="M22" s="534"/>
      <c r="O22" s="540"/>
      <c r="P22" s="535"/>
      <c r="Q22" s="535"/>
      <c r="R22" s="535"/>
      <c r="S22" s="539"/>
    </row>
    <row r="23" customFormat="false" ht="12.75" hidden="false" customHeight="true" outlineLevel="0" collapsed="false">
      <c r="A23" s="537"/>
      <c r="G23" s="533"/>
      <c r="I23" s="533"/>
      <c r="K23" s="534"/>
      <c r="L23" s="534"/>
      <c r="M23" s="534"/>
      <c r="O23" s="540"/>
      <c r="P23" s="535"/>
      <c r="Q23" s="535"/>
      <c r="R23" s="535"/>
      <c r="S23" s="539"/>
    </row>
    <row r="24" customFormat="false" ht="12.75" hidden="false" customHeight="true" outlineLevel="0" collapsed="false">
      <c r="A24" s="537"/>
      <c r="G24" s="533"/>
      <c r="I24" s="533"/>
      <c r="K24" s="534"/>
      <c r="L24" s="534"/>
      <c r="M24" s="534"/>
      <c r="O24" s="540"/>
      <c r="P24" s="535"/>
      <c r="Q24" s="535"/>
      <c r="R24" s="535"/>
      <c r="S24" s="539"/>
    </row>
    <row r="25" customFormat="false" ht="12.75" hidden="false" customHeight="true" outlineLevel="0" collapsed="false">
      <c r="A25" s="537"/>
      <c r="G25" s="533"/>
      <c r="I25" s="533"/>
      <c r="K25" s="534"/>
      <c r="L25" s="534"/>
      <c r="M25" s="534"/>
      <c r="O25" s="540"/>
      <c r="P25" s="535"/>
      <c r="Q25" s="535"/>
      <c r="R25" s="535"/>
      <c r="S25" s="539"/>
    </row>
    <row r="26" customFormat="false" ht="12.75" hidden="false" customHeight="true" outlineLevel="0" collapsed="false">
      <c r="A26" s="537"/>
      <c r="G26" s="533"/>
      <c r="I26" s="533"/>
      <c r="K26" s="534"/>
      <c r="L26" s="534"/>
      <c r="M26" s="534"/>
      <c r="O26" s="540"/>
      <c r="P26" s="535"/>
      <c r="Q26" s="535"/>
      <c r="R26" s="535"/>
      <c r="S26" s="539"/>
    </row>
    <row r="27" customFormat="false" ht="12.75" hidden="false" customHeight="true" outlineLevel="0" collapsed="false">
      <c r="A27" s="537"/>
      <c r="B27" s="537"/>
      <c r="G27" s="533"/>
      <c r="I27" s="533"/>
      <c r="K27" s="534"/>
      <c r="L27" s="534"/>
      <c r="M27" s="534"/>
      <c r="O27" s="540"/>
      <c r="P27" s="535"/>
      <c r="Q27" s="535"/>
      <c r="R27" s="535"/>
      <c r="S27" s="539"/>
    </row>
    <row r="28" customFormat="false" ht="12.75" hidden="false" customHeight="true" outlineLevel="0" collapsed="false">
      <c r="A28" s="537"/>
      <c r="B28" s="537"/>
      <c r="G28" s="533"/>
      <c r="I28" s="533"/>
      <c r="K28" s="534"/>
      <c r="L28" s="534"/>
      <c r="M28" s="534"/>
      <c r="O28" s="540"/>
      <c r="P28" s="535"/>
      <c r="Q28" s="535"/>
      <c r="R28" s="535"/>
      <c r="S28" s="539"/>
    </row>
    <row r="29" customFormat="false" ht="12.75" hidden="false" customHeight="true" outlineLevel="0" collapsed="false">
      <c r="A29" s="537"/>
      <c r="B29" s="537"/>
      <c r="G29" s="533"/>
      <c r="I29" s="533"/>
      <c r="K29" s="534"/>
      <c r="L29" s="534"/>
      <c r="M29" s="534"/>
      <c r="O29" s="540"/>
      <c r="P29" s="535"/>
      <c r="Q29" s="535"/>
      <c r="R29" s="535"/>
      <c r="S29" s="539"/>
    </row>
    <row r="30" customFormat="false" ht="12.75" hidden="false" customHeight="true" outlineLevel="0" collapsed="false">
      <c r="A30" s="537"/>
      <c r="B30" s="537"/>
      <c r="G30" s="533"/>
      <c r="I30" s="533"/>
      <c r="K30" s="534"/>
      <c r="L30" s="534"/>
      <c r="M30" s="534"/>
      <c r="O30" s="540"/>
      <c r="P30" s="535"/>
      <c r="Q30" s="535"/>
      <c r="R30" s="535"/>
      <c r="S30" s="539"/>
    </row>
    <row r="31" customFormat="false" ht="12.75" hidden="false" customHeight="true" outlineLevel="0" collapsed="false">
      <c r="A31" s="537"/>
      <c r="G31" s="533"/>
      <c r="I31" s="533"/>
      <c r="K31" s="534"/>
      <c r="L31" s="534"/>
      <c r="M31" s="534"/>
      <c r="O31" s="540"/>
      <c r="P31" s="535"/>
      <c r="Q31" s="535"/>
      <c r="R31" s="535"/>
      <c r="S31" s="539"/>
    </row>
    <row r="32" customFormat="false" ht="12.75" hidden="false" customHeight="true" outlineLevel="0" collapsed="false">
      <c r="A32" s="537"/>
      <c r="G32" s="533"/>
      <c r="I32" s="533"/>
      <c r="K32" s="534"/>
      <c r="L32" s="534"/>
      <c r="M32" s="534"/>
      <c r="O32" s="540"/>
      <c r="P32" s="535"/>
      <c r="Q32" s="535"/>
      <c r="R32" s="535"/>
      <c r="S32" s="539"/>
    </row>
    <row r="33" customFormat="false" ht="12.75" hidden="false" customHeight="true" outlineLevel="0" collapsed="false">
      <c r="A33" s="537"/>
      <c r="G33" s="533"/>
      <c r="I33" s="533"/>
      <c r="K33" s="534"/>
      <c r="L33" s="534"/>
      <c r="M33" s="534"/>
      <c r="O33" s="540"/>
      <c r="P33" s="535"/>
      <c r="Q33" s="535"/>
      <c r="R33" s="535"/>
      <c r="S33" s="539"/>
    </row>
    <row r="34" customFormat="false" ht="12.75" hidden="false" customHeight="true" outlineLevel="0" collapsed="false">
      <c r="A34" s="537"/>
      <c r="G34" s="533"/>
      <c r="I34" s="533"/>
      <c r="K34" s="534"/>
      <c r="L34" s="534"/>
      <c r="M34" s="534"/>
      <c r="O34" s="540"/>
      <c r="P34" s="535"/>
      <c r="Q34" s="535"/>
      <c r="R34" s="535"/>
      <c r="S34" s="539"/>
    </row>
    <row r="35" customFormat="false" ht="12.75" hidden="false" customHeight="true" outlineLevel="0" collapsed="false">
      <c r="A35" s="537"/>
      <c r="G35" s="533"/>
      <c r="I35" s="533"/>
      <c r="K35" s="534"/>
      <c r="L35" s="534"/>
      <c r="M35" s="534"/>
      <c r="O35" s="540"/>
      <c r="P35" s="535"/>
      <c r="Q35" s="535"/>
      <c r="R35" s="535"/>
      <c r="S35" s="539"/>
    </row>
    <row r="36" customFormat="false" ht="12.75" hidden="false" customHeight="true" outlineLevel="0" collapsed="false">
      <c r="A36" s="537"/>
      <c r="G36" s="533"/>
      <c r="I36" s="533"/>
      <c r="K36" s="534"/>
      <c r="L36" s="534"/>
      <c r="M36" s="534"/>
      <c r="O36" s="540"/>
      <c r="P36" s="535"/>
      <c r="Q36" s="535"/>
      <c r="R36" s="535"/>
      <c r="S36" s="539"/>
    </row>
    <row r="37" customFormat="false" ht="12.75" hidden="false" customHeight="true" outlineLevel="0" collapsed="false">
      <c r="A37" s="537"/>
      <c r="G37" s="533"/>
      <c r="I37" s="533"/>
      <c r="K37" s="534"/>
      <c r="L37" s="534"/>
      <c r="M37" s="534"/>
      <c r="O37" s="540"/>
      <c r="P37" s="535"/>
      <c r="Q37" s="535"/>
      <c r="R37" s="535"/>
      <c r="S37" s="539"/>
    </row>
    <row r="38" customFormat="false" ht="12.75" hidden="false" customHeight="true" outlineLevel="0" collapsed="false">
      <c r="A38" s="537"/>
      <c r="G38" s="533"/>
      <c r="I38" s="533"/>
      <c r="K38" s="534"/>
      <c r="L38" s="534"/>
      <c r="M38" s="534"/>
      <c r="O38" s="540"/>
      <c r="P38" s="535"/>
      <c r="Q38" s="535"/>
      <c r="R38" s="535"/>
      <c r="S38" s="539"/>
    </row>
    <row r="39" customFormat="false" ht="12.75" hidden="false" customHeight="true" outlineLevel="0" collapsed="false">
      <c r="A39" s="537"/>
      <c r="G39" s="533"/>
      <c r="I39" s="533"/>
      <c r="K39" s="534"/>
      <c r="L39" s="534"/>
      <c r="M39" s="534"/>
      <c r="O39" s="540"/>
      <c r="P39" s="535"/>
      <c r="Q39" s="535"/>
      <c r="R39" s="535"/>
      <c r="S39" s="539"/>
    </row>
    <row r="40" customFormat="false" ht="12.75" hidden="false" customHeight="true" outlineLevel="0" collapsed="false">
      <c r="A40" s="537"/>
      <c r="G40" s="533"/>
      <c r="I40" s="533"/>
      <c r="K40" s="534"/>
      <c r="L40" s="534"/>
      <c r="M40" s="534"/>
      <c r="O40" s="540"/>
      <c r="P40" s="535"/>
      <c r="Q40" s="535"/>
      <c r="R40" s="535"/>
      <c r="S40" s="539"/>
    </row>
    <row r="41" customFormat="false" ht="12.75" hidden="false" customHeight="true" outlineLevel="0" collapsed="false">
      <c r="A41" s="537"/>
      <c r="G41" s="533"/>
      <c r="I41" s="533"/>
      <c r="K41" s="534"/>
      <c r="L41" s="534"/>
      <c r="M41" s="534"/>
      <c r="O41" s="540"/>
      <c r="P41" s="535"/>
      <c r="Q41" s="535"/>
      <c r="R41" s="535"/>
      <c r="S41" s="539"/>
    </row>
    <row r="42" customFormat="false" ht="12.75" hidden="false" customHeight="true" outlineLevel="0" collapsed="false">
      <c r="A42" s="537"/>
      <c r="G42" s="533"/>
      <c r="I42" s="533"/>
      <c r="K42" s="534"/>
      <c r="L42" s="534"/>
      <c r="M42" s="534"/>
      <c r="O42" s="540"/>
      <c r="P42" s="535"/>
      <c r="Q42" s="535"/>
      <c r="R42" s="535"/>
      <c r="S42" s="539"/>
    </row>
    <row r="43" customFormat="false" ht="12.75" hidden="false" customHeight="true" outlineLevel="0" collapsed="false">
      <c r="A43" s="537"/>
      <c r="G43" s="533"/>
      <c r="I43" s="533"/>
      <c r="K43" s="534"/>
      <c r="L43" s="534"/>
      <c r="M43" s="534"/>
      <c r="O43" s="540"/>
      <c r="P43" s="535"/>
      <c r="Q43" s="535"/>
      <c r="R43" s="535"/>
      <c r="S43" s="539"/>
    </row>
    <row r="44" customFormat="false" ht="12.75" hidden="false" customHeight="true" outlineLevel="0" collapsed="false">
      <c r="A44" s="537"/>
      <c r="G44" s="533"/>
      <c r="I44" s="533"/>
      <c r="K44" s="534"/>
      <c r="L44" s="534"/>
      <c r="M44" s="534"/>
      <c r="O44" s="540"/>
      <c r="P44" s="535"/>
      <c r="Q44" s="535"/>
      <c r="R44" s="535"/>
      <c r="S44" s="539"/>
    </row>
    <row r="45" customFormat="false" ht="12.75" hidden="false" customHeight="true" outlineLevel="0" collapsed="false">
      <c r="A45" s="537"/>
      <c r="G45" s="533"/>
      <c r="I45" s="533"/>
      <c r="K45" s="534"/>
      <c r="L45" s="534"/>
      <c r="M45" s="534"/>
      <c r="O45" s="540"/>
      <c r="P45" s="535"/>
      <c r="Q45" s="535"/>
      <c r="R45" s="535"/>
      <c r="S45" s="539"/>
    </row>
    <row r="46" customFormat="false" ht="12.75" hidden="false" customHeight="true" outlineLevel="0" collapsed="false">
      <c r="A46" s="537"/>
      <c r="G46" s="533"/>
      <c r="I46" s="533"/>
      <c r="K46" s="534"/>
      <c r="L46" s="534"/>
      <c r="M46" s="534"/>
      <c r="O46" s="540"/>
      <c r="P46" s="535"/>
      <c r="Q46" s="535"/>
      <c r="R46" s="535"/>
      <c r="S46" s="539"/>
    </row>
    <row r="47" customFormat="false" ht="12.75" hidden="false" customHeight="true" outlineLevel="0" collapsed="false">
      <c r="A47" s="537"/>
      <c r="G47" s="533"/>
      <c r="I47" s="533"/>
      <c r="K47" s="534"/>
      <c r="L47" s="534"/>
      <c r="M47" s="534"/>
      <c r="O47" s="540"/>
      <c r="P47" s="535"/>
      <c r="Q47" s="535"/>
      <c r="R47" s="535"/>
      <c r="S47" s="539"/>
    </row>
    <row r="48" customFormat="false" ht="12.75" hidden="false" customHeight="true" outlineLevel="0" collapsed="false">
      <c r="A48" s="537"/>
      <c r="G48" s="533"/>
      <c r="I48" s="533"/>
      <c r="K48" s="534"/>
      <c r="L48" s="534"/>
      <c r="M48" s="534"/>
      <c r="O48" s="540"/>
      <c r="P48" s="535"/>
      <c r="Q48" s="535"/>
      <c r="R48" s="535"/>
      <c r="S48" s="539"/>
    </row>
    <row r="49" customFormat="false" ht="12.75" hidden="false" customHeight="true" outlineLevel="0" collapsed="false">
      <c r="A49" s="537"/>
      <c r="G49" s="533"/>
      <c r="I49" s="533"/>
      <c r="K49" s="534"/>
      <c r="L49" s="534"/>
      <c r="M49" s="534"/>
      <c r="O49" s="540"/>
      <c r="P49" s="535"/>
      <c r="Q49" s="535"/>
      <c r="R49" s="535"/>
      <c r="S49" s="539"/>
    </row>
    <row r="50" customFormat="false" ht="12.75" hidden="false" customHeight="true" outlineLevel="0" collapsed="false">
      <c r="A50" s="537"/>
      <c r="G50" s="533"/>
      <c r="I50" s="533"/>
      <c r="K50" s="534"/>
      <c r="L50" s="534"/>
      <c r="M50" s="534"/>
      <c r="O50" s="540"/>
      <c r="P50" s="535"/>
      <c r="Q50" s="535"/>
      <c r="R50" s="535"/>
      <c r="S50" s="539"/>
    </row>
    <row r="51" customFormat="false" ht="12.75" hidden="false" customHeight="true" outlineLevel="0" collapsed="false">
      <c r="A51" s="537"/>
      <c r="G51" s="533"/>
      <c r="I51" s="533"/>
      <c r="K51" s="534"/>
      <c r="L51" s="534"/>
      <c r="M51" s="534"/>
      <c r="O51" s="540"/>
      <c r="P51" s="535"/>
      <c r="Q51" s="535"/>
      <c r="R51" s="535"/>
      <c r="S51" s="539"/>
    </row>
    <row r="52" customFormat="false" ht="12.75" hidden="false" customHeight="true" outlineLevel="0" collapsed="false">
      <c r="A52" s="537"/>
      <c r="G52" s="533"/>
      <c r="I52" s="533"/>
      <c r="K52" s="534"/>
      <c r="L52" s="534"/>
      <c r="M52" s="534"/>
      <c r="O52" s="540"/>
      <c r="P52" s="535"/>
      <c r="Q52" s="535"/>
      <c r="R52" s="535"/>
      <c r="S52" s="539"/>
    </row>
    <row r="53" customFormat="false" ht="12.75" hidden="false" customHeight="true" outlineLevel="0" collapsed="false">
      <c r="A53" s="537"/>
      <c r="G53" s="533"/>
      <c r="I53" s="533"/>
      <c r="K53" s="534"/>
      <c r="L53" s="534"/>
      <c r="M53" s="534"/>
      <c r="O53" s="540"/>
      <c r="P53" s="535"/>
      <c r="Q53" s="535"/>
      <c r="R53" s="535"/>
      <c r="S53" s="539"/>
    </row>
    <row r="54" customFormat="false" ht="12.75" hidden="false" customHeight="true" outlineLevel="0" collapsed="false">
      <c r="A54" s="537"/>
      <c r="G54" s="533"/>
      <c r="I54" s="533"/>
      <c r="K54" s="534"/>
      <c r="L54" s="534"/>
      <c r="M54" s="534"/>
      <c r="O54" s="540"/>
      <c r="P54" s="535"/>
      <c r="Q54" s="535"/>
      <c r="R54" s="535"/>
      <c r="S54" s="539"/>
    </row>
    <row r="55" customFormat="false" ht="12.75" hidden="false" customHeight="true" outlineLevel="0" collapsed="false">
      <c r="A55" s="537"/>
    </row>
  </sheetData>
  <printOptions headings="false" gridLines="false" gridLinesSet="true" horizontalCentered="true" verticalCentered="false"/>
  <pageMargins left="0.25" right="0.25" top="0.5" bottom="0.75" header="0.511811023622047" footer="0.25"/>
  <pageSetup paperSize="1" scale="100" fitToWidth="1" fitToHeight="0" pageOrder="downThenOver" orientation="landscape" blackAndWhite="false" draft="false" cellComments="none" horizontalDpi="300" verticalDpi="300" copies="1"/>
  <headerFooter differentFirst="false" differentOddEven="false">
    <oddHeader/>
    <oddFooter>&amp;L&amp;"Times New Roman,Italic"&amp;F/&amp;A&amp;R&amp;"Times New Roman,Italic"&amp;D &amp;T</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 zoomScaleNormal="10" zoomScalePageLayoutView="1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0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3" topLeftCell="B4" activePane="bottomRight" state="frozen"/>
      <selection pane="topLeft" activeCell="A1" activeCellId="0" sqref="A1"/>
      <selection pane="topRight" activeCell="B1" activeCellId="0" sqref="B1"/>
      <selection pane="bottomLeft" activeCell="A4" activeCellId="0" sqref="A4"/>
      <selection pane="bottomRight" activeCell="C5" activeCellId="0" sqref="C5"/>
    </sheetView>
  </sheetViews>
  <sheetFormatPr defaultColWidth="9.13671875" defaultRowHeight="12.75" customHeight="true" zeroHeight="false" outlineLevelRow="0" outlineLevelCol="0"/>
  <cols>
    <col collapsed="false" customWidth="true" hidden="false" outlineLevel="0" max="1" min="1" style="111" width="23.56"/>
    <col collapsed="false" customWidth="true" hidden="false" outlineLevel="0" max="2" min="2" style="75" width="13.56"/>
    <col collapsed="false" customWidth="true" hidden="false" outlineLevel="0" max="3" min="3" style="75" width="14.14"/>
    <col collapsed="false" customWidth="true" hidden="false" outlineLevel="0" max="4" min="4" style="75" width="13.41"/>
    <col collapsed="false" customWidth="true" hidden="false" outlineLevel="0" max="6" min="5" style="75" width="12.28"/>
    <col collapsed="false" customWidth="true" hidden="false" outlineLevel="0" max="7" min="7" style="75" width="3.7"/>
    <col collapsed="false" customWidth="true" hidden="false" outlineLevel="0" max="8" min="8" style="75" width="20.7"/>
    <col collapsed="false" customWidth="true" hidden="false" outlineLevel="0" max="9" min="9" style="75" width="12.42"/>
    <col collapsed="false" customWidth="false" hidden="false" outlineLevel="0" max="257" min="10" style="75" width="9.14"/>
  </cols>
  <sheetData>
    <row r="1" customFormat="false" ht="20.25" hidden="false" customHeight="false" outlineLevel="0" collapsed="false">
      <c r="A1" s="112" t="s">
        <v>101</v>
      </c>
      <c r="B1" s="113" t="n">
        <f aca="false">+Price!$M$38</f>
        <v>-0.455100001650862</v>
      </c>
      <c r="C1" s="113" t="n">
        <f aca="false">+Index!$M$38</f>
        <v>0.26230000006035</v>
      </c>
      <c r="D1" s="113" t="n">
        <f aca="false">+GasDaily!$M$38</f>
        <v>0</v>
      </c>
      <c r="E1" s="114"/>
      <c r="F1" s="115" t="s">
        <v>102</v>
      </c>
      <c r="G1" s="116"/>
      <c r="H1" s="117"/>
      <c r="I1" s="118"/>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row>
    <row r="2" customFormat="false" ht="15.75" hidden="false" customHeight="false" outlineLevel="0" collapsed="false">
      <c r="A2" s="119" t="s">
        <v>103</v>
      </c>
      <c r="B2" s="120" t="n">
        <f aca="false">+Price!$B$68</f>
        <v>-10778</v>
      </c>
      <c r="C2" s="120" t="n">
        <f aca="false">+Index!$B$68</f>
        <v>0</v>
      </c>
      <c r="D2" s="120" t="n">
        <f aca="false">+GasDaily!$B$67</f>
        <v>0</v>
      </c>
      <c r="E2" s="121"/>
      <c r="F2" s="122" t="n">
        <f aca="false">SUM(A2:E2)</f>
        <v>-10778</v>
      </c>
      <c r="G2" s="116"/>
      <c r="H2" s="123"/>
      <c r="I2" s="87"/>
    </row>
    <row r="3" customFormat="false" ht="15.75" hidden="false" customHeight="false" outlineLevel="0" collapsed="false">
      <c r="A3" s="124" t="n">
        <v>36677</v>
      </c>
      <c r="B3" s="125" t="s">
        <v>104</v>
      </c>
      <c r="C3" s="125" t="s">
        <v>105</v>
      </c>
      <c r="D3" s="125" t="s">
        <v>106</v>
      </c>
      <c r="E3" s="125" t="s">
        <v>7</v>
      </c>
      <c r="F3" s="126"/>
      <c r="G3" s="126"/>
      <c r="H3" s="126"/>
      <c r="I3" s="127"/>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row>
    <row r="4" customFormat="false" ht="18.75" hidden="false" customHeight="false" outlineLevel="0" collapsed="false">
      <c r="A4" s="128"/>
      <c r="B4" s="129" t="n">
        <f aca="false">VLOOKUP($A$3,'[1]May 00'!$A$8:$M$39,2,FALSE())</f>
        <v>796923</v>
      </c>
      <c r="C4" s="129" t="n">
        <v>800149</v>
      </c>
      <c r="D4" s="129" t="n">
        <f aca="false">VLOOKUP($A$3,'[1]May 00'!$A$8:$M$39,4,FALSE())</f>
        <v>796925</v>
      </c>
      <c r="E4" s="130"/>
      <c r="F4" s="130"/>
      <c r="G4" s="131"/>
      <c r="H4" s="131"/>
      <c r="I4" s="132"/>
    </row>
    <row r="5" customFormat="false" ht="12.75" hidden="false" customHeight="false" outlineLevel="0" collapsed="false">
      <c r="B5" s="87"/>
      <c r="C5" s="133"/>
      <c r="D5" s="87"/>
      <c r="E5" s="87"/>
      <c r="F5" s="87"/>
      <c r="G5" s="131"/>
      <c r="H5" s="131"/>
    </row>
    <row r="6" customFormat="false" ht="12.75" hidden="false" customHeight="false" outlineLevel="0" collapsed="false">
      <c r="A6" s="111" t="s">
        <v>107</v>
      </c>
      <c r="B6" s="2" t="n">
        <f aca="false">'Top Pages'!F2</f>
        <v>-7364200.5911</v>
      </c>
      <c r="C6" s="2" t="n">
        <f aca="false">'Top Pages'!F7</f>
        <v>483406</v>
      </c>
      <c r="D6" s="2" t="n">
        <f aca="false">'Top Pages'!F12</f>
        <v>20657.2612</v>
      </c>
      <c r="E6" s="110" t="n">
        <f aca="false">SUM(B6:D6)</f>
        <v>-6860137.3299</v>
      </c>
      <c r="F6" s="133"/>
      <c r="G6" s="134"/>
      <c r="H6" s="134"/>
      <c r="I6" s="85"/>
    </row>
    <row r="7" customFormat="false" ht="12.75" hidden="false" customHeight="false" outlineLevel="0" collapsed="false">
      <c r="A7" s="111" t="s">
        <v>108</v>
      </c>
      <c r="B7" s="2" t="n">
        <f aca="false">'Top Pages'!F3</f>
        <v>1768695.1662</v>
      </c>
      <c r="C7" s="2" t="n">
        <v>0</v>
      </c>
      <c r="D7" s="2" t="n">
        <v>0</v>
      </c>
      <c r="E7" s="110" t="n">
        <f aca="false">SUM(B7:D7)</f>
        <v>1768695.1662</v>
      </c>
      <c r="F7" s="133"/>
      <c r="G7" s="134"/>
      <c r="H7" s="134"/>
      <c r="I7" s="85"/>
    </row>
    <row r="8" customFormat="false" ht="12.75" hidden="false" customHeight="false" outlineLevel="0" collapsed="false">
      <c r="A8" s="135" t="s">
        <v>109</v>
      </c>
      <c r="B8" s="136" t="n">
        <v>0</v>
      </c>
      <c r="C8" s="2" t="n">
        <v>0</v>
      </c>
      <c r="D8" s="2" t="n">
        <v>0</v>
      </c>
      <c r="E8" s="110" t="n">
        <f aca="false">SUM(B8:D8)</f>
        <v>0</v>
      </c>
      <c r="F8" s="133"/>
      <c r="G8" s="134"/>
      <c r="H8" s="134"/>
      <c r="I8" s="85"/>
    </row>
    <row r="9" customFormat="false" ht="12.75" hidden="false" customHeight="false" outlineLevel="0" collapsed="false">
      <c r="A9" s="111" t="s">
        <v>110</v>
      </c>
      <c r="B9" s="118" t="n">
        <f aca="false">SUM(B6:B8)</f>
        <v>-5595505.4249</v>
      </c>
      <c r="C9" s="118" t="n">
        <f aca="false">SUM(C6:C8)</f>
        <v>483406</v>
      </c>
      <c r="D9" s="118" t="n">
        <f aca="false">SUM(D6:D8)</f>
        <v>20657.2612</v>
      </c>
      <c r="E9" s="118" t="n">
        <f aca="false">SUM(E6:E8)</f>
        <v>-5091442.1637</v>
      </c>
      <c r="F9" s="131"/>
      <c r="G9" s="137"/>
      <c r="H9" s="137"/>
      <c r="I9" s="13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c r="IW9" s="111"/>
    </row>
    <row r="10" customFormat="false" ht="12.75" hidden="false" customHeight="false" outlineLevel="0" collapsed="false">
      <c r="B10" s="118"/>
      <c r="C10" s="118"/>
      <c r="D10" s="118"/>
      <c r="E10" s="118"/>
      <c r="F10" s="131"/>
      <c r="G10" s="138" t="s">
        <v>111</v>
      </c>
      <c r="H10" s="139"/>
      <c r="I10" s="13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1"/>
      <c r="IT10" s="111"/>
      <c r="IU10" s="111"/>
      <c r="IV10" s="111"/>
      <c r="IW10" s="111"/>
    </row>
    <row r="11" customFormat="false" ht="12.75" hidden="false" customHeight="false" outlineLevel="0" collapsed="false">
      <c r="A11" s="111" t="s">
        <v>112</v>
      </c>
      <c r="B11" s="2" t="n">
        <v>0</v>
      </c>
      <c r="C11" s="2" t="n">
        <v>0</v>
      </c>
      <c r="D11" s="2" t="n">
        <v>0</v>
      </c>
      <c r="E11" s="118" t="n">
        <v>0</v>
      </c>
      <c r="F11" s="85"/>
      <c r="G11" s="140"/>
      <c r="H11" s="141"/>
    </row>
    <row r="12" customFormat="false" ht="12.75" hidden="false" customHeight="false" outlineLevel="0" collapsed="false">
      <c r="A12" s="111" t="s">
        <v>113</v>
      </c>
      <c r="B12" s="110" t="n">
        <f aca="false">'Top Pages'!U2+'Top Pages'!U3</f>
        <v>-9958</v>
      </c>
      <c r="C12" s="110" t="n">
        <f aca="false">'Top Pages'!W7</f>
        <v>0</v>
      </c>
      <c r="D12" s="110" t="n">
        <f aca="false">'Top Pages'!J12</f>
        <v>-22276.4537</v>
      </c>
      <c r="E12" s="118" t="n">
        <f aca="false">SUM(B12:D12)</f>
        <v>-32234.4537</v>
      </c>
      <c r="F12" s="85"/>
      <c r="G12" s="142"/>
      <c r="H12" s="143" t="s">
        <v>114</v>
      </c>
      <c r="I12" s="85"/>
    </row>
    <row r="13" customFormat="false" ht="12.75" hidden="false" customHeight="false" outlineLevel="0" collapsed="false">
      <c r="A13" s="111" t="s">
        <v>115</v>
      </c>
      <c r="B13" s="110" t="n">
        <f aca="false">'Top Pages'!V2</f>
        <v>186323</v>
      </c>
      <c r="C13" s="110" t="n">
        <v>0</v>
      </c>
      <c r="D13" s="110" t="n">
        <v>0</v>
      </c>
      <c r="E13" s="118" t="n">
        <f aca="false">SUM(B13:D13)</f>
        <v>186323</v>
      </c>
      <c r="F13" s="85"/>
      <c r="G13" s="144"/>
      <c r="H13" s="145" t="s">
        <v>116</v>
      </c>
      <c r="I13" s="85"/>
    </row>
    <row r="14" customFormat="false" ht="12.75" hidden="false" customHeight="false" outlineLevel="0" collapsed="false">
      <c r="A14" s="111" t="s">
        <v>117</v>
      </c>
      <c r="B14" s="110" t="n">
        <f aca="false">'Top Pages'!X2</f>
        <v>-18203</v>
      </c>
      <c r="C14" s="110" t="n">
        <v>0</v>
      </c>
      <c r="D14" s="110" t="n">
        <v>0</v>
      </c>
      <c r="E14" s="118" t="n">
        <f aca="false">SUM(B14:D14)</f>
        <v>-18203</v>
      </c>
      <c r="F14" s="85"/>
      <c r="G14" s="85"/>
      <c r="H14" s="85"/>
      <c r="I14" s="85"/>
    </row>
    <row r="15" customFormat="false" ht="12.75" hidden="false" customHeight="false" outlineLevel="0" collapsed="false">
      <c r="A15" s="111" t="s">
        <v>118</v>
      </c>
      <c r="B15" s="110" t="n">
        <f aca="false">'Top Pages'!I2+'Top Pages'!I3</f>
        <v>18230.5379</v>
      </c>
      <c r="C15" s="110" t="n">
        <f aca="false">'Top Pages'!I7</f>
        <v>2325.6632</v>
      </c>
      <c r="D15" s="110" t="n">
        <f aca="false">'Top Pages'!I12</f>
        <v>6088.9309</v>
      </c>
      <c r="E15" s="118" t="n">
        <f aca="false">SUM(B15:D15)</f>
        <v>26645.132</v>
      </c>
      <c r="F15" s="85"/>
      <c r="G15" s="85"/>
      <c r="H15" s="85"/>
      <c r="I15" s="85"/>
    </row>
    <row r="16" customFormat="false" ht="12.75" hidden="false" customHeight="false" outlineLevel="0" collapsed="false">
      <c r="A16" s="111" t="s">
        <v>119</v>
      </c>
      <c r="B16" s="110" t="n">
        <f aca="false">+B63-B47</f>
        <v>-789.23900000006</v>
      </c>
      <c r="C16" s="110" t="n">
        <f aca="false">+C63-C47</f>
        <v>0</v>
      </c>
      <c r="D16" s="110" t="n">
        <f aca="false">+D63-D47</f>
        <v>0</v>
      </c>
      <c r="E16" s="118" t="n">
        <f aca="false">SUM(B16:D16)</f>
        <v>-789.23900000006</v>
      </c>
      <c r="F16" s="85"/>
      <c r="G16" s="85"/>
      <c r="H16" s="85"/>
      <c r="I16" s="85"/>
    </row>
    <row r="17" customFormat="false" ht="12.75" hidden="false" customHeight="false" outlineLevel="0" collapsed="false">
      <c r="A17" s="111" t="s">
        <v>120</v>
      </c>
      <c r="B17" s="110" t="n">
        <f aca="false">'Top Pages'!K2+'Top Pages'!K3</f>
        <v>0</v>
      </c>
      <c r="C17" s="110" t="n">
        <f aca="false">'Top Pages'!K7</f>
        <v>0</v>
      </c>
      <c r="D17" s="110" t="n">
        <f aca="false">'Top Pages'!K12</f>
        <v>0</v>
      </c>
      <c r="E17" s="118" t="n">
        <f aca="false">SUM(B17:D17)</f>
        <v>0</v>
      </c>
      <c r="F17" s="85"/>
      <c r="G17" s="85"/>
      <c r="H17" s="85"/>
      <c r="I17" s="85"/>
    </row>
    <row r="18" customFormat="false" ht="12.75" hidden="false" customHeight="false" outlineLevel="0" collapsed="false">
      <c r="A18" s="111" t="s">
        <v>121</v>
      </c>
      <c r="B18" s="110" t="n">
        <f aca="false">'Top Pages'!L2+'Top Pages'!L3</f>
        <v>0</v>
      </c>
      <c r="C18" s="110" t="n">
        <f aca="false">'Top Pages'!L7</f>
        <v>0</v>
      </c>
      <c r="D18" s="110" t="n">
        <f aca="false">'Top Pages'!L12</f>
        <v>0</v>
      </c>
      <c r="E18" s="118" t="n">
        <f aca="false">SUM(B18:D18)</f>
        <v>0</v>
      </c>
      <c r="F18" s="85"/>
      <c r="G18" s="85"/>
      <c r="H18" s="85"/>
      <c r="I18" s="85"/>
    </row>
    <row r="19" customFormat="false" ht="12.75" hidden="false" customHeight="false" outlineLevel="0" collapsed="false">
      <c r="A19" s="111" t="s">
        <v>122</v>
      </c>
      <c r="B19" s="110" t="n">
        <f aca="false">'Top Pages'!M2+'Top Pages'!M3</f>
        <v>0</v>
      </c>
      <c r="C19" s="110" t="n">
        <f aca="false">'Top Pages'!M7</f>
        <v>0</v>
      </c>
      <c r="D19" s="110" t="n">
        <f aca="false">'Top Pages'!M12</f>
        <v>0</v>
      </c>
      <c r="E19" s="118" t="n">
        <f aca="false">SUM(B19:D19)</f>
        <v>0</v>
      </c>
      <c r="F19" s="85"/>
      <c r="G19" s="85"/>
      <c r="H19" s="85"/>
      <c r="I19" s="85"/>
    </row>
    <row r="20" customFormat="false" ht="12.75" hidden="false" customHeight="false" outlineLevel="0" collapsed="false">
      <c r="A20" s="111" t="s">
        <v>123</v>
      </c>
      <c r="B20" s="110" t="n">
        <f aca="false">'Top Pages'!N2+'Top Pages'!N3</f>
        <v>1631.3878</v>
      </c>
      <c r="C20" s="110" t="n">
        <f aca="false">'Top Pages'!N7</f>
        <v>1341.6499</v>
      </c>
      <c r="D20" s="110" t="n">
        <f aca="false">'Top Pages'!N12</f>
        <v>0</v>
      </c>
      <c r="E20" s="118" t="n">
        <f aca="false">SUM(B20:D20)</f>
        <v>2973.0377</v>
      </c>
      <c r="F20" s="85"/>
      <c r="G20" s="85"/>
      <c r="H20" s="85"/>
      <c r="I20" s="85"/>
    </row>
    <row r="21" customFormat="false" ht="12.75" hidden="false" customHeight="false" outlineLevel="0" collapsed="false">
      <c r="A21" s="111" t="s">
        <v>124</v>
      </c>
      <c r="B21" s="110" t="n">
        <f aca="false">'Top Pages'!O2+'Top Pages'!O3</f>
        <v>-1448.3393</v>
      </c>
      <c r="C21" s="110" t="n">
        <f aca="false">'Top Pages'!O7</f>
        <v>97.5596</v>
      </c>
      <c r="D21" s="110" t="n">
        <f aca="false">'Top Pages'!O12</f>
        <v>6.7384</v>
      </c>
      <c r="E21" s="118" t="n">
        <f aca="false">SUM(B21:D21)</f>
        <v>-1344.0413</v>
      </c>
      <c r="F21" s="85"/>
      <c r="G21" s="85"/>
      <c r="H21" s="85"/>
      <c r="I21" s="85"/>
    </row>
    <row r="22" customFormat="false" ht="12.75" hidden="false" customHeight="false" outlineLevel="0" collapsed="false">
      <c r="A22" s="135" t="s">
        <v>125</v>
      </c>
      <c r="B22" s="146" t="n">
        <v>0</v>
      </c>
      <c r="C22" s="110" t="n">
        <v>0</v>
      </c>
      <c r="D22" s="110" t="n">
        <v>0</v>
      </c>
      <c r="E22" s="118" t="n">
        <f aca="false">SUM(B22:D22)</f>
        <v>0</v>
      </c>
      <c r="F22" s="85"/>
      <c r="G22" s="85"/>
      <c r="H22" s="85"/>
      <c r="I22" s="85"/>
    </row>
    <row r="23" customFormat="false" ht="12.75" hidden="false" customHeight="false" outlineLevel="0" collapsed="false">
      <c r="A23" s="135" t="s">
        <v>126</v>
      </c>
      <c r="B23" s="146" t="n">
        <v>0</v>
      </c>
      <c r="C23" s="110" t="n">
        <v>0</v>
      </c>
      <c r="D23" s="110" t="n">
        <v>0</v>
      </c>
      <c r="E23" s="118" t="n">
        <f aca="false">SUM(B23:D23)</f>
        <v>0</v>
      </c>
      <c r="F23" s="85"/>
      <c r="G23" s="85"/>
      <c r="H23" s="85"/>
      <c r="I23" s="85"/>
    </row>
    <row r="24" customFormat="false" ht="12.75" hidden="false" customHeight="false" outlineLevel="0" collapsed="false">
      <c r="A24" s="135" t="s">
        <v>127</v>
      </c>
      <c r="B24" s="146" t="n">
        <v>0</v>
      </c>
      <c r="C24" s="110" t="n">
        <v>0</v>
      </c>
      <c r="D24" s="110" t="n">
        <v>0</v>
      </c>
      <c r="E24" s="118" t="n">
        <f aca="false">SUM(B24:D24)</f>
        <v>0</v>
      </c>
      <c r="F24" s="85"/>
      <c r="G24" s="85"/>
      <c r="H24" s="85"/>
      <c r="I24" s="85"/>
    </row>
    <row r="25" customFormat="false" ht="12.75" hidden="false" customHeight="false" outlineLevel="0" collapsed="false">
      <c r="A25" s="111" t="s">
        <v>128</v>
      </c>
      <c r="B25" s="110" t="n">
        <v>0</v>
      </c>
      <c r="C25" s="110" t="n">
        <f aca="false">'Top Pages'!P7</f>
        <v>0</v>
      </c>
      <c r="D25" s="110" t="n">
        <f aca="false">'Top Pages'!P12</f>
        <v>0</v>
      </c>
      <c r="E25" s="118" t="n">
        <f aca="false">SUM(B25:D25)</f>
        <v>0</v>
      </c>
      <c r="F25" s="85"/>
      <c r="G25" s="85"/>
      <c r="H25" s="85"/>
      <c r="I25" s="85"/>
    </row>
    <row r="26" customFormat="false" ht="12.75" hidden="false" customHeight="false" outlineLevel="0" collapsed="false">
      <c r="A26" s="111" t="s">
        <v>129</v>
      </c>
      <c r="B26" s="110" t="n">
        <f aca="false">'Top Pages'!Q2+'Top Pages'!Q3</f>
        <v>4320910.8658</v>
      </c>
      <c r="C26" s="110" t="n">
        <f aca="false">'Top Pages'!Q7</f>
        <v>4997</v>
      </c>
      <c r="D26" s="110" t="n">
        <f aca="false">'Top Pages'!Q12</f>
        <v>1082049.5815</v>
      </c>
      <c r="E26" s="118" t="n">
        <f aca="false">SUM(B26:D26)</f>
        <v>5407957.4473</v>
      </c>
      <c r="F26" s="85"/>
      <c r="G26" s="85"/>
      <c r="H26" s="85"/>
      <c r="I26" s="85"/>
    </row>
    <row r="27" customFormat="false" ht="12.75" hidden="false" customHeight="false" outlineLevel="0" collapsed="false">
      <c r="A27" s="111" t="s">
        <v>130</v>
      </c>
      <c r="B27" s="110" t="n">
        <f aca="false">'Top Pages'!R2+'Top Pages'!R3</f>
        <v>845.6777</v>
      </c>
      <c r="C27" s="110" t="n">
        <f aca="false">'Top Pages'!R7</f>
        <v>-0.8379</v>
      </c>
      <c r="D27" s="110" t="n">
        <f aca="false">'Top Pages'!R12</f>
        <v>-4.1035</v>
      </c>
      <c r="E27" s="118" t="n">
        <f aca="false">SUM(B27:D27)</f>
        <v>840.7363</v>
      </c>
      <c r="F27" s="85"/>
      <c r="G27" s="85"/>
      <c r="H27" s="85"/>
      <c r="I27" s="85"/>
    </row>
    <row r="28" customFormat="false" ht="12.75" hidden="false" customHeight="false" outlineLevel="0" collapsed="false">
      <c r="A28" s="111" t="s">
        <v>131</v>
      </c>
      <c r="B28" s="110" t="n">
        <v>-1</v>
      </c>
      <c r="C28" s="110" t="n">
        <v>-1</v>
      </c>
      <c r="D28" s="110" t="n">
        <v>0</v>
      </c>
      <c r="E28" s="118" t="n">
        <f aca="false">SUM(B28:D28)</f>
        <v>-2</v>
      </c>
      <c r="F28" s="85"/>
      <c r="G28" s="85"/>
      <c r="H28" s="85"/>
      <c r="I28" s="85"/>
    </row>
    <row r="29" customFormat="false" ht="14.25" hidden="false" customHeight="true" outlineLevel="0" collapsed="false">
      <c r="A29" s="111" t="s">
        <v>132</v>
      </c>
      <c r="B29" s="147" t="n">
        <f aca="false">-453-3433</f>
        <v>-3886</v>
      </c>
      <c r="C29" s="110" t="n">
        <v>0</v>
      </c>
      <c r="D29" s="110" t="n">
        <v>0</v>
      </c>
      <c r="E29" s="118" t="n">
        <f aca="false">SUM(B29:D29)</f>
        <v>-3886</v>
      </c>
      <c r="F29" s="85"/>
      <c r="G29" s="85"/>
      <c r="H29" s="85"/>
      <c r="I29" s="148"/>
    </row>
    <row r="30" customFormat="false" ht="12.75" hidden="false" customHeight="false" outlineLevel="0" collapsed="false">
      <c r="A30" s="111" t="s">
        <v>7</v>
      </c>
      <c r="B30" s="118" t="n">
        <f aca="false">SUM(B12:B29)</f>
        <v>4493655.8909</v>
      </c>
      <c r="C30" s="118" t="n">
        <f aca="false">SUM(C12:C29)</f>
        <v>8760.0348</v>
      </c>
      <c r="D30" s="118" t="n">
        <f aca="false">SUM(D12:D29)</f>
        <v>1065864.6936</v>
      </c>
      <c r="E30" s="118" t="n">
        <f aca="false">SUM(B30:D30)</f>
        <v>5568280.6193</v>
      </c>
      <c r="F30" s="149"/>
      <c r="G30" s="149"/>
      <c r="H30" s="149"/>
      <c r="I30" s="149"/>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111"/>
      <c r="FY30" s="111"/>
      <c r="FZ30" s="111"/>
      <c r="GA30" s="111"/>
      <c r="GB30" s="111"/>
      <c r="GC30" s="111"/>
      <c r="GD30" s="111"/>
      <c r="GE30" s="111"/>
      <c r="GF30" s="111"/>
      <c r="GG30" s="111"/>
      <c r="GH30" s="111"/>
      <c r="GI30" s="111"/>
      <c r="GJ30" s="111"/>
      <c r="GK30" s="111"/>
      <c r="GL30" s="111"/>
      <c r="GM30" s="111"/>
      <c r="GN30" s="111"/>
      <c r="GO30" s="111"/>
      <c r="GP30" s="111"/>
      <c r="GQ30" s="111"/>
      <c r="GR30" s="111"/>
      <c r="GS30" s="111"/>
      <c r="GT30" s="111"/>
      <c r="GU30" s="111"/>
      <c r="GV30" s="111"/>
      <c r="GW30" s="111"/>
      <c r="GX30" s="111"/>
      <c r="GY30" s="111"/>
      <c r="GZ30" s="111"/>
      <c r="HA30" s="111"/>
      <c r="HB30" s="111"/>
      <c r="HC30" s="111"/>
      <c r="HD30" s="111"/>
      <c r="HE30" s="111"/>
      <c r="HF30" s="111"/>
      <c r="HG30" s="111"/>
      <c r="HH30" s="111"/>
      <c r="HI30" s="111"/>
      <c r="HJ30" s="111"/>
      <c r="HK30" s="111"/>
      <c r="HL30" s="111"/>
      <c r="HM30" s="111"/>
      <c r="HN30" s="111"/>
      <c r="HO30" s="111"/>
      <c r="HP30" s="111"/>
      <c r="HQ30" s="111"/>
      <c r="HR30" s="111"/>
      <c r="HS30" s="111"/>
      <c r="HT30" s="111"/>
      <c r="HU30" s="111"/>
      <c r="HV30" s="111"/>
      <c r="HW30" s="111"/>
      <c r="HX30" s="111"/>
      <c r="HY30" s="111"/>
      <c r="HZ30" s="111"/>
      <c r="IA30" s="111"/>
      <c r="IB30" s="111"/>
      <c r="IC30" s="111"/>
      <c r="ID30" s="111"/>
      <c r="IE30" s="111"/>
      <c r="IF30" s="111"/>
      <c r="IG30" s="111"/>
      <c r="IH30" s="111"/>
      <c r="II30" s="111"/>
      <c r="IJ30" s="111"/>
      <c r="IK30" s="111"/>
      <c r="IL30" s="111"/>
      <c r="IM30" s="111"/>
      <c r="IN30" s="111"/>
      <c r="IO30" s="111"/>
      <c r="IP30" s="111"/>
      <c r="IQ30" s="111"/>
      <c r="IR30" s="111"/>
      <c r="IS30" s="111"/>
      <c r="IT30" s="111"/>
      <c r="IU30" s="111"/>
      <c r="IV30" s="111"/>
      <c r="IW30" s="111"/>
    </row>
    <row r="31" customFormat="false" ht="12.75" hidden="false" customHeight="false" outlineLevel="0" collapsed="false">
      <c r="B31" s="110"/>
      <c r="C31" s="110"/>
      <c r="D31" s="110"/>
      <c r="E31" s="110"/>
    </row>
    <row r="32" customFormat="false" ht="12.75" hidden="false" customHeight="false" outlineLevel="0" collapsed="false">
      <c r="A32" s="111" t="s">
        <v>133</v>
      </c>
      <c r="B32" s="147" t="n">
        <v>70596</v>
      </c>
      <c r="C32" s="147" t="n">
        <v>45727</v>
      </c>
      <c r="D32" s="147" t="n">
        <v>1159</v>
      </c>
      <c r="E32" s="150" t="n">
        <f aca="false">SUM(B32:D32)</f>
        <v>117482</v>
      </c>
      <c r="F32" s="85"/>
      <c r="G32" s="85"/>
      <c r="H32" s="85"/>
      <c r="I32" s="151"/>
      <c r="J32" s="148"/>
    </row>
    <row r="33" customFormat="false" ht="12.75" hidden="false" customHeight="false" outlineLevel="0" collapsed="false">
      <c r="A33" s="111" t="s">
        <v>134</v>
      </c>
      <c r="B33" s="147" t="n">
        <v>-71959</v>
      </c>
      <c r="C33" s="147" t="n">
        <v>-41734</v>
      </c>
      <c r="D33" s="147" t="n">
        <v>-1049</v>
      </c>
      <c r="E33" s="150" t="n">
        <f aca="false">SUM(B33:D33)</f>
        <v>-114742</v>
      </c>
      <c r="F33" s="148"/>
      <c r="G33" s="85"/>
      <c r="H33" s="85"/>
      <c r="I33" s="151"/>
      <c r="J33" s="148"/>
    </row>
    <row r="34" customFormat="false" ht="12.75" hidden="false" customHeight="false" outlineLevel="0" collapsed="false">
      <c r="A34" s="111" t="s">
        <v>108</v>
      </c>
      <c r="B34" s="110" t="n">
        <f aca="false">'Top Pages'!H3</f>
        <v>0</v>
      </c>
      <c r="C34" s="110" t="n">
        <v>0</v>
      </c>
      <c r="D34" s="110" t="n">
        <v>0</v>
      </c>
      <c r="E34" s="150" t="n">
        <f aca="false">SUM(B34:D34)</f>
        <v>0</v>
      </c>
      <c r="F34" s="148"/>
      <c r="G34" s="85"/>
      <c r="H34" s="85"/>
      <c r="I34" s="151"/>
      <c r="J34" s="148"/>
    </row>
    <row r="35" customFormat="false" ht="12.75" hidden="false" customHeight="false" outlineLevel="0" collapsed="false">
      <c r="A35" s="111" t="s">
        <v>135</v>
      </c>
      <c r="B35" s="110" t="n">
        <v>0</v>
      </c>
      <c r="C35" s="110" t="n">
        <v>0</v>
      </c>
      <c r="D35" s="110" t="n">
        <v>0</v>
      </c>
      <c r="E35" s="150" t="n">
        <f aca="false">SUM(B35:D35)</f>
        <v>0</v>
      </c>
      <c r="F35" s="148"/>
      <c r="G35" s="85"/>
      <c r="H35" s="85"/>
      <c r="I35" s="148"/>
      <c r="J35" s="148"/>
    </row>
    <row r="36" customFormat="false" ht="12.75" hidden="false" customHeight="false" outlineLevel="0" collapsed="false">
      <c r="B36" s="110"/>
      <c r="C36" s="110"/>
      <c r="D36" s="110"/>
      <c r="E36" s="150"/>
      <c r="H36" s="148"/>
    </row>
    <row r="37" customFormat="false" ht="12.75" hidden="false" customHeight="false" outlineLevel="0" collapsed="false">
      <c r="A37" s="111" t="s">
        <v>136</v>
      </c>
      <c r="B37" s="110" t="n">
        <f aca="false">SUM(B32:B36)</f>
        <v>-1363</v>
      </c>
      <c r="C37" s="110" t="n">
        <f aca="false">SUM(C32:C36)</f>
        <v>3993</v>
      </c>
      <c r="D37" s="110" t="n">
        <f aca="false">SUM(D32:D36)</f>
        <v>110</v>
      </c>
      <c r="E37" s="150" t="n">
        <f aca="false">SUM(B37:D37)</f>
        <v>2740</v>
      </c>
      <c r="F37" s="85"/>
      <c r="G37" s="85"/>
      <c r="H37" s="85"/>
      <c r="I37" s="85"/>
    </row>
    <row r="38" customFormat="false" ht="12.75" hidden="false" customHeight="false" outlineLevel="0" collapsed="false">
      <c r="A38" s="152"/>
      <c r="B38" s="110"/>
      <c r="C38" s="110"/>
      <c r="D38" s="110"/>
      <c r="E38" s="110"/>
    </row>
    <row r="39" customFormat="false" ht="12.75" hidden="false" customHeight="false" outlineLevel="0" collapsed="false">
      <c r="A39" s="111" t="s">
        <v>137</v>
      </c>
      <c r="B39" s="110" t="n">
        <f aca="false">+B40-B57</f>
        <v>0</v>
      </c>
      <c r="C39" s="110" t="n">
        <f aca="false">+C40-C57</f>
        <v>0</v>
      </c>
      <c r="D39" s="110" t="n">
        <f aca="false">+D40-D57</f>
        <v>0</v>
      </c>
      <c r="E39" s="110"/>
      <c r="F39" s="148"/>
      <c r="H39" s="148"/>
      <c r="I39" s="148"/>
    </row>
    <row r="40" customFormat="false" ht="12.75" hidden="false" customHeight="false" outlineLevel="0" collapsed="false">
      <c r="A40" s="111" t="s">
        <v>138</v>
      </c>
      <c r="B40" s="110" t="n">
        <v>0</v>
      </c>
      <c r="C40" s="110" t="n">
        <v>0</v>
      </c>
      <c r="D40" s="110" t="n">
        <v>0</v>
      </c>
      <c r="E40" s="110"/>
      <c r="F40" s="148"/>
      <c r="H40" s="148"/>
      <c r="I40" s="148"/>
    </row>
    <row r="41" customFormat="false" ht="12.75" hidden="false" customHeight="false" outlineLevel="0" collapsed="false">
      <c r="A41" s="111" t="s">
        <v>139</v>
      </c>
      <c r="B41" s="110" t="n">
        <f aca="false">+B40-Price!D24</f>
        <v>0</v>
      </c>
      <c r="C41" s="110" t="n">
        <f aca="false">+C40-Index!E24</f>
        <v>0</v>
      </c>
      <c r="D41" s="110" t="n">
        <f aca="false">+D40-GasDaily!E24</f>
        <v>0</v>
      </c>
      <c r="E41" s="110"/>
      <c r="I41" s="148"/>
    </row>
    <row r="42" customFormat="false" ht="12.75" hidden="false" customHeight="false" outlineLevel="0" collapsed="false">
      <c r="A42" s="131"/>
      <c r="B42" s="110"/>
      <c r="C42" s="58"/>
      <c r="D42" s="110"/>
      <c r="E42" s="110"/>
      <c r="F42" s="85"/>
      <c r="G42" s="85"/>
      <c r="H42" s="85"/>
      <c r="I42" s="85"/>
    </row>
    <row r="43" customFormat="false" ht="12.75" hidden="false" customHeight="false" outlineLevel="0" collapsed="false">
      <c r="B43" s="110"/>
      <c r="C43" s="58"/>
      <c r="D43" s="110"/>
      <c r="E43" s="110"/>
      <c r="H43" s="148"/>
    </row>
    <row r="44" customFormat="false" ht="12.75" hidden="false" customHeight="false" outlineLevel="0" collapsed="false">
      <c r="B44" s="110"/>
      <c r="C44" s="58"/>
      <c r="D44" s="110"/>
      <c r="E44" s="110"/>
    </row>
    <row r="45" customFormat="false" ht="12.75" hidden="false" customHeight="false" outlineLevel="0" collapsed="false">
      <c r="B45" s="110"/>
      <c r="C45" s="2"/>
      <c r="D45" s="110"/>
      <c r="E45" s="110"/>
    </row>
    <row r="46" customFormat="false" ht="12.75" hidden="false" customHeight="false" outlineLevel="0" collapsed="false">
      <c r="A46" s="111" t="s">
        <v>140</v>
      </c>
      <c r="B46" s="110"/>
      <c r="C46" s="2"/>
      <c r="D46" s="110"/>
      <c r="E46" s="110"/>
    </row>
    <row r="47" customFormat="false" ht="12.75" hidden="false" customHeight="false" outlineLevel="0" collapsed="false">
      <c r="A47" s="111" t="s">
        <v>110</v>
      </c>
      <c r="B47" s="110" t="n">
        <f aca="false">+B55+B11</f>
        <v>-1451226.0463</v>
      </c>
      <c r="C47" s="110" t="n">
        <f aca="false">+C55+C11</f>
        <v>484638.5755</v>
      </c>
      <c r="D47" s="110" t="n">
        <f aca="false">+D55+D11</f>
        <v>1118891.7306</v>
      </c>
      <c r="E47" s="150" t="n">
        <f aca="false">SUM(B47:D47)</f>
        <v>152304.2598</v>
      </c>
    </row>
    <row r="48" customFormat="false" ht="12.75" hidden="false" customHeight="false" outlineLevel="0" collapsed="false">
      <c r="B48" s="110"/>
      <c r="C48" s="2"/>
      <c r="D48" s="110"/>
      <c r="E48" s="110"/>
    </row>
    <row r="49" customFormat="false" ht="12.75" hidden="false" customHeight="false" outlineLevel="0" collapsed="false">
      <c r="A49" s="116"/>
      <c r="B49" s="110"/>
      <c r="C49" s="2"/>
      <c r="D49" s="110"/>
      <c r="E49" s="110"/>
    </row>
    <row r="50" customFormat="false" ht="12.75" hidden="false" customHeight="false" outlineLevel="0" collapsed="false">
      <c r="B50" s="110"/>
      <c r="C50" s="118"/>
      <c r="D50" s="110"/>
      <c r="E50" s="110"/>
    </row>
    <row r="51" customFormat="false" ht="12.75" hidden="false" customHeight="false" outlineLevel="0" collapsed="false">
      <c r="A51" s="111" t="s">
        <v>141</v>
      </c>
      <c r="B51" s="110"/>
      <c r="C51" s="110"/>
      <c r="D51" s="110"/>
      <c r="E51" s="110"/>
    </row>
    <row r="52" customFormat="false" ht="12.75" hidden="false" customHeight="false" outlineLevel="0" collapsed="false">
      <c r="A52" s="111" t="s">
        <v>107</v>
      </c>
      <c r="B52" s="110" t="n">
        <v>-2902366.3885</v>
      </c>
      <c r="C52" s="110" t="n">
        <v>484638.5755</v>
      </c>
      <c r="D52" s="110" t="n">
        <v>1118891.7306</v>
      </c>
      <c r="E52" s="150" t="n">
        <v>-1298836.0824</v>
      </c>
    </row>
    <row r="53" customFormat="false" ht="12.75" hidden="false" customHeight="false" outlineLevel="0" collapsed="false">
      <c r="A53" s="111" t="s">
        <v>108</v>
      </c>
      <c r="B53" s="110" t="n">
        <v>1451140.3422</v>
      </c>
      <c r="C53" s="110" t="n">
        <v>0</v>
      </c>
      <c r="D53" s="110" t="n">
        <v>0</v>
      </c>
      <c r="E53" s="150" t="n">
        <v>1451140.3422</v>
      </c>
    </row>
    <row r="54" customFormat="false" ht="12.75" hidden="false" customHeight="false" outlineLevel="0" collapsed="false">
      <c r="A54" s="111" t="s">
        <v>109</v>
      </c>
      <c r="B54" s="110" t="n">
        <v>0</v>
      </c>
      <c r="C54" s="110" t="n">
        <v>0</v>
      </c>
      <c r="D54" s="110" t="n">
        <v>0</v>
      </c>
      <c r="E54" s="150" t="n">
        <v>0</v>
      </c>
    </row>
    <row r="55" customFormat="false" ht="12.75" hidden="false" customHeight="false" outlineLevel="0" collapsed="false">
      <c r="A55" s="111" t="s">
        <v>110</v>
      </c>
      <c r="B55" s="118" t="n">
        <f aca="false">SUM(B52:B54)</f>
        <v>-1451226.0463</v>
      </c>
      <c r="C55" s="118" t="n">
        <f aca="false">SUM(C52:C54)</f>
        <v>484638.5755</v>
      </c>
      <c r="D55" s="118" t="n">
        <f aca="false">SUM(D52:D54)</f>
        <v>1118891.7306</v>
      </c>
      <c r="E55" s="150" t="n">
        <v>-28369</v>
      </c>
    </row>
    <row r="56" customFormat="false" ht="12.75" hidden="false" customHeight="false" outlineLevel="0" collapsed="false">
      <c r="B56" s="110"/>
      <c r="C56" s="2"/>
      <c r="D56" s="110"/>
      <c r="E56" s="110"/>
    </row>
    <row r="57" customFormat="false" ht="12.75" hidden="false" customHeight="false" outlineLevel="0" collapsed="false">
      <c r="A57" s="111" t="s">
        <v>142</v>
      </c>
      <c r="B57" s="2" t="n">
        <v>0</v>
      </c>
      <c r="C57" s="153" t="n">
        <v>0</v>
      </c>
      <c r="D57" s="153" t="n">
        <v>0</v>
      </c>
      <c r="E57" s="110"/>
    </row>
    <row r="58" customFormat="false" ht="12.75" hidden="false" customHeight="false" outlineLevel="0" collapsed="false">
      <c r="B58" s="110"/>
      <c r="C58" s="2"/>
      <c r="D58" s="110"/>
      <c r="E58" s="110"/>
    </row>
    <row r="59" customFormat="false" ht="12.75" hidden="false" customHeight="false" outlineLevel="0" collapsed="false">
      <c r="A59" s="111" t="s">
        <v>143</v>
      </c>
      <c r="B59" s="110"/>
      <c r="C59" s="2"/>
      <c r="D59" s="110"/>
      <c r="E59" s="110"/>
    </row>
    <row r="60" customFormat="false" ht="12.75" hidden="false" customHeight="false" outlineLevel="0" collapsed="false">
      <c r="A60" s="111" t="s">
        <v>107</v>
      </c>
      <c r="B60" s="110" t="n">
        <f aca="false">'Top Pages'!G2</f>
        <v>-2903155.6275</v>
      </c>
      <c r="C60" s="110" t="n">
        <f aca="false">'Top Pages'!G7</f>
        <v>484638.5755</v>
      </c>
      <c r="D60" s="110" t="n">
        <f aca="false">'Top Pages'!G12</f>
        <v>1118891.7306</v>
      </c>
      <c r="E60" s="150" t="n">
        <f aca="false">SUM(B60:D60)</f>
        <v>-1299625.3214</v>
      </c>
    </row>
    <row r="61" customFormat="false" ht="12.75" hidden="false" customHeight="false" outlineLevel="0" collapsed="false">
      <c r="A61" s="111" t="s">
        <v>108</v>
      </c>
      <c r="B61" s="110" t="n">
        <f aca="false">'Top Pages'!G3</f>
        <v>1451140.3422</v>
      </c>
      <c r="C61" s="110" t="n">
        <v>0</v>
      </c>
      <c r="D61" s="110" t="n">
        <v>0</v>
      </c>
      <c r="E61" s="150" t="n">
        <f aca="false">SUM(B61:D61)</f>
        <v>1451140.3422</v>
      </c>
      <c r="G61" s="75" t="s">
        <v>24</v>
      </c>
    </row>
    <row r="62" customFormat="false" ht="12.75" hidden="false" customHeight="false" outlineLevel="0" collapsed="false">
      <c r="A62" s="135" t="s">
        <v>109</v>
      </c>
      <c r="B62" s="146" t="n">
        <v>0</v>
      </c>
      <c r="C62" s="110" t="n">
        <v>0</v>
      </c>
      <c r="D62" s="110" t="n">
        <v>0</v>
      </c>
      <c r="E62" s="150" t="n">
        <f aca="false">SUM(B62:D62)</f>
        <v>0</v>
      </c>
    </row>
    <row r="63" customFormat="false" ht="12.75" hidden="false" customHeight="false" outlineLevel="0" collapsed="false">
      <c r="A63" s="111" t="s">
        <v>110</v>
      </c>
      <c r="B63" s="118" t="n">
        <f aca="false">SUM(B60:B62)</f>
        <v>-1452015.2853</v>
      </c>
      <c r="C63" s="118" t="n">
        <f aca="false">SUM(C60:C62)</f>
        <v>484638.5755</v>
      </c>
      <c r="D63" s="118" t="n">
        <f aca="false">SUM(D60:D62)</f>
        <v>1118891.7306</v>
      </c>
      <c r="E63" s="150" t="n">
        <f aca="false">SUM(B63:D63)</f>
        <v>151515.0208</v>
      </c>
    </row>
    <row r="64" customFormat="false" ht="12.75" hidden="false" customHeight="false" outlineLevel="0" collapsed="false">
      <c r="B64" s="87"/>
      <c r="C64" s="87"/>
      <c r="D64" s="87"/>
      <c r="E64" s="87"/>
    </row>
    <row r="65" customFormat="false" ht="12.75" hidden="false" customHeight="false" outlineLevel="0" collapsed="false">
      <c r="B65" s="133"/>
      <c r="C65" s="87"/>
      <c r="D65" s="87"/>
      <c r="E65" s="87"/>
    </row>
    <row r="66" customFormat="false" ht="12.75" hidden="false" customHeight="false" outlineLevel="0" collapsed="false">
      <c r="B66" s="87"/>
      <c r="C66" s="87"/>
      <c r="D66" s="87"/>
      <c r="E66" s="87"/>
    </row>
    <row r="67" customFormat="false" ht="12.75" hidden="false" customHeight="false" outlineLevel="0" collapsed="false">
      <c r="B67" s="87"/>
      <c r="C67" s="110"/>
      <c r="D67" s="87"/>
      <c r="E67" s="87"/>
    </row>
    <row r="68" customFormat="false" ht="15.75" hidden="false" customHeight="false" outlineLevel="0" collapsed="false">
      <c r="A68" s="154"/>
      <c r="B68" s="22"/>
      <c r="C68" s="22"/>
      <c r="D68" s="87"/>
      <c r="E68" s="87"/>
    </row>
    <row r="69" customFormat="false" ht="12.75" hidden="false" customHeight="false" outlineLevel="0" collapsed="false">
      <c r="A69" s="155"/>
      <c r="B69" s="156"/>
      <c r="C69" s="87"/>
      <c r="D69" s="87"/>
      <c r="E69" s="87"/>
    </row>
    <row r="70" customFormat="false" ht="12.75" hidden="false" customHeight="false" outlineLevel="0" collapsed="false">
      <c r="A70" s="155"/>
      <c r="B70" s="156"/>
      <c r="C70" s="87"/>
      <c r="D70" s="87"/>
      <c r="E70" s="87"/>
    </row>
    <row r="71" customFormat="false" ht="12.75" hidden="false" customHeight="false" outlineLevel="0" collapsed="false">
      <c r="A71" s="155"/>
      <c r="B71" s="157"/>
      <c r="C71" s="87"/>
      <c r="D71" s="87"/>
      <c r="E71" s="87"/>
    </row>
    <row r="72" customFormat="false" ht="12.75" hidden="false" customHeight="false" outlineLevel="0" collapsed="false">
      <c r="A72" s="155"/>
      <c r="B72" s="158"/>
      <c r="C72" s="87"/>
      <c r="D72" s="87"/>
      <c r="E72" s="87"/>
    </row>
    <row r="73" customFormat="false" ht="12.75" hidden="false" customHeight="false" outlineLevel="0" collapsed="false">
      <c r="A73" s="155"/>
      <c r="B73" s="158"/>
      <c r="C73" s="87"/>
      <c r="D73" s="87"/>
      <c r="E73" s="87"/>
    </row>
    <row r="74" customFormat="false" ht="12.75" hidden="false" customHeight="false" outlineLevel="0" collapsed="false">
      <c r="B74" s="87"/>
      <c r="C74" s="87"/>
      <c r="D74" s="87"/>
      <c r="E74" s="87"/>
    </row>
    <row r="75" customFormat="false" ht="12.75" hidden="false" customHeight="false" outlineLevel="0" collapsed="false">
      <c r="B75" s="87"/>
      <c r="C75" s="87"/>
      <c r="D75" s="87"/>
      <c r="E75" s="87"/>
    </row>
    <row r="76" customFormat="false" ht="12.75" hidden="false" customHeight="false" outlineLevel="0" collapsed="false">
      <c r="B76" s="87"/>
      <c r="C76" s="87"/>
      <c r="D76" s="87"/>
      <c r="E76" s="87"/>
    </row>
    <row r="77" customFormat="false" ht="12.75" hidden="false" customHeight="false" outlineLevel="0" collapsed="false">
      <c r="B77" s="87"/>
      <c r="C77" s="87"/>
      <c r="D77" s="87"/>
      <c r="E77" s="87"/>
    </row>
    <row r="78" customFormat="false" ht="12.75" hidden="false" customHeight="false" outlineLevel="0" collapsed="false">
      <c r="B78" s="87"/>
      <c r="C78" s="87"/>
      <c r="D78" s="87"/>
      <c r="E78" s="87"/>
    </row>
    <row r="79" customFormat="false" ht="12.75" hidden="false" customHeight="false" outlineLevel="0" collapsed="false">
      <c r="B79" s="87"/>
      <c r="C79" s="87"/>
      <c r="D79" s="87"/>
      <c r="E79" s="87"/>
    </row>
    <row r="80" customFormat="false" ht="12.75" hidden="false" customHeight="false" outlineLevel="0" collapsed="false">
      <c r="B80" s="87"/>
      <c r="C80" s="87"/>
      <c r="D80" s="87"/>
      <c r="E80" s="87"/>
    </row>
    <row r="81" customFormat="false" ht="12.75" hidden="false" customHeight="false" outlineLevel="0" collapsed="false">
      <c r="B81" s="87"/>
      <c r="C81" s="87"/>
      <c r="D81" s="87"/>
      <c r="E81" s="87"/>
    </row>
    <row r="82" customFormat="false" ht="12.75" hidden="false" customHeight="false" outlineLevel="0" collapsed="false">
      <c r="B82" s="87"/>
      <c r="C82" s="87"/>
      <c r="D82" s="87"/>
      <c r="E82" s="87"/>
    </row>
    <row r="83" customFormat="false" ht="12.75" hidden="false" customHeight="false" outlineLevel="0" collapsed="false">
      <c r="B83" s="87"/>
      <c r="C83" s="87"/>
      <c r="D83" s="87"/>
      <c r="E83" s="87"/>
    </row>
    <row r="84" customFormat="false" ht="12.75" hidden="false" customHeight="false" outlineLevel="0" collapsed="false">
      <c r="B84" s="87"/>
      <c r="C84" s="87"/>
      <c r="D84" s="87"/>
      <c r="E84" s="87"/>
    </row>
    <row r="85" customFormat="false" ht="12.75" hidden="false" customHeight="false" outlineLevel="0" collapsed="false">
      <c r="B85" s="87"/>
      <c r="C85" s="87"/>
      <c r="D85" s="87"/>
      <c r="E85" s="87"/>
    </row>
    <row r="86" customFormat="false" ht="12.75" hidden="false" customHeight="false" outlineLevel="0" collapsed="false">
      <c r="B86" s="87"/>
      <c r="C86" s="87"/>
      <c r="D86" s="87"/>
      <c r="E86" s="87"/>
    </row>
    <row r="87" customFormat="false" ht="12.75" hidden="false" customHeight="false" outlineLevel="0" collapsed="false">
      <c r="B87" s="87"/>
      <c r="C87" s="87"/>
      <c r="D87" s="87"/>
      <c r="E87" s="87"/>
    </row>
    <row r="88" customFormat="false" ht="12.75" hidden="false" customHeight="false" outlineLevel="0" collapsed="false">
      <c r="B88" s="87"/>
      <c r="C88" s="87"/>
      <c r="D88" s="87"/>
      <c r="E88" s="87"/>
    </row>
    <row r="89" customFormat="false" ht="12.75" hidden="false" customHeight="false" outlineLevel="0" collapsed="false">
      <c r="B89" s="87"/>
      <c r="C89" s="87"/>
      <c r="D89" s="87"/>
      <c r="E89" s="87"/>
    </row>
    <row r="90" customFormat="false" ht="12.75" hidden="false" customHeight="false" outlineLevel="0" collapsed="false">
      <c r="B90" s="87"/>
      <c r="C90" s="87"/>
      <c r="D90" s="87"/>
      <c r="E90" s="87"/>
    </row>
    <row r="91" customFormat="false" ht="12.75" hidden="false" customHeight="false" outlineLevel="0" collapsed="false">
      <c r="B91" s="87"/>
      <c r="C91" s="87"/>
      <c r="D91" s="87"/>
      <c r="E91" s="87"/>
    </row>
    <row r="92" customFormat="false" ht="12.75" hidden="false" customHeight="false" outlineLevel="0" collapsed="false">
      <c r="B92" s="87"/>
      <c r="C92" s="87"/>
      <c r="D92" s="87"/>
      <c r="E92" s="87"/>
    </row>
    <row r="93" customFormat="false" ht="12.75" hidden="false" customHeight="false" outlineLevel="0" collapsed="false">
      <c r="B93" s="87"/>
      <c r="C93" s="87"/>
      <c r="D93" s="87"/>
      <c r="E93" s="87"/>
    </row>
    <row r="94" customFormat="false" ht="12.75" hidden="false" customHeight="false" outlineLevel="0" collapsed="false">
      <c r="B94" s="87"/>
      <c r="C94" s="87"/>
      <c r="D94" s="87"/>
      <c r="E94" s="87"/>
    </row>
    <row r="95" customFormat="false" ht="12.75" hidden="false" customHeight="false" outlineLevel="0" collapsed="false">
      <c r="B95" s="87"/>
      <c r="C95" s="87"/>
      <c r="D95" s="87"/>
      <c r="E95" s="87"/>
    </row>
    <row r="96" customFormat="false" ht="12.75" hidden="false" customHeight="false" outlineLevel="0" collapsed="false">
      <c r="B96" s="87"/>
      <c r="C96" s="87"/>
      <c r="D96" s="87"/>
      <c r="E96" s="87"/>
    </row>
    <row r="97" customFormat="false" ht="12.75" hidden="false" customHeight="false" outlineLevel="0" collapsed="false">
      <c r="B97" s="87"/>
      <c r="C97" s="87"/>
      <c r="D97" s="87"/>
      <c r="E97" s="87"/>
    </row>
    <row r="98" customFormat="false" ht="12.75" hidden="false" customHeight="false" outlineLevel="0" collapsed="false">
      <c r="B98" s="87"/>
      <c r="C98" s="87"/>
      <c r="D98" s="87"/>
      <c r="E98" s="87"/>
    </row>
    <row r="99" customFormat="false" ht="12.75" hidden="false" customHeight="false" outlineLevel="0" collapsed="false">
      <c r="B99" s="87"/>
      <c r="C99" s="87"/>
      <c r="D99" s="87"/>
      <c r="E99" s="87"/>
    </row>
    <row r="100" customFormat="false" ht="12.75" hidden="false" customHeight="false" outlineLevel="0" collapsed="false">
      <c r="B100" s="87"/>
      <c r="C100" s="87"/>
      <c r="D100" s="87"/>
      <c r="E100" s="87"/>
    </row>
    <row r="101" customFormat="false" ht="12.75" hidden="false" customHeight="false" outlineLevel="0" collapsed="false">
      <c r="B101" s="87"/>
      <c r="C101" s="87"/>
      <c r="D101" s="87"/>
      <c r="E101" s="87"/>
    </row>
    <row r="102" customFormat="false" ht="12.75" hidden="false" customHeight="false" outlineLevel="0" collapsed="false">
      <c r="B102" s="87"/>
      <c r="C102" s="87"/>
      <c r="D102" s="87"/>
      <c r="E102" s="87"/>
    </row>
    <row r="103" customFormat="false" ht="12.75" hidden="false" customHeight="false" outlineLevel="0" collapsed="false">
      <c r="B103" s="87"/>
      <c r="C103" s="87"/>
      <c r="D103" s="87"/>
      <c r="E103" s="87"/>
    </row>
    <row r="104" customFormat="false" ht="12.75" hidden="false" customHeight="false" outlineLevel="0" collapsed="false">
      <c r="B104" s="87"/>
      <c r="C104" s="87"/>
      <c r="D104" s="87"/>
      <c r="E104" s="87"/>
    </row>
    <row r="105" customFormat="false" ht="12.75" hidden="false" customHeight="false" outlineLevel="0" collapsed="false">
      <c r="B105" s="87"/>
      <c r="C105" s="87"/>
      <c r="D105" s="87"/>
      <c r="E105" s="87"/>
    </row>
    <row r="106" customFormat="false" ht="12.75" hidden="false" customHeight="false" outlineLevel="0" collapsed="false">
      <c r="B106" s="87"/>
      <c r="C106" s="87"/>
      <c r="D106" s="87"/>
      <c r="E106" s="87"/>
    </row>
    <row r="107" customFormat="false" ht="12.75" hidden="false" customHeight="false" outlineLevel="0" collapsed="false">
      <c r="B107" s="87"/>
      <c r="C107" s="87"/>
      <c r="D107" s="87"/>
      <c r="E107" s="87"/>
    </row>
    <row r="108" customFormat="false" ht="12.75" hidden="false" customHeight="false" outlineLevel="0" collapsed="false">
      <c r="B108" s="87"/>
      <c r="C108" s="87"/>
      <c r="D108" s="87"/>
      <c r="E108" s="87"/>
    </row>
    <row r="109" customFormat="false" ht="12.75" hidden="false" customHeight="false" outlineLevel="0" collapsed="false">
      <c r="B109" s="87"/>
      <c r="C109" s="87"/>
      <c r="D109" s="87"/>
      <c r="E109" s="87"/>
    </row>
    <row r="110" customFormat="false" ht="12.75" hidden="false" customHeight="false" outlineLevel="0" collapsed="false">
      <c r="B110" s="87"/>
      <c r="C110" s="87"/>
      <c r="D110" s="87"/>
      <c r="E110" s="87"/>
    </row>
    <row r="111" customFormat="false" ht="12.75" hidden="false" customHeight="false" outlineLevel="0" collapsed="false">
      <c r="B111" s="87"/>
      <c r="C111" s="87"/>
      <c r="D111" s="87"/>
      <c r="E111" s="87"/>
    </row>
    <row r="112" customFormat="false" ht="12.75" hidden="false" customHeight="false" outlineLevel="0" collapsed="false">
      <c r="B112" s="87"/>
      <c r="C112" s="87"/>
      <c r="D112" s="87"/>
      <c r="E112" s="87"/>
    </row>
    <row r="113" customFormat="false" ht="12.75" hidden="false" customHeight="false" outlineLevel="0" collapsed="false">
      <c r="B113" s="87"/>
      <c r="C113" s="87"/>
      <c r="D113" s="87"/>
      <c r="E113" s="87"/>
    </row>
    <row r="114" customFormat="false" ht="12.75" hidden="false" customHeight="false" outlineLevel="0" collapsed="false">
      <c r="B114" s="87"/>
      <c r="C114" s="87"/>
      <c r="D114" s="87"/>
      <c r="E114" s="87"/>
    </row>
    <row r="115" customFormat="false" ht="12.75" hidden="false" customHeight="false" outlineLevel="0" collapsed="false">
      <c r="B115" s="87"/>
      <c r="C115" s="87"/>
      <c r="D115" s="87"/>
      <c r="E115" s="87"/>
    </row>
    <row r="116" customFormat="false" ht="12.75" hidden="false" customHeight="false" outlineLevel="0" collapsed="false">
      <c r="B116" s="87"/>
      <c r="C116" s="87"/>
      <c r="D116" s="87"/>
      <c r="E116" s="87"/>
    </row>
    <row r="117" customFormat="false" ht="12.75" hidden="false" customHeight="false" outlineLevel="0" collapsed="false">
      <c r="B117" s="87"/>
      <c r="C117" s="87"/>
      <c r="D117" s="87"/>
      <c r="E117" s="87"/>
    </row>
    <row r="118" customFormat="false" ht="12.75" hidden="false" customHeight="false" outlineLevel="0" collapsed="false">
      <c r="B118" s="87"/>
      <c r="C118" s="87"/>
      <c r="D118" s="87"/>
      <c r="E118" s="87"/>
    </row>
    <row r="119" customFormat="false" ht="12.75" hidden="false" customHeight="false" outlineLevel="0" collapsed="false">
      <c r="B119" s="87"/>
      <c r="C119" s="87"/>
      <c r="D119" s="87"/>
      <c r="E119" s="87"/>
    </row>
    <row r="120" customFormat="false" ht="12.75" hidden="false" customHeight="false" outlineLevel="0" collapsed="false">
      <c r="B120" s="87"/>
      <c r="C120" s="87"/>
      <c r="D120" s="87"/>
      <c r="E120" s="87"/>
    </row>
    <row r="121" customFormat="false" ht="12.75" hidden="false" customHeight="false" outlineLevel="0" collapsed="false">
      <c r="B121" s="87"/>
      <c r="C121" s="87"/>
      <c r="D121" s="87"/>
      <c r="E121" s="87"/>
    </row>
    <row r="122" customFormat="false" ht="12.75" hidden="false" customHeight="false" outlineLevel="0" collapsed="false">
      <c r="B122" s="87"/>
      <c r="C122" s="87"/>
      <c r="D122" s="87"/>
      <c r="E122" s="87"/>
    </row>
    <row r="123" customFormat="false" ht="12.75" hidden="false" customHeight="false" outlineLevel="0" collapsed="false">
      <c r="B123" s="87"/>
      <c r="C123" s="87"/>
      <c r="D123" s="87"/>
      <c r="E123" s="87"/>
    </row>
    <row r="124" customFormat="false" ht="12.75" hidden="false" customHeight="false" outlineLevel="0" collapsed="false">
      <c r="B124" s="87"/>
      <c r="C124" s="87"/>
      <c r="D124" s="87"/>
      <c r="E124" s="87"/>
    </row>
    <row r="125" customFormat="false" ht="12.75" hidden="false" customHeight="false" outlineLevel="0" collapsed="false">
      <c r="B125" s="87"/>
      <c r="C125" s="87"/>
      <c r="D125" s="87"/>
      <c r="E125" s="87"/>
    </row>
    <row r="126" customFormat="false" ht="12.75" hidden="false" customHeight="false" outlineLevel="0" collapsed="false">
      <c r="B126" s="87"/>
      <c r="C126" s="87"/>
      <c r="D126" s="87"/>
      <c r="E126" s="87"/>
    </row>
    <row r="127" customFormat="false" ht="12.75" hidden="false" customHeight="false" outlineLevel="0" collapsed="false">
      <c r="B127" s="87"/>
      <c r="C127" s="87"/>
      <c r="D127" s="87"/>
      <c r="E127" s="87"/>
    </row>
    <row r="128" customFormat="false" ht="12.75" hidden="false" customHeight="false" outlineLevel="0" collapsed="false">
      <c r="B128" s="87"/>
      <c r="C128" s="87"/>
      <c r="D128" s="87"/>
      <c r="E128" s="87"/>
    </row>
    <row r="129" customFormat="false" ht="12.75" hidden="false" customHeight="false" outlineLevel="0" collapsed="false">
      <c r="B129" s="87"/>
      <c r="C129" s="87"/>
      <c r="D129" s="87"/>
      <c r="E129" s="87"/>
    </row>
    <row r="130" customFormat="false" ht="12.75" hidden="false" customHeight="false" outlineLevel="0" collapsed="false">
      <c r="B130" s="87"/>
      <c r="C130" s="87"/>
      <c r="D130" s="87"/>
      <c r="E130" s="87"/>
    </row>
    <row r="131" customFormat="false" ht="12.75" hidden="false" customHeight="false" outlineLevel="0" collapsed="false">
      <c r="B131" s="87"/>
      <c r="C131" s="87"/>
      <c r="D131" s="87"/>
      <c r="E131" s="87"/>
    </row>
    <row r="132" customFormat="false" ht="12.75" hidden="false" customHeight="false" outlineLevel="0" collapsed="false">
      <c r="B132" s="87"/>
      <c r="C132" s="87"/>
      <c r="D132" s="87"/>
      <c r="E132" s="87"/>
    </row>
    <row r="133" customFormat="false" ht="12.75" hidden="false" customHeight="false" outlineLevel="0" collapsed="false">
      <c r="B133" s="87"/>
      <c r="C133" s="87"/>
      <c r="D133" s="87"/>
      <c r="E133" s="87"/>
    </row>
    <row r="134" customFormat="false" ht="12.75" hidden="false" customHeight="false" outlineLevel="0" collapsed="false">
      <c r="B134" s="87"/>
      <c r="C134" s="87"/>
      <c r="D134" s="87"/>
      <c r="E134" s="87"/>
    </row>
    <row r="135" customFormat="false" ht="12.75" hidden="false" customHeight="false" outlineLevel="0" collapsed="false">
      <c r="B135" s="87"/>
      <c r="C135" s="87"/>
      <c r="D135" s="87"/>
      <c r="E135" s="87"/>
    </row>
    <row r="136" customFormat="false" ht="12.75" hidden="false" customHeight="false" outlineLevel="0" collapsed="false">
      <c r="B136" s="87"/>
      <c r="C136" s="87"/>
      <c r="D136" s="87"/>
      <c r="E136" s="87"/>
    </row>
    <row r="137" customFormat="false" ht="12.75" hidden="false" customHeight="false" outlineLevel="0" collapsed="false">
      <c r="B137" s="87"/>
      <c r="C137" s="87"/>
      <c r="D137" s="87"/>
      <c r="E137" s="87"/>
    </row>
    <row r="138" customFormat="false" ht="12.75" hidden="false" customHeight="false" outlineLevel="0" collapsed="false">
      <c r="B138" s="87"/>
      <c r="C138" s="87"/>
      <c r="D138" s="87"/>
      <c r="E138" s="87"/>
    </row>
    <row r="139" customFormat="false" ht="12.75" hidden="false" customHeight="false" outlineLevel="0" collapsed="false">
      <c r="B139" s="87"/>
      <c r="C139" s="87"/>
      <c r="D139" s="87"/>
      <c r="E139" s="87"/>
    </row>
    <row r="140" customFormat="false" ht="12.75" hidden="false" customHeight="false" outlineLevel="0" collapsed="false">
      <c r="B140" s="87"/>
      <c r="C140" s="87"/>
      <c r="D140" s="87"/>
      <c r="E140" s="87"/>
    </row>
    <row r="141" customFormat="false" ht="12.75" hidden="false" customHeight="false" outlineLevel="0" collapsed="false">
      <c r="B141" s="87"/>
      <c r="C141" s="87"/>
      <c r="D141" s="87"/>
      <c r="E141" s="87"/>
    </row>
    <row r="142" customFormat="false" ht="12.75" hidden="false" customHeight="false" outlineLevel="0" collapsed="false">
      <c r="B142" s="87"/>
      <c r="C142" s="87"/>
      <c r="D142" s="87"/>
      <c r="E142" s="87"/>
    </row>
    <row r="143" customFormat="false" ht="12.75" hidden="false" customHeight="false" outlineLevel="0" collapsed="false">
      <c r="B143" s="87"/>
      <c r="C143" s="87"/>
      <c r="D143" s="87"/>
      <c r="E143" s="87"/>
    </row>
    <row r="144" customFormat="false" ht="12.75" hidden="false" customHeight="false" outlineLevel="0" collapsed="false">
      <c r="B144" s="87"/>
      <c r="C144" s="87"/>
      <c r="D144" s="87"/>
      <c r="E144" s="87"/>
    </row>
    <row r="145" customFormat="false" ht="12.75" hidden="false" customHeight="false" outlineLevel="0" collapsed="false">
      <c r="B145" s="87"/>
      <c r="C145" s="87"/>
      <c r="D145" s="87"/>
      <c r="E145" s="87"/>
    </row>
    <row r="146" customFormat="false" ht="12.75" hidden="false" customHeight="false" outlineLevel="0" collapsed="false">
      <c r="B146" s="87"/>
      <c r="C146" s="87"/>
      <c r="D146" s="87"/>
      <c r="E146" s="87"/>
    </row>
    <row r="147" customFormat="false" ht="12.75" hidden="false" customHeight="false" outlineLevel="0" collapsed="false">
      <c r="B147" s="87"/>
      <c r="C147" s="87"/>
      <c r="D147" s="87"/>
      <c r="E147" s="87"/>
    </row>
    <row r="148" customFormat="false" ht="12.75" hidden="false" customHeight="false" outlineLevel="0" collapsed="false">
      <c r="B148" s="87"/>
      <c r="C148" s="87"/>
      <c r="D148" s="87"/>
      <c r="E148" s="87"/>
    </row>
    <row r="149" customFormat="false" ht="12.75" hidden="false" customHeight="false" outlineLevel="0" collapsed="false">
      <c r="B149" s="87"/>
      <c r="C149" s="87"/>
      <c r="D149" s="87"/>
      <c r="E149" s="87"/>
    </row>
    <row r="150" customFormat="false" ht="12.75" hidden="false" customHeight="false" outlineLevel="0" collapsed="false">
      <c r="B150" s="87"/>
      <c r="C150" s="87"/>
      <c r="D150" s="87"/>
      <c r="E150" s="87"/>
    </row>
    <row r="151" customFormat="false" ht="12.75" hidden="false" customHeight="false" outlineLevel="0" collapsed="false">
      <c r="B151" s="87"/>
      <c r="C151" s="87"/>
      <c r="D151" s="87"/>
      <c r="E151" s="87"/>
    </row>
    <row r="152" customFormat="false" ht="12.75" hidden="false" customHeight="false" outlineLevel="0" collapsed="false">
      <c r="B152" s="87"/>
      <c r="C152" s="87"/>
      <c r="D152" s="87"/>
      <c r="E152" s="87"/>
    </row>
    <row r="153" customFormat="false" ht="12.75" hidden="false" customHeight="false" outlineLevel="0" collapsed="false">
      <c r="B153" s="87"/>
      <c r="C153" s="87"/>
      <c r="D153" s="87"/>
      <c r="E153" s="87"/>
    </row>
    <row r="154" customFormat="false" ht="12.75" hidden="false" customHeight="false" outlineLevel="0" collapsed="false">
      <c r="B154" s="87"/>
      <c r="C154" s="87"/>
      <c r="D154" s="87"/>
      <c r="E154" s="87"/>
    </row>
    <row r="155" customFormat="false" ht="12.75" hidden="false" customHeight="false" outlineLevel="0" collapsed="false">
      <c r="B155" s="87"/>
      <c r="C155" s="87"/>
      <c r="D155" s="87"/>
      <c r="E155" s="87"/>
    </row>
    <row r="156" customFormat="false" ht="12.75" hidden="false" customHeight="false" outlineLevel="0" collapsed="false">
      <c r="B156" s="87"/>
      <c r="C156" s="87"/>
      <c r="D156" s="87"/>
      <c r="E156" s="87"/>
    </row>
    <row r="157" customFormat="false" ht="12.75" hidden="false" customHeight="false" outlineLevel="0" collapsed="false">
      <c r="B157" s="87"/>
      <c r="C157" s="87"/>
      <c r="D157" s="87"/>
      <c r="E157" s="87"/>
    </row>
    <row r="158" customFormat="false" ht="12.75" hidden="false" customHeight="false" outlineLevel="0" collapsed="false">
      <c r="B158" s="87"/>
      <c r="C158" s="87"/>
      <c r="D158" s="87"/>
      <c r="E158" s="87"/>
    </row>
    <row r="159" customFormat="false" ht="12.75" hidden="false" customHeight="false" outlineLevel="0" collapsed="false">
      <c r="B159" s="87"/>
      <c r="C159" s="87"/>
      <c r="D159" s="87"/>
      <c r="E159" s="87"/>
    </row>
    <row r="160" customFormat="false" ht="12.75" hidden="false" customHeight="false" outlineLevel="0" collapsed="false">
      <c r="B160" s="87"/>
      <c r="C160" s="87"/>
      <c r="D160" s="87"/>
      <c r="E160" s="87"/>
    </row>
    <row r="161" customFormat="false" ht="12.75" hidden="false" customHeight="false" outlineLevel="0" collapsed="false">
      <c r="B161" s="87"/>
      <c r="C161" s="87"/>
      <c r="D161" s="87"/>
      <c r="E161" s="87"/>
    </row>
    <row r="162" customFormat="false" ht="12.75" hidden="false" customHeight="false" outlineLevel="0" collapsed="false">
      <c r="B162" s="87"/>
      <c r="C162" s="87"/>
      <c r="D162" s="87"/>
      <c r="E162" s="87"/>
    </row>
    <row r="163" customFormat="false" ht="12.75" hidden="false" customHeight="false" outlineLevel="0" collapsed="false">
      <c r="B163" s="87"/>
      <c r="C163" s="87"/>
      <c r="D163" s="87"/>
      <c r="E163" s="87"/>
    </row>
    <row r="164" customFormat="false" ht="12.75" hidden="false" customHeight="false" outlineLevel="0" collapsed="false">
      <c r="B164" s="87"/>
      <c r="C164" s="87"/>
      <c r="D164" s="87"/>
      <c r="E164" s="87"/>
    </row>
    <row r="165" customFormat="false" ht="12.75" hidden="false" customHeight="false" outlineLevel="0" collapsed="false">
      <c r="B165" s="87"/>
      <c r="C165" s="87"/>
      <c r="D165" s="87"/>
      <c r="E165" s="87"/>
    </row>
    <row r="166" customFormat="false" ht="12.75" hidden="false" customHeight="false" outlineLevel="0" collapsed="false">
      <c r="B166" s="87"/>
      <c r="C166" s="87"/>
      <c r="D166" s="87"/>
      <c r="E166" s="87"/>
    </row>
    <row r="167" customFormat="false" ht="12.75" hidden="false" customHeight="false" outlineLevel="0" collapsed="false">
      <c r="B167" s="87"/>
      <c r="C167" s="87"/>
      <c r="D167" s="87"/>
      <c r="E167" s="87"/>
    </row>
    <row r="168" customFormat="false" ht="12.75" hidden="false" customHeight="false" outlineLevel="0" collapsed="false">
      <c r="B168" s="87"/>
      <c r="C168" s="87"/>
      <c r="D168" s="87"/>
      <c r="E168" s="87"/>
    </row>
    <row r="169" customFormat="false" ht="12.75" hidden="false" customHeight="false" outlineLevel="0" collapsed="false">
      <c r="B169" s="87"/>
      <c r="C169" s="87"/>
      <c r="D169" s="87"/>
      <c r="E169" s="87"/>
    </row>
    <row r="170" customFormat="false" ht="12.75" hidden="false" customHeight="false" outlineLevel="0" collapsed="false">
      <c r="B170" s="87"/>
      <c r="C170" s="87"/>
      <c r="D170" s="87"/>
      <c r="E170" s="87"/>
    </row>
    <row r="171" customFormat="false" ht="12.75" hidden="false" customHeight="false" outlineLevel="0" collapsed="false">
      <c r="B171" s="87"/>
      <c r="C171" s="87"/>
      <c r="D171" s="87"/>
      <c r="E171" s="87"/>
    </row>
    <row r="172" customFormat="false" ht="12.75" hidden="false" customHeight="false" outlineLevel="0" collapsed="false">
      <c r="B172" s="87"/>
      <c r="C172" s="87"/>
      <c r="D172" s="87"/>
      <c r="E172" s="87"/>
    </row>
    <row r="173" customFormat="false" ht="12.75" hidden="false" customHeight="false" outlineLevel="0" collapsed="false">
      <c r="B173" s="87"/>
      <c r="C173" s="87"/>
      <c r="D173" s="87"/>
      <c r="E173" s="87"/>
    </row>
    <row r="174" customFormat="false" ht="12.75" hidden="false" customHeight="false" outlineLevel="0" collapsed="false">
      <c r="B174" s="87"/>
      <c r="C174" s="87"/>
      <c r="D174" s="87"/>
      <c r="E174" s="87"/>
    </row>
    <row r="175" customFormat="false" ht="12.75" hidden="false" customHeight="false" outlineLevel="0" collapsed="false">
      <c r="B175" s="87"/>
      <c r="C175" s="87"/>
      <c r="D175" s="87"/>
      <c r="E175" s="87"/>
    </row>
    <row r="176" customFormat="false" ht="12.75" hidden="false" customHeight="false" outlineLevel="0" collapsed="false">
      <c r="B176" s="87"/>
      <c r="C176" s="87"/>
      <c r="D176" s="87"/>
      <c r="E176" s="87"/>
    </row>
    <row r="177" customFormat="false" ht="12.75" hidden="false" customHeight="false" outlineLevel="0" collapsed="false">
      <c r="B177" s="87"/>
      <c r="C177" s="87"/>
      <c r="D177" s="87"/>
      <c r="E177" s="87"/>
    </row>
    <row r="178" customFormat="false" ht="12.75" hidden="false" customHeight="false" outlineLevel="0" collapsed="false">
      <c r="B178" s="87"/>
      <c r="C178" s="87"/>
      <c r="D178" s="87"/>
      <c r="E178" s="87"/>
    </row>
    <row r="179" customFormat="false" ht="12.75" hidden="false" customHeight="false" outlineLevel="0" collapsed="false">
      <c r="B179" s="87"/>
      <c r="C179" s="87"/>
      <c r="D179" s="87"/>
      <c r="E179" s="87"/>
    </row>
    <row r="180" customFormat="false" ht="12.75" hidden="false" customHeight="false" outlineLevel="0" collapsed="false">
      <c r="B180" s="87"/>
      <c r="C180" s="87"/>
      <c r="D180" s="87"/>
      <c r="E180" s="87"/>
    </row>
    <row r="181" customFormat="false" ht="12.75" hidden="false" customHeight="false" outlineLevel="0" collapsed="false">
      <c r="B181" s="87"/>
      <c r="C181" s="87"/>
      <c r="D181" s="87"/>
      <c r="E181" s="87"/>
    </row>
    <row r="182" customFormat="false" ht="12.75" hidden="false" customHeight="false" outlineLevel="0" collapsed="false">
      <c r="B182" s="87"/>
      <c r="C182" s="87"/>
      <c r="D182" s="87"/>
      <c r="E182" s="87"/>
    </row>
    <row r="183" customFormat="false" ht="12.75" hidden="false" customHeight="false" outlineLevel="0" collapsed="false">
      <c r="B183" s="87"/>
      <c r="C183" s="87"/>
      <c r="D183" s="87"/>
      <c r="E183" s="87"/>
    </row>
    <row r="184" customFormat="false" ht="12.75" hidden="false" customHeight="false" outlineLevel="0" collapsed="false">
      <c r="B184" s="87"/>
      <c r="C184" s="87"/>
      <c r="D184" s="87"/>
      <c r="E184" s="87"/>
    </row>
    <row r="185" customFormat="false" ht="12.75" hidden="false" customHeight="false" outlineLevel="0" collapsed="false">
      <c r="B185" s="87"/>
      <c r="C185" s="87"/>
      <c r="D185" s="87"/>
      <c r="E185" s="87"/>
    </row>
    <row r="186" customFormat="false" ht="12.75" hidden="false" customHeight="false" outlineLevel="0" collapsed="false">
      <c r="B186" s="87"/>
      <c r="C186" s="87"/>
      <c r="D186" s="87"/>
      <c r="E186" s="87"/>
    </row>
    <row r="187" customFormat="false" ht="12.75" hidden="false" customHeight="false" outlineLevel="0" collapsed="false">
      <c r="B187" s="87"/>
      <c r="C187" s="87"/>
      <c r="D187" s="87"/>
      <c r="E187" s="87"/>
    </row>
    <row r="188" customFormat="false" ht="12.75" hidden="false" customHeight="false" outlineLevel="0" collapsed="false">
      <c r="B188" s="87"/>
      <c r="C188" s="87"/>
      <c r="D188" s="87"/>
      <c r="E188" s="87"/>
    </row>
    <row r="189" customFormat="false" ht="12.75" hidden="false" customHeight="false" outlineLevel="0" collapsed="false">
      <c r="B189" s="87"/>
      <c r="C189" s="87"/>
      <c r="D189" s="87"/>
      <c r="E189" s="87"/>
    </row>
    <row r="190" customFormat="false" ht="12.75" hidden="false" customHeight="false" outlineLevel="0" collapsed="false">
      <c r="B190" s="87"/>
      <c r="C190" s="87"/>
      <c r="D190" s="87"/>
      <c r="E190" s="87"/>
    </row>
    <row r="191" customFormat="false" ht="12.75" hidden="false" customHeight="false" outlineLevel="0" collapsed="false">
      <c r="B191" s="87"/>
      <c r="C191" s="87"/>
      <c r="D191" s="87"/>
      <c r="E191" s="87"/>
    </row>
    <row r="192" customFormat="false" ht="12.75" hidden="false" customHeight="false" outlineLevel="0" collapsed="false">
      <c r="B192" s="87"/>
      <c r="C192" s="87"/>
      <c r="D192" s="87"/>
      <c r="E192" s="87"/>
    </row>
    <row r="193" customFormat="false" ht="12.75" hidden="false" customHeight="false" outlineLevel="0" collapsed="false">
      <c r="B193" s="87"/>
      <c r="C193" s="87"/>
      <c r="D193" s="87"/>
      <c r="E193" s="87"/>
    </row>
    <row r="194" customFormat="false" ht="12.75" hidden="false" customHeight="false" outlineLevel="0" collapsed="false">
      <c r="B194" s="87"/>
      <c r="C194" s="87"/>
      <c r="D194" s="87"/>
      <c r="E194" s="87"/>
    </row>
    <row r="195" customFormat="false" ht="12.75" hidden="false" customHeight="false" outlineLevel="0" collapsed="false">
      <c r="B195" s="87"/>
      <c r="C195" s="87"/>
      <c r="D195" s="87"/>
      <c r="E195" s="87"/>
    </row>
    <row r="196" customFormat="false" ht="12.75" hidden="false" customHeight="false" outlineLevel="0" collapsed="false">
      <c r="B196" s="87"/>
      <c r="C196" s="87"/>
      <c r="D196" s="87"/>
      <c r="E196" s="87"/>
    </row>
    <row r="197" customFormat="false" ht="12.75" hidden="false" customHeight="false" outlineLevel="0" collapsed="false">
      <c r="B197" s="87"/>
      <c r="C197" s="87"/>
      <c r="D197" s="87"/>
      <c r="E197" s="87"/>
    </row>
    <row r="198" customFormat="false" ht="12.75" hidden="false" customHeight="false" outlineLevel="0" collapsed="false">
      <c r="B198" s="87"/>
      <c r="C198" s="87"/>
      <c r="D198" s="87"/>
      <c r="E198" s="87"/>
    </row>
    <row r="199" customFormat="false" ht="12.75" hidden="false" customHeight="false" outlineLevel="0" collapsed="false">
      <c r="B199" s="87"/>
      <c r="C199" s="87"/>
      <c r="D199" s="87"/>
      <c r="E199" s="87"/>
    </row>
    <row r="200" customFormat="false" ht="12.75" hidden="false" customHeight="false" outlineLevel="0" collapsed="false">
      <c r="B200" s="87"/>
      <c r="C200" s="87"/>
      <c r="D200" s="87"/>
      <c r="E200" s="87"/>
    </row>
    <row r="201" customFormat="false" ht="12.75" hidden="false" customHeight="false" outlineLevel="0" collapsed="false">
      <c r="B201" s="87"/>
      <c r="C201" s="87"/>
      <c r="D201" s="87"/>
      <c r="E201" s="87"/>
    </row>
    <row r="202" customFormat="false" ht="12.75" hidden="false" customHeight="false" outlineLevel="0" collapsed="false">
      <c r="B202" s="87"/>
      <c r="C202" s="87"/>
      <c r="D202" s="87"/>
      <c r="E202" s="87"/>
    </row>
    <row r="203" customFormat="false" ht="12.75" hidden="false" customHeight="false" outlineLevel="0" collapsed="false">
      <c r="B203" s="87"/>
      <c r="C203" s="87"/>
      <c r="D203" s="87"/>
      <c r="E203" s="87"/>
    </row>
    <row r="204" customFormat="false" ht="12.75" hidden="false" customHeight="false" outlineLevel="0" collapsed="false">
      <c r="B204" s="87"/>
      <c r="C204" s="87"/>
      <c r="D204" s="87"/>
      <c r="E204" s="87"/>
    </row>
    <row r="205" customFormat="false" ht="12.75" hidden="false" customHeight="false" outlineLevel="0" collapsed="false">
      <c r="B205" s="87"/>
      <c r="C205" s="87"/>
      <c r="D205" s="87"/>
      <c r="E205" s="87"/>
    </row>
    <row r="206" customFormat="false" ht="12.75" hidden="false" customHeight="false" outlineLevel="0" collapsed="false">
      <c r="B206" s="87"/>
      <c r="C206" s="87"/>
      <c r="D206" s="87"/>
      <c r="E206" s="87"/>
    </row>
    <row r="207" customFormat="false" ht="12.75" hidden="false" customHeight="false" outlineLevel="0" collapsed="false">
      <c r="B207" s="87"/>
      <c r="C207" s="87"/>
      <c r="D207" s="87"/>
      <c r="E207" s="87"/>
    </row>
    <row r="208" customFormat="false" ht="12.75" hidden="false" customHeight="false" outlineLevel="0" collapsed="false">
      <c r="B208" s="87"/>
      <c r="C208" s="87"/>
      <c r="D208" s="87"/>
      <c r="E208" s="87"/>
    </row>
    <row r="209" customFormat="false" ht="12.75" hidden="false" customHeight="false" outlineLevel="0" collapsed="false">
      <c r="B209" s="87"/>
      <c r="C209" s="87"/>
      <c r="D209" s="87"/>
      <c r="E209" s="87"/>
    </row>
    <row r="210" customFormat="false" ht="12.75" hidden="false" customHeight="false" outlineLevel="0" collapsed="false">
      <c r="B210" s="87"/>
      <c r="C210" s="87"/>
      <c r="D210" s="87"/>
      <c r="E210" s="87"/>
    </row>
    <row r="211" customFormat="false" ht="12.75" hidden="false" customHeight="false" outlineLevel="0" collapsed="false">
      <c r="B211" s="87"/>
      <c r="C211" s="87"/>
      <c r="D211" s="87"/>
      <c r="E211" s="87"/>
    </row>
    <row r="212" customFormat="false" ht="12.75" hidden="false" customHeight="false" outlineLevel="0" collapsed="false">
      <c r="B212" s="87"/>
      <c r="C212" s="87"/>
      <c r="D212" s="87"/>
      <c r="E212" s="87"/>
    </row>
    <row r="213" customFormat="false" ht="12.75" hidden="false" customHeight="false" outlineLevel="0" collapsed="false">
      <c r="B213" s="87"/>
      <c r="C213" s="87"/>
      <c r="D213" s="87"/>
      <c r="E213" s="87"/>
    </row>
    <row r="214" customFormat="false" ht="12.75" hidden="false" customHeight="false" outlineLevel="0" collapsed="false">
      <c r="B214" s="87"/>
      <c r="C214" s="87"/>
      <c r="D214" s="87"/>
      <c r="E214" s="87"/>
    </row>
    <row r="215" customFormat="false" ht="12.75" hidden="false" customHeight="false" outlineLevel="0" collapsed="false">
      <c r="B215" s="87"/>
      <c r="C215" s="87"/>
      <c r="D215" s="87"/>
      <c r="E215" s="87"/>
    </row>
    <row r="216" customFormat="false" ht="12.75" hidden="false" customHeight="false" outlineLevel="0" collapsed="false">
      <c r="B216" s="87"/>
      <c r="C216" s="87"/>
      <c r="D216" s="87"/>
      <c r="E216" s="87"/>
    </row>
    <row r="217" customFormat="false" ht="12.75" hidden="false" customHeight="false" outlineLevel="0" collapsed="false">
      <c r="B217" s="87"/>
      <c r="C217" s="87"/>
      <c r="D217" s="87"/>
      <c r="E217" s="87"/>
    </row>
    <row r="218" customFormat="false" ht="12.75" hidden="false" customHeight="false" outlineLevel="0" collapsed="false">
      <c r="B218" s="87"/>
      <c r="C218" s="87"/>
      <c r="D218" s="87"/>
      <c r="E218" s="87"/>
    </row>
    <row r="219" customFormat="false" ht="12.75" hidden="false" customHeight="false" outlineLevel="0" collapsed="false">
      <c r="B219" s="87"/>
      <c r="C219" s="87"/>
      <c r="D219" s="87"/>
      <c r="E219" s="87"/>
    </row>
    <row r="220" customFormat="false" ht="12.75" hidden="false" customHeight="false" outlineLevel="0" collapsed="false">
      <c r="B220" s="87"/>
      <c r="C220" s="87"/>
      <c r="D220" s="87"/>
      <c r="E220" s="87"/>
    </row>
    <row r="221" customFormat="false" ht="12.75" hidden="false" customHeight="false" outlineLevel="0" collapsed="false">
      <c r="B221" s="87"/>
      <c r="C221" s="87"/>
      <c r="D221" s="87"/>
      <c r="E221" s="87"/>
    </row>
    <row r="222" customFormat="false" ht="12.75" hidden="false" customHeight="false" outlineLevel="0" collapsed="false">
      <c r="B222" s="87"/>
      <c r="C222" s="87"/>
      <c r="D222" s="87"/>
      <c r="E222" s="87"/>
    </row>
    <row r="223" customFormat="false" ht="12.75" hidden="false" customHeight="false" outlineLevel="0" collapsed="false">
      <c r="B223" s="87"/>
      <c r="C223" s="87"/>
      <c r="D223" s="87"/>
      <c r="E223" s="87"/>
    </row>
    <row r="224" customFormat="false" ht="12.75" hidden="false" customHeight="false" outlineLevel="0" collapsed="false">
      <c r="B224" s="87"/>
      <c r="C224" s="87"/>
      <c r="D224" s="87"/>
      <c r="E224" s="87"/>
    </row>
    <row r="225" customFormat="false" ht="12.75" hidden="false" customHeight="false" outlineLevel="0" collapsed="false">
      <c r="B225" s="87"/>
      <c r="C225" s="87"/>
      <c r="D225" s="87"/>
      <c r="E225" s="87"/>
    </row>
    <row r="226" customFormat="false" ht="12.75" hidden="false" customHeight="false" outlineLevel="0" collapsed="false">
      <c r="B226" s="87"/>
      <c r="C226" s="87"/>
      <c r="D226" s="87"/>
      <c r="E226" s="87"/>
    </row>
    <row r="227" customFormat="false" ht="12.75" hidden="false" customHeight="false" outlineLevel="0" collapsed="false">
      <c r="B227" s="87"/>
      <c r="C227" s="87"/>
      <c r="D227" s="87"/>
      <c r="E227" s="87"/>
    </row>
    <row r="228" customFormat="false" ht="12.75" hidden="false" customHeight="false" outlineLevel="0" collapsed="false">
      <c r="B228" s="87"/>
      <c r="C228" s="87"/>
      <c r="D228" s="87"/>
      <c r="E228" s="87"/>
    </row>
    <row r="229" customFormat="false" ht="12.75" hidden="false" customHeight="false" outlineLevel="0" collapsed="false">
      <c r="B229" s="87"/>
      <c r="C229" s="87"/>
      <c r="D229" s="87"/>
      <c r="E229" s="87"/>
    </row>
    <row r="230" customFormat="false" ht="12.75" hidden="false" customHeight="false" outlineLevel="0" collapsed="false">
      <c r="B230" s="87"/>
      <c r="C230" s="87"/>
      <c r="D230" s="87"/>
      <c r="E230" s="87"/>
    </row>
    <row r="231" customFormat="false" ht="12.75" hidden="false" customHeight="false" outlineLevel="0" collapsed="false">
      <c r="B231" s="87"/>
      <c r="C231" s="87"/>
      <c r="D231" s="87"/>
      <c r="E231" s="87"/>
    </row>
    <row r="232" customFormat="false" ht="12.75" hidden="false" customHeight="false" outlineLevel="0" collapsed="false">
      <c r="B232" s="87"/>
      <c r="C232" s="87"/>
      <c r="D232" s="87"/>
      <c r="E232" s="87"/>
    </row>
    <row r="233" customFormat="false" ht="12.75" hidden="false" customHeight="false" outlineLevel="0" collapsed="false">
      <c r="B233" s="87"/>
      <c r="C233" s="87"/>
      <c r="D233" s="87"/>
      <c r="E233" s="87"/>
    </row>
    <row r="234" customFormat="false" ht="12.75" hidden="false" customHeight="false" outlineLevel="0" collapsed="false">
      <c r="B234" s="87"/>
      <c r="C234" s="87"/>
      <c r="D234" s="87"/>
      <c r="E234" s="87"/>
    </row>
    <row r="235" customFormat="false" ht="12.75" hidden="false" customHeight="false" outlineLevel="0" collapsed="false">
      <c r="B235" s="87"/>
      <c r="C235" s="87"/>
      <c r="D235" s="87"/>
      <c r="E235" s="87"/>
    </row>
    <row r="236" customFormat="false" ht="12.75" hidden="false" customHeight="false" outlineLevel="0" collapsed="false">
      <c r="B236" s="87"/>
      <c r="C236" s="87"/>
      <c r="D236" s="87"/>
      <c r="E236" s="87"/>
    </row>
    <row r="237" customFormat="false" ht="12.75" hidden="false" customHeight="false" outlineLevel="0" collapsed="false">
      <c r="B237" s="87"/>
      <c r="C237" s="87"/>
      <c r="D237" s="87"/>
      <c r="E237" s="87"/>
    </row>
    <row r="238" customFormat="false" ht="12.75" hidden="false" customHeight="false" outlineLevel="0" collapsed="false">
      <c r="B238" s="87"/>
      <c r="C238" s="87"/>
      <c r="D238" s="87"/>
      <c r="E238" s="87"/>
    </row>
    <row r="239" customFormat="false" ht="12.75" hidden="false" customHeight="false" outlineLevel="0" collapsed="false">
      <c r="B239" s="87"/>
      <c r="C239" s="87"/>
      <c r="D239" s="87"/>
      <c r="E239" s="87"/>
    </row>
    <row r="240" customFormat="false" ht="12.75" hidden="false" customHeight="false" outlineLevel="0" collapsed="false">
      <c r="B240" s="87"/>
      <c r="C240" s="87"/>
      <c r="D240" s="87"/>
      <c r="E240" s="87"/>
    </row>
    <row r="241" customFormat="false" ht="12.75" hidden="false" customHeight="false" outlineLevel="0" collapsed="false">
      <c r="B241" s="87"/>
      <c r="C241" s="87"/>
      <c r="D241" s="87"/>
      <c r="E241" s="87"/>
    </row>
    <row r="242" customFormat="false" ht="12.75" hidden="false" customHeight="false" outlineLevel="0" collapsed="false">
      <c r="B242" s="87"/>
      <c r="C242" s="87"/>
      <c r="D242" s="87"/>
      <c r="E242" s="87"/>
    </row>
    <row r="243" customFormat="false" ht="12.75" hidden="false" customHeight="false" outlineLevel="0" collapsed="false">
      <c r="B243" s="87"/>
      <c r="C243" s="87"/>
      <c r="D243" s="87"/>
      <c r="E243" s="87"/>
    </row>
    <row r="244" customFormat="false" ht="12.75" hidden="false" customHeight="false" outlineLevel="0" collapsed="false">
      <c r="B244" s="87"/>
      <c r="C244" s="87"/>
      <c r="D244" s="87"/>
      <c r="E244" s="87"/>
    </row>
    <row r="245" customFormat="false" ht="12.75" hidden="false" customHeight="false" outlineLevel="0" collapsed="false">
      <c r="B245" s="87"/>
      <c r="C245" s="87"/>
      <c r="D245" s="87"/>
      <c r="E245" s="87"/>
    </row>
    <row r="246" customFormat="false" ht="12.75" hidden="false" customHeight="false" outlineLevel="0" collapsed="false">
      <c r="B246" s="87"/>
      <c r="C246" s="87"/>
      <c r="D246" s="87"/>
      <c r="E246" s="87"/>
    </row>
    <row r="247" customFormat="false" ht="12.75" hidden="false" customHeight="false" outlineLevel="0" collapsed="false">
      <c r="B247" s="87"/>
      <c r="C247" s="87"/>
      <c r="D247" s="87"/>
      <c r="E247" s="87"/>
    </row>
    <row r="248" customFormat="false" ht="12.75" hidden="false" customHeight="false" outlineLevel="0" collapsed="false">
      <c r="B248" s="87"/>
      <c r="C248" s="87"/>
      <c r="D248" s="87"/>
      <c r="E248" s="87"/>
    </row>
    <row r="249" customFormat="false" ht="12.75" hidden="false" customHeight="false" outlineLevel="0" collapsed="false">
      <c r="B249" s="87"/>
      <c r="C249" s="87"/>
      <c r="D249" s="87"/>
      <c r="E249" s="87"/>
    </row>
    <row r="250" customFormat="false" ht="12.75" hidden="false" customHeight="false" outlineLevel="0" collapsed="false">
      <c r="B250" s="87"/>
      <c r="C250" s="87"/>
      <c r="D250" s="87"/>
      <c r="E250" s="87"/>
    </row>
    <row r="251" customFormat="false" ht="12.75" hidden="false" customHeight="false" outlineLevel="0" collapsed="false">
      <c r="B251" s="87"/>
      <c r="C251" s="87"/>
      <c r="D251" s="87"/>
      <c r="E251" s="87"/>
    </row>
    <row r="252" customFormat="false" ht="12.75" hidden="false" customHeight="false" outlineLevel="0" collapsed="false">
      <c r="B252" s="87"/>
      <c r="C252" s="87"/>
      <c r="D252" s="87"/>
      <c r="E252" s="87"/>
    </row>
    <row r="253" customFormat="false" ht="12.75" hidden="false" customHeight="false" outlineLevel="0" collapsed="false">
      <c r="B253" s="87"/>
      <c r="C253" s="87"/>
      <c r="D253" s="87"/>
      <c r="E253" s="87"/>
    </row>
    <row r="254" customFormat="false" ht="12.75" hidden="false" customHeight="false" outlineLevel="0" collapsed="false">
      <c r="B254" s="87"/>
      <c r="C254" s="87"/>
      <c r="D254" s="87"/>
      <c r="E254" s="87"/>
    </row>
    <row r="255" customFormat="false" ht="12.75" hidden="false" customHeight="false" outlineLevel="0" collapsed="false">
      <c r="B255" s="87"/>
      <c r="C255" s="87"/>
      <c r="D255" s="87"/>
      <c r="E255" s="87"/>
    </row>
    <row r="256" customFormat="false" ht="12.75" hidden="false" customHeight="false" outlineLevel="0" collapsed="false">
      <c r="B256" s="87"/>
      <c r="C256" s="87"/>
      <c r="D256" s="87"/>
      <c r="E256" s="87"/>
    </row>
    <row r="257" customFormat="false" ht="12.75" hidden="false" customHeight="false" outlineLevel="0" collapsed="false">
      <c r="B257" s="87"/>
      <c r="C257" s="87"/>
      <c r="D257" s="87"/>
      <c r="E257" s="87"/>
    </row>
    <row r="258" customFormat="false" ht="12.75" hidden="false" customHeight="false" outlineLevel="0" collapsed="false">
      <c r="B258" s="87"/>
      <c r="C258" s="87"/>
      <c r="D258" s="87"/>
      <c r="E258" s="87"/>
    </row>
    <row r="259" customFormat="false" ht="12.75" hidden="false" customHeight="false" outlineLevel="0" collapsed="false">
      <c r="B259" s="87"/>
      <c r="C259" s="87"/>
      <c r="D259" s="87"/>
      <c r="E259" s="87"/>
    </row>
    <row r="260" customFormat="false" ht="12.75" hidden="false" customHeight="false" outlineLevel="0" collapsed="false">
      <c r="B260" s="87"/>
      <c r="C260" s="87"/>
      <c r="D260" s="87"/>
      <c r="E260" s="87"/>
    </row>
    <row r="261" customFormat="false" ht="12.75" hidden="false" customHeight="false" outlineLevel="0" collapsed="false">
      <c r="B261" s="87"/>
      <c r="C261" s="87"/>
      <c r="D261" s="87"/>
      <c r="E261" s="87"/>
    </row>
    <row r="262" customFormat="false" ht="12.75" hidden="false" customHeight="false" outlineLevel="0" collapsed="false">
      <c r="B262" s="87"/>
      <c r="C262" s="87"/>
      <c r="D262" s="87"/>
      <c r="E262" s="87"/>
    </row>
    <row r="263" customFormat="false" ht="12.75" hidden="false" customHeight="false" outlineLevel="0" collapsed="false">
      <c r="B263" s="87"/>
      <c r="C263" s="87"/>
      <c r="D263" s="87"/>
      <c r="E263" s="87"/>
    </row>
    <row r="264" customFormat="false" ht="12.75" hidden="false" customHeight="false" outlineLevel="0" collapsed="false">
      <c r="B264" s="87"/>
      <c r="C264" s="87"/>
      <c r="D264" s="87"/>
      <c r="E264" s="87"/>
    </row>
    <row r="265" customFormat="false" ht="12.75" hidden="false" customHeight="false" outlineLevel="0" collapsed="false">
      <c r="B265" s="87"/>
      <c r="C265" s="87"/>
      <c r="D265" s="87"/>
      <c r="E265" s="87"/>
    </row>
    <row r="266" customFormat="false" ht="12.75" hidden="false" customHeight="false" outlineLevel="0" collapsed="false">
      <c r="B266" s="87"/>
      <c r="C266" s="87"/>
      <c r="D266" s="87"/>
      <c r="E266" s="87"/>
    </row>
    <row r="267" customFormat="false" ht="12.75" hidden="false" customHeight="false" outlineLevel="0" collapsed="false">
      <c r="B267" s="87"/>
      <c r="C267" s="87"/>
      <c r="D267" s="87"/>
      <c r="E267" s="87"/>
    </row>
    <row r="268" customFormat="false" ht="12.75" hidden="false" customHeight="false" outlineLevel="0" collapsed="false">
      <c r="B268" s="87"/>
      <c r="C268" s="87"/>
      <c r="D268" s="87"/>
      <c r="E268" s="87"/>
    </row>
    <row r="269" customFormat="false" ht="12.75" hidden="false" customHeight="false" outlineLevel="0" collapsed="false">
      <c r="B269" s="87"/>
      <c r="C269" s="87"/>
      <c r="D269" s="87"/>
      <c r="E269" s="87"/>
    </row>
    <row r="270" customFormat="false" ht="12.75" hidden="false" customHeight="false" outlineLevel="0" collapsed="false">
      <c r="B270" s="87"/>
      <c r="C270" s="87"/>
      <c r="D270" s="87"/>
      <c r="E270" s="87"/>
    </row>
    <row r="271" customFormat="false" ht="12.75" hidden="false" customHeight="false" outlineLevel="0" collapsed="false">
      <c r="B271" s="87"/>
      <c r="C271" s="87"/>
      <c r="D271" s="87"/>
      <c r="E271" s="87"/>
    </row>
    <row r="272" customFormat="false" ht="12.75" hidden="false" customHeight="false" outlineLevel="0" collapsed="false">
      <c r="B272" s="87"/>
      <c r="C272" s="87"/>
      <c r="D272" s="87"/>
      <c r="E272" s="87"/>
    </row>
    <row r="273" customFormat="false" ht="12.75" hidden="false" customHeight="false" outlineLevel="0" collapsed="false">
      <c r="B273" s="87"/>
      <c r="C273" s="87"/>
      <c r="D273" s="87"/>
      <c r="E273" s="87"/>
    </row>
    <row r="274" customFormat="false" ht="12.75" hidden="false" customHeight="false" outlineLevel="0" collapsed="false">
      <c r="B274" s="87"/>
      <c r="C274" s="87"/>
      <c r="D274" s="87"/>
      <c r="E274" s="87"/>
    </row>
    <row r="275" customFormat="false" ht="12.75" hidden="false" customHeight="false" outlineLevel="0" collapsed="false">
      <c r="B275" s="87"/>
      <c r="C275" s="87"/>
      <c r="D275" s="87"/>
      <c r="E275" s="87"/>
    </row>
    <row r="276" customFormat="false" ht="12.75" hidden="false" customHeight="false" outlineLevel="0" collapsed="false">
      <c r="B276" s="87"/>
      <c r="C276" s="87"/>
      <c r="D276" s="87"/>
      <c r="E276" s="87"/>
    </row>
    <row r="277" customFormat="false" ht="12.75" hidden="false" customHeight="false" outlineLevel="0" collapsed="false">
      <c r="B277" s="87"/>
      <c r="C277" s="87"/>
      <c r="D277" s="87"/>
      <c r="E277" s="87"/>
    </row>
    <row r="278" customFormat="false" ht="12.75" hidden="false" customHeight="false" outlineLevel="0" collapsed="false">
      <c r="B278" s="87"/>
      <c r="C278" s="87"/>
      <c r="D278" s="87"/>
      <c r="E278" s="87"/>
    </row>
    <row r="279" customFormat="false" ht="12.75" hidden="false" customHeight="false" outlineLevel="0" collapsed="false">
      <c r="B279" s="87"/>
      <c r="C279" s="87"/>
      <c r="D279" s="87"/>
      <c r="E279" s="87"/>
    </row>
    <row r="280" customFormat="false" ht="12.75" hidden="false" customHeight="false" outlineLevel="0" collapsed="false">
      <c r="B280" s="87"/>
      <c r="C280" s="87"/>
      <c r="D280" s="87"/>
      <c r="E280" s="87"/>
    </row>
    <row r="281" customFormat="false" ht="12.75" hidden="false" customHeight="false" outlineLevel="0" collapsed="false">
      <c r="B281" s="87"/>
      <c r="C281" s="87"/>
      <c r="D281" s="87"/>
      <c r="E281" s="87"/>
    </row>
    <row r="282" customFormat="false" ht="12.75" hidden="false" customHeight="false" outlineLevel="0" collapsed="false">
      <c r="B282" s="87"/>
      <c r="C282" s="87"/>
      <c r="D282" s="87"/>
      <c r="E282" s="87"/>
    </row>
    <row r="283" customFormat="false" ht="12.75" hidden="false" customHeight="false" outlineLevel="0" collapsed="false">
      <c r="B283" s="87"/>
      <c r="C283" s="87"/>
      <c r="D283" s="87"/>
      <c r="E283" s="87"/>
    </row>
    <row r="284" customFormat="false" ht="12.75" hidden="false" customHeight="false" outlineLevel="0" collapsed="false">
      <c r="B284" s="87"/>
      <c r="C284" s="87"/>
      <c r="D284" s="87"/>
      <c r="E284" s="87"/>
    </row>
    <row r="285" customFormat="false" ht="12.75" hidden="false" customHeight="false" outlineLevel="0" collapsed="false">
      <c r="B285" s="87"/>
      <c r="C285" s="87"/>
      <c r="D285" s="87"/>
      <c r="E285" s="87"/>
    </row>
    <row r="286" customFormat="false" ht="12.75" hidden="false" customHeight="false" outlineLevel="0" collapsed="false">
      <c r="B286" s="87"/>
      <c r="C286" s="87"/>
      <c r="D286" s="87"/>
      <c r="E286" s="87"/>
    </row>
    <row r="287" customFormat="false" ht="12.75" hidden="false" customHeight="false" outlineLevel="0" collapsed="false">
      <c r="B287" s="87"/>
      <c r="C287" s="87"/>
      <c r="D287" s="87"/>
      <c r="E287" s="87"/>
    </row>
    <row r="288" customFormat="false" ht="12.75" hidden="false" customHeight="false" outlineLevel="0" collapsed="false">
      <c r="B288" s="87"/>
      <c r="C288" s="87"/>
      <c r="D288" s="87"/>
      <c r="E288" s="87"/>
    </row>
    <row r="289" customFormat="false" ht="12.75" hidden="false" customHeight="false" outlineLevel="0" collapsed="false">
      <c r="B289" s="87"/>
      <c r="C289" s="87"/>
      <c r="D289" s="87"/>
      <c r="E289" s="87"/>
    </row>
    <row r="290" customFormat="false" ht="12.75" hidden="false" customHeight="false" outlineLevel="0" collapsed="false">
      <c r="B290" s="87"/>
      <c r="C290" s="87"/>
      <c r="D290" s="87"/>
      <c r="E290" s="87"/>
    </row>
    <row r="291" customFormat="false" ht="12.75" hidden="false" customHeight="false" outlineLevel="0" collapsed="false">
      <c r="B291" s="87"/>
      <c r="C291" s="87"/>
      <c r="D291" s="87"/>
      <c r="E291" s="87"/>
    </row>
    <row r="292" customFormat="false" ht="12.75" hidden="false" customHeight="false" outlineLevel="0" collapsed="false">
      <c r="B292" s="87"/>
      <c r="C292" s="87"/>
      <c r="D292" s="87"/>
      <c r="E292" s="87"/>
    </row>
    <row r="293" customFormat="false" ht="12.75" hidden="false" customHeight="false" outlineLevel="0" collapsed="false">
      <c r="B293" s="87"/>
      <c r="C293" s="87"/>
      <c r="D293" s="87"/>
      <c r="E293" s="87"/>
    </row>
    <row r="294" customFormat="false" ht="12.75" hidden="false" customHeight="false" outlineLevel="0" collapsed="false">
      <c r="B294" s="87"/>
      <c r="C294" s="87"/>
      <c r="D294" s="87"/>
      <c r="E294" s="87"/>
    </row>
    <row r="295" customFormat="false" ht="12.75" hidden="false" customHeight="false" outlineLevel="0" collapsed="false">
      <c r="B295" s="87"/>
      <c r="C295" s="87"/>
      <c r="D295" s="87"/>
      <c r="E295" s="87"/>
    </row>
    <row r="296" customFormat="false" ht="12.75" hidden="false" customHeight="false" outlineLevel="0" collapsed="false">
      <c r="B296" s="87"/>
      <c r="C296" s="87"/>
      <c r="D296" s="87"/>
      <c r="E296" s="87"/>
    </row>
    <row r="297" customFormat="false" ht="12.75" hidden="false" customHeight="false" outlineLevel="0" collapsed="false">
      <c r="B297" s="87"/>
      <c r="C297" s="87"/>
      <c r="D297" s="87"/>
      <c r="E297" s="87"/>
    </row>
    <row r="298" customFormat="false" ht="12.75" hidden="false" customHeight="false" outlineLevel="0" collapsed="false">
      <c r="B298" s="87"/>
      <c r="C298" s="87"/>
      <c r="D298" s="87"/>
      <c r="E298" s="87"/>
    </row>
    <row r="299" customFormat="false" ht="12.75" hidden="false" customHeight="false" outlineLevel="0" collapsed="false">
      <c r="B299" s="87"/>
      <c r="C299" s="87"/>
      <c r="D299" s="87"/>
      <c r="E299" s="87"/>
    </row>
    <row r="300" customFormat="false" ht="12.75" hidden="false" customHeight="false" outlineLevel="0" collapsed="false">
      <c r="B300" s="87"/>
      <c r="C300" s="87"/>
      <c r="D300" s="87"/>
      <c r="E300" s="87"/>
    </row>
    <row r="301" customFormat="false" ht="12.75" hidden="false" customHeight="false" outlineLevel="0" collapsed="false">
      <c r="B301" s="87"/>
      <c r="C301" s="87"/>
      <c r="D301" s="87"/>
      <c r="E301" s="87"/>
    </row>
    <row r="302" customFormat="false" ht="12.75" hidden="false" customHeight="false" outlineLevel="0" collapsed="false">
      <c r="B302" s="87"/>
      <c r="C302" s="87"/>
      <c r="D302" s="87"/>
      <c r="E302" s="87"/>
    </row>
    <row r="303" customFormat="false" ht="12.75" hidden="false" customHeight="false" outlineLevel="0" collapsed="false">
      <c r="B303" s="87"/>
      <c r="C303" s="87"/>
      <c r="D303" s="87"/>
      <c r="E303" s="87"/>
    </row>
    <row r="304" customFormat="false" ht="12.75" hidden="false" customHeight="false" outlineLevel="0" collapsed="false">
      <c r="B304" s="87"/>
      <c r="C304" s="87"/>
      <c r="D304" s="87"/>
      <c r="E304" s="87"/>
    </row>
    <row r="305" customFormat="false" ht="12.75" hidden="false" customHeight="false" outlineLevel="0" collapsed="false">
      <c r="B305" s="87"/>
      <c r="C305" s="87"/>
      <c r="D305" s="87"/>
      <c r="E305" s="87"/>
    </row>
    <row r="306" customFormat="false" ht="12.75" hidden="false" customHeight="false" outlineLevel="0" collapsed="false">
      <c r="B306" s="87"/>
      <c r="C306" s="87"/>
      <c r="D306" s="87"/>
      <c r="E306" s="87"/>
    </row>
    <row r="307" customFormat="false" ht="12.75" hidden="false" customHeight="false" outlineLevel="0" collapsed="false">
      <c r="B307" s="87"/>
      <c r="C307" s="87"/>
      <c r="D307" s="87"/>
      <c r="E307" s="87"/>
    </row>
    <row r="308" customFormat="false" ht="12.75" hidden="false" customHeight="false" outlineLevel="0" collapsed="false">
      <c r="B308" s="87"/>
      <c r="C308" s="87"/>
      <c r="D308" s="87"/>
      <c r="E308" s="87"/>
    </row>
    <row r="309" customFormat="false" ht="12.75" hidden="false" customHeight="false" outlineLevel="0" collapsed="false">
      <c r="B309" s="87"/>
      <c r="C309" s="87"/>
      <c r="D309" s="87"/>
      <c r="E309" s="87"/>
    </row>
    <row r="310" customFormat="false" ht="12.75" hidden="false" customHeight="false" outlineLevel="0" collapsed="false">
      <c r="B310" s="87"/>
      <c r="C310" s="87"/>
      <c r="D310" s="87"/>
      <c r="E310" s="87"/>
    </row>
    <row r="311" customFormat="false" ht="12.75" hidden="false" customHeight="false" outlineLevel="0" collapsed="false">
      <c r="B311" s="87"/>
      <c r="C311" s="87"/>
      <c r="D311" s="87"/>
      <c r="E311" s="87"/>
    </row>
    <row r="312" customFormat="false" ht="12.75" hidden="false" customHeight="false" outlineLevel="0" collapsed="false">
      <c r="B312" s="87"/>
      <c r="C312" s="87"/>
      <c r="D312" s="87"/>
      <c r="E312" s="87"/>
    </row>
    <row r="313" customFormat="false" ht="12.75" hidden="false" customHeight="false" outlineLevel="0" collapsed="false">
      <c r="B313" s="87"/>
      <c r="C313" s="87"/>
      <c r="D313" s="87"/>
      <c r="E313" s="87"/>
    </row>
    <row r="314" customFormat="false" ht="12.75" hidden="false" customHeight="false" outlineLevel="0" collapsed="false">
      <c r="B314" s="87"/>
      <c r="C314" s="87"/>
      <c r="D314" s="87"/>
      <c r="E314" s="87"/>
    </row>
    <row r="315" customFormat="false" ht="12.75" hidden="false" customHeight="false" outlineLevel="0" collapsed="false">
      <c r="B315" s="87"/>
      <c r="C315" s="87"/>
      <c r="D315" s="87"/>
      <c r="E315" s="87"/>
    </row>
    <row r="316" customFormat="false" ht="12.75" hidden="false" customHeight="false" outlineLevel="0" collapsed="false">
      <c r="B316" s="87"/>
      <c r="C316" s="87"/>
      <c r="D316" s="87"/>
      <c r="E316" s="87"/>
    </row>
    <row r="317" customFormat="false" ht="12.75" hidden="false" customHeight="false" outlineLevel="0" collapsed="false">
      <c r="B317" s="87"/>
      <c r="C317" s="87"/>
      <c r="D317" s="87"/>
      <c r="E317" s="87"/>
    </row>
    <row r="318" customFormat="false" ht="12.75" hidden="false" customHeight="false" outlineLevel="0" collapsed="false">
      <c r="B318" s="87"/>
      <c r="C318" s="87"/>
      <c r="D318" s="87"/>
      <c r="E318" s="87"/>
    </row>
    <row r="319" customFormat="false" ht="12.75" hidden="false" customHeight="false" outlineLevel="0" collapsed="false">
      <c r="B319" s="87"/>
      <c r="C319" s="87"/>
      <c r="D319" s="87"/>
      <c r="E319" s="87"/>
    </row>
    <row r="320" customFormat="false" ht="12.75" hidden="false" customHeight="false" outlineLevel="0" collapsed="false">
      <c r="B320" s="87"/>
      <c r="C320" s="87"/>
      <c r="D320" s="87"/>
      <c r="E320" s="87"/>
    </row>
    <row r="321" customFormat="false" ht="12.75" hidden="false" customHeight="false" outlineLevel="0" collapsed="false">
      <c r="B321" s="87"/>
      <c r="C321" s="87"/>
      <c r="D321" s="87"/>
      <c r="E321" s="87"/>
    </row>
    <row r="322" customFormat="false" ht="12.75" hidden="false" customHeight="false" outlineLevel="0" collapsed="false">
      <c r="B322" s="87"/>
      <c r="C322" s="87"/>
      <c r="D322" s="87"/>
      <c r="E322" s="87"/>
    </row>
    <row r="323" customFormat="false" ht="12.75" hidden="false" customHeight="false" outlineLevel="0" collapsed="false">
      <c r="B323" s="87"/>
      <c r="C323" s="87"/>
      <c r="D323" s="87"/>
      <c r="E323" s="87"/>
    </row>
    <row r="324" customFormat="false" ht="12.75" hidden="false" customHeight="false" outlineLevel="0" collapsed="false">
      <c r="B324" s="87"/>
      <c r="C324" s="87"/>
      <c r="D324" s="87"/>
      <c r="E324" s="87"/>
    </row>
    <row r="325" customFormat="false" ht="12.75" hidden="false" customHeight="false" outlineLevel="0" collapsed="false">
      <c r="B325" s="87"/>
      <c r="C325" s="87"/>
      <c r="D325" s="87"/>
      <c r="E325" s="87"/>
    </row>
    <row r="326" customFormat="false" ht="12.75" hidden="false" customHeight="false" outlineLevel="0" collapsed="false">
      <c r="B326" s="87"/>
      <c r="C326" s="87"/>
      <c r="D326" s="87"/>
      <c r="E326" s="87"/>
    </row>
    <row r="327" customFormat="false" ht="12.75" hidden="false" customHeight="false" outlineLevel="0" collapsed="false">
      <c r="B327" s="87"/>
      <c r="C327" s="87"/>
      <c r="D327" s="87"/>
      <c r="E327" s="87"/>
    </row>
    <row r="328" customFormat="false" ht="12.75" hidden="false" customHeight="false" outlineLevel="0" collapsed="false">
      <c r="B328" s="87"/>
      <c r="C328" s="87"/>
      <c r="D328" s="87"/>
      <c r="E328" s="87"/>
    </row>
    <row r="329" customFormat="false" ht="12.75" hidden="false" customHeight="false" outlineLevel="0" collapsed="false">
      <c r="B329" s="87"/>
      <c r="C329" s="87"/>
      <c r="D329" s="87"/>
      <c r="E329" s="87"/>
    </row>
    <row r="330" customFormat="false" ht="12.75" hidden="false" customHeight="false" outlineLevel="0" collapsed="false">
      <c r="B330" s="87"/>
      <c r="C330" s="87"/>
      <c r="D330" s="87"/>
      <c r="E330" s="87"/>
    </row>
    <row r="331" customFormat="false" ht="12.75" hidden="false" customHeight="false" outlineLevel="0" collapsed="false">
      <c r="B331" s="87"/>
      <c r="C331" s="87"/>
      <c r="D331" s="87"/>
      <c r="E331" s="87"/>
    </row>
    <row r="332" customFormat="false" ht="12.75" hidden="false" customHeight="false" outlineLevel="0" collapsed="false">
      <c r="B332" s="87"/>
      <c r="C332" s="87"/>
      <c r="D332" s="87"/>
      <c r="E332" s="87"/>
    </row>
    <row r="333" customFormat="false" ht="12.75" hidden="false" customHeight="false" outlineLevel="0" collapsed="false">
      <c r="B333" s="87"/>
      <c r="C333" s="87"/>
      <c r="D333" s="87"/>
      <c r="E333" s="87"/>
    </row>
    <row r="334" customFormat="false" ht="12.75" hidden="false" customHeight="false" outlineLevel="0" collapsed="false">
      <c r="B334" s="87"/>
      <c r="C334" s="87"/>
      <c r="D334" s="87"/>
      <c r="E334" s="87"/>
    </row>
    <row r="335" customFormat="false" ht="12.75" hidden="false" customHeight="false" outlineLevel="0" collapsed="false">
      <c r="B335" s="87"/>
      <c r="C335" s="87"/>
      <c r="D335" s="87"/>
      <c r="E335" s="87"/>
    </row>
    <row r="336" customFormat="false" ht="12.75" hidden="false" customHeight="false" outlineLevel="0" collapsed="false">
      <c r="B336" s="87"/>
      <c r="C336" s="87"/>
      <c r="D336" s="87"/>
      <c r="E336" s="87"/>
    </row>
    <row r="337" customFormat="false" ht="12.75" hidden="false" customHeight="false" outlineLevel="0" collapsed="false">
      <c r="B337" s="87"/>
      <c r="C337" s="87"/>
      <c r="D337" s="87"/>
      <c r="E337" s="87"/>
    </row>
    <row r="338" customFormat="false" ht="12.75" hidden="false" customHeight="false" outlineLevel="0" collapsed="false">
      <c r="B338" s="87"/>
      <c r="C338" s="87"/>
      <c r="D338" s="87"/>
      <c r="E338" s="87"/>
    </row>
    <row r="339" customFormat="false" ht="12.75" hidden="false" customHeight="false" outlineLevel="0" collapsed="false">
      <c r="B339" s="87"/>
      <c r="C339" s="87"/>
      <c r="D339" s="87"/>
      <c r="E339" s="87"/>
    </row>
    <row r="340" customFormat="false" ht="12.75" hidden="false" customHeight="false" outlineLevel="0" collapsed="false">
      <c r="B340" s="87"/>
      <c r="C340" s="87"/>
      <c r="D340" s="87"/>
      <c r="E340" s="87"/>
    </row>
    <row r="341" customFormat="false" ht="12.75" hidden="false" customHeight="false" outlineLevel="0" collapsed="false">
      <c r="B341" s="87"/>
      <c r="C341" s="87"/>
      <c r="D341" s="87"/>
      <c r="E341" s="87"/>
    </row>
    <row r="342" customFormat="false" ht="12.75" hidden="false" customHeight="false" outlineLevel="0" collapsed="false">
      <c r="B342" s="87"/>
      <c r="C342" s="87"/>
      <c r="D342" s="87"/>
      <c r="E342" s="87"/>
    </row>
    <row r="343" customFormat="false" ht="12.75" hidden="false" customHeight="false" outlineLevel="0" collapsed="false">
      <c r="B343" s="87"/>
      <c r="C343" s="87"/>
      <c r="D343" s="87"/>
      <c r="E343" s="87"/>
    </row>
    <row r="344" customFormat="false" ht="12.75" hidden="false" customHeight="false" outlineLevel="0" collapsed="false">
      <c r="B344" s="87"/>
      <c r="C344" s="87"/>
      <c r="D344" s="87"/>
      <c r="E344" s="87"/>
    </row>
    <row r="345" customFormat="false" ht="12.75" hidden="false" customHeight="false" outlineLevel="0" collapsed="false">
      <c r="B345" s="87"/>
      <c r="C345" s="87"/>
      <c r="D345" s="87"/>
      <c r="E345" s="87"/>
    </row>
    <row r="346" customFormat="false" ht="12.75" hidden="false" customHeight="false" outlineLevel="0" collapsed="false">
      <c r="B346" s="87"/>
      <c r="C346" s="87"/>
      <c r="D346" s="87"/>
      <c r="E346" s="87"/>
    </row>
    <row r="347" customFormat="false" ht="12.75" hidden="false" customHeight="false" outlineLevel="0" collapsed="false">
      <c r="B347" s="87"/>
      <c r="C347" s="87"/>
      <c r="D347" s="87"/>
      <c r="E347" s="87"/>
    </row>
    <row r="348" customFormat="false" ht="12.75" hidden="false" customHeight="false" outlineLevel="0" collapsed="false">
      <c r="B348" s="87"/>
      <c r="C348" s="87"/>
      <c r="D348" s="87"/>
      <c r="E348" s="87"/>
    </row>
    <row r="349" customFormat="false" ht="12.75" hidden="false" customHeight="false" outlineLevel="0" collapsed="false">
      <c r="B349" s="87"/>
      <c r="C349" s="87"/>
      <c r="D349" s="87"/>
      <c r="E349" s="87"/>
    </row>
    <row r="350" customFormat="false" ht="12.75" hidden="false" customHeight="false" outlineLevel="0" collapsed="false">
      <c r="B350" s="87"/>
      <c r="C350" s="87"/>
      <c r="D350" s="87"/>
      <c r="E350" s="87"/>
    </row>
    <row r="351" customFormat="false" ht="12.75" hidden="false" customHeight="false" outlineLevel="0" collapsed="false">
      <c r="B351" s="87"/>
      <c r="C351" s="87"/>
      <c r="D351" s="87"/>
      <c r="E351" s="87"/>
    </row>
    <row r="352" customFormat="false" ht="12.75" hidden="false" customHeight="false" outlineLevel="0" collapsed="false">
      <c r="B352" s="87"/>
      <c r="C352" s="87"/>
      <c r="D352" s="87"/>
      <c r="E352" s="87"/>
    </row>
    <row r="353" customFormat="false" ht="12.75" hidden="false" customHeight="false" outlineLevel="0" collapsed="false">
      <c r="B353" s="87"/>
      <c r="C353" s="87"/>
      <c r="D353" s="87"/>
      <c r="E353" s="87"/>
    </row>
    <row r="354" customFormat="false" ht="12.75" hidden="false" customHeight="false" outlineLevel="0" collapsed="false">
      <c r="B354" s="87"/>
      <c r="C354" s="87"/>
      <c r="D354" s="87"/>
      <c r="E354" s="87"/>
    </row>
    <row r="355" customFormat="false" ht="12.75" hidden="false" customHeight="false" outlineLevel="0" collapsed="false">
      <c r="B355" s="87"/>
      <c r="C355" s="87"/>
      <c r="D355" s="87"/>
      <c r="E355" s="87"/>
    </row>
    <row r="356" customFormat="false" ht="12.75" hidden="false" customHeight="false" outlineLevel="0" collapsed="false">
      <c r="B356" s="87"/>
      <c r="C356" s="87"/>
      <c r="D356" s="87"/>
      <c r="E356" s="87"/>
    </row>
    <row r="357" customFormat="false" ht="12.75" hidden="false" customHeight="false" outlineLevel="0" collapsed="false">
      <c r="B357" s="87"/>
      <c r="C357" s="87"/>
      <c r="D357" s="87"/>
      <c r="E357" s="87"/>
    </row>
    <row r="358" customFormat="false" ht="12.75" hidden="false" customHeight="false" outlineLevel="0" collapsed="false">
      <c r="B358" s="87"/>
      <c r="C358" s="87"/>
      <c r="D358" s="87"/>
      <c r="E358" s="87"/>
    </row>
    <row r="359" customFormat="false" ht="12.75" hidden="false" customHeight="false" outlineLevel="0" collapsed="false">
      <c r="B359" s="87"/>
      <c r="C359" s="87"/>
      <c r="D359" s="87"/>
      <c r="E359" s="87"/>
    </row>
    <row r="360" customFormat="false" ht="12.75" hidden="false" customHeight="false" outlineLevel="0" collapsed="false">
      <c r="B360" s="87"/>
      <c r="C360" s="87"/>
      <c r="D360" s="87"/>
      <c r="E360" s="87"/>
    </row>
    <row r="361" customFormat="false" ht="12.75" hidden="false" customHeight="false" outlineLevel="0" collapsed="false">
      <c r="B361" s="87"/>
      <c r="C361" s="87"/>
      <c r="D361" s="87"/>
      <c r="E361" s="87"/>
    </row>
    <row r="362" customFormat="false" ht="12.75" hidden="false" customHeight="false" outlineLevel="0" collapsed="false">
      <c r="B362" s="87"/>
      <c r="C362" s="87"/>
      <c r="D362" s="87"/>
      <c r="E362" s="87"/>
    </row>
    <row r="363" customFormat="false" ht="12.75" hidden="false" customHeight="false" outlineLevel="0" collapsed="false">
      <c r="B363" s="87"/>
      <c r="C363" s="87"/>
      <c r="D363" s="87"/>
      <c r="E363" s="87"/>
    </row>
    <row r="364" customFormat="false" ht="12.75" hidden="false" customHeight="false" outlineLevel="0" collapsed="false">
      <c r="B364" s="87"/>
      <c r="C364" s="87"/>
      <c r="D364" s="87"/>
      <c r="E364" s="87"/>
    </row>
    <row r="365" customFormat="false" ht="12.75" hidden="false" customHeight="false" outlineLevel="0" collapsed="false">
      <c r="B365" s="87"/>
      <c r="C365" s="87"/>
      <c r="D365" s="87"/>
      <c r="E365" s="87"/>
    </row>
    <row r="366" customFormat="false" ht="12.75" hidden="false" customHeight="false" outlineLevel="0" collapsed="false">
      <c r="B366" s="87"/>
      <c r="C366" s="87"/>
      <c r="D366" s="87"/>
      <c r="E366" s="87"/>
    </row>
    <row r="367" customFormat="false" ht="12.75" hidden="false" customHeight="false" outlineLevel="0" collapsed="false">
      <c r="B367" s="87"/>
      <c r="C367" s="87"/>
      <c r="D367" s="87"/>
      <c r="E367" s="87"/>
    </row>
    <row r="368" customFormat="false" ht="12.75" hidden="false" customHeight="false" outlineLevel="0" collapsed="false">
      <c r="B368" s="87"/>
      <c r="C368" s="87"/>
      <c r="D368" s="87"/>
      <c r="E368" s="87"/>
    </row>
    <row r="369" customFormat="false" ht="12.75" hidden="false" customHeight="false" outlineLevel="0" collapsed="false">
      <c r="B369" s="87"/>
      <c r="C369" s="87"/>
      <c r="D369" s="87"/>
      <c r="E369" s="87"/>
    </row>
    <row r="370" customFormat="false" ht="12.75" hidden="false" customHeight="false" outlineLevel="0" collapsed="false">
      <c r="B370" s="87"/>
      <c r="C370" s="87"/>
      <c r="D370" s="87"/>
      <c r="E370" s="87"/>
    </row>
    <row r="371" customFormat="false" ht="12.75" hidden="false" customHeight="false" outlineLevel="0" collapsed="false">
      <c r="B371" s="87"/>
      <c r="C371" s="87"/>
      <c r="D371" s="87"/>
      <c r="E371" s="87"/>
    </row>
    <row r="372" customFormat="false" ht="12.75" hidden="false" customHeight="false" outlineLevel="0" collapsed="false">
      <c r="B372" s="87"/>
      <c r="C372" s="87"/>
      <c r="D372" s="87"/>
      <c r="E372" s="87"/>
    </row>
    <row r="373" customFormat="false" ht="12.75" hidden="false" customHeight="false" outlineLevel="0" collapsed="false">
      <c r="B373" s="87"/>
      <c r="C373" s="87"/>
      <c r="D373" s="87"/>
      <c r="E373" s="87"/>
    </row>
    <row r="374" customFormat="false" ht="12.75" hidden="false" customHeight="false" outlineLevel="0" collapsed="false">
      <c r="B374" s="87"/>
      <c r="C374" s="87"/>
      <c r="D374" s="87"/>
      <c r="E374" s="87"/>
    </row>
    <row r="375" customFormat="false" ht="12.75" hidden="false" customHeight="false" outlineLevel="0" collapsed="false">
      <c r="B375" s="87"/>
      <c r="C375" s="87"/>
      <c r="D375" s="87"/>
      <c r="E375" s="87"/>
    </row>
    <row r="376" customFormat="false" ht="12.75" hidden="false" customHeight="false" outlineLevel="0" collapsed="false">
      <c r="B376" s="87"/>
      <c r="C376" s="87"/>
      <c r="D376" s="87"/>
      <c r="E376" s="87"/>
    </row>
    <row r="377" customFormat="false" ht="12.75" hidden="false" customHeight="false" outlineLevel="0" collapsed="false">
      <c r="B377" s="87"/>
      <c r="C377" s="87"/>
      <c r="D377" s="87"/>
      <c r="E377" s="87"/>
    </row>
    <row r="378" customFormat="false" ht="12.75" hidden="false" customHeight="false" outlineLevel="0" collapsed="false">
      <c r="B378" s="87"/>
      <c r="C378" s="87"/>
      <c r="D378" s="87"/>
      <c r="E378" s="87"/>
    </row>
    <row r="379" customFormat="false" ht="12.75" hidden="false" customHeight="false" outlineLevel="0" collapsed="false">
      <c r="B379" s="87"/>
      <c r="C379" s="87"/>
      <c r="D379" s="87"/>
      <c r="E379" s="87"/>
    </row>
    <row r="380" customFormat="false" ht="12.75" hidden="false" customHeight="false" outlineLevel="0" collapsed="false">
      <c r="B380" s="87"/>
      <c r="C380" s="87"/>
      <c r="D380" s="87"/>
      <c r="E380" s="87"/>
    </row>
    <row r="381" customFormat="false" ht="12.75" hidden="false" customHeight="false" outlineLevel="0" collapsed="false">
      <c r="B381" s="87"/>
      <c r="C381" s="87"/>
      <c r="D381" s="87"/>
      <c r="E381" s="87"/>
    </row>
    <row r="382" customFormat="false" ht="12.75" hidden="false" customHeight="false" outlineLevel="0" collapsed="false">
      <c r="B382" s="87"/>
      <c r="C382" s="87"/>
      <c r="D382" s="87"/>
      <c r="E382" s="87"/>
    </row>
    <row r="383" customFormat="false" ht="12.75" hidden="false" customHeight="false" outlineLevel="0" collapsed="false">
      <c r="B383" s="87"/>
      <c r="C383" s="87"/>
      <c r="D383" s="87"/>
      <c r="E383" s="87"/>
    </row>
    <row r="384" customFormat="false" ht="12.75" hidden="false" customHeight="false" outlineLevel="0" collapsed="false">
      <c r="B384" s="87"/>
      <c r="C384" s="87"/>
      <c r="D384" s="87"/>
      <c r="E384" s="87"/>
    </row>
    <row r="385" customFormat="false" ht="12.75" hidden="false" customHeight="false" outlineLevel="0" collapsed="false">
      <c r="B385" s="87"/>
      <c r="C385" s="87"/>
      <c r="D385" s="87"/>
      <c r="E385" s="87"/>
    </row>
    <row r="386" customFormat="false" ht="12.75" hidden="false" customHeight="false" outlineLevel="0" collapsed="false">
      <c r="B386" s="87"/>
      <c r="C386" s="87"/>
      <c r="D386" s="87"/>
      <c r="E386" s="87"/>
    </row>
    <row r="387" customFormat="false" ht="12.75" hidden="false" customHeight="false" outlineLevel="0" collapsed="false">
      <c r="B387" s="87"/>
      <c r="C387" s="87"/>
      <c r="D387" s="87"/>
      <c r="E387" s="87"/>
    </row>
    <row r="388" customFormat="false" ht="12.75" hidden="false" customHeight="false" outlineLevel="0" collapsed="false">
      <c r="B388" s="87"/>
      <c r="C388" s="87"/>
      <c r="D388" s="87"/>
      <c r="E388" s="87"/>
    </row>
    <row r="389" customFormat="false" ht="12.75" hidden="false" customHeight="false" outlineLevel="0" collapsed="false">
      <c r="B389" s="87"/>
      <c r="C389" s="87"/>
      <c r="D389" s="87"/>
      <c r="E389" s="87"/>
    </row>
    <row r="390" customFormat="false" ht="12.75" hidden="false" customHeight="false" outlineLevel="0" collapsed="false">
      <c r="B390" s="87"/>
      <c r="C390" s="87"/>
      <c r="D390" s="87"/>
      <c r="E390" s="87"/>
    </row>
    <row r="391" customFormat="false" ht="12.75" hidden="false" customHeight="false" outlineLevel="0" collapsed="false">
      <c r="B391" s="87"/>
      <c r="C391" s="87"/>
      <c r="D391" s="87"/>
      <c r="E391" s="87"/>
    </row>
    <row r="392" customFormat="false" ht="12.75" hidden="false" customHeight="false" outlineLevel="0" collapsed="false">
      <c r="B392" s="87"/>
      <c r="C392" s="87"/>
      <c r="D392" s="87"/>
      <c r="E392" s="87"/>
    </row>
    <row r="393" customFormat="false" ht="12.75" hidden="false" customHeight="false" outlineLevel="0" collapsed="false">
      <c r="B393" s="87"/>
      <c r="C393" s="87"/>
      <c r="D393" s="87"/>
      <c r="E393" s="87"/>
    </row>
    <row r="394" customFormat="false" ht="12.75" hidden="false" customHeight="false" outlineLevel="0" collapsed="false">
      <c r="B394" s="87"/>
      <c r="C394" s="87"/>
      <c r="D394" s="87"/>
      <c r="E394" s="87"/>
    </row>
    <row r="395" customFormat="false" ht="12.75" hidden="false" customHeight="false" outlineLevel="0" collapsed="false">
      <c r="B395" s="87"/>
      <c r="C395" s="87"/>
      <c r="D395" s="87"/>
      <c r="E395" s="87"/>
    </row>
    <row r="396" customFormat="false" ht="12.75" hidden="false" customHeight="false" outlineLevel="0" collapsed="false">
      <c r="B396" s="87"/>
      <c r="C396" s="87"/>
      <c r="D396" s="87"/>
      <c r="E396" s="87"/>
    </row>
    <row r="397" customFormat="false" ht="12.75" hidden="false" customHeight="false" outlineLevel="0" collapsed="false">
      <c r="B397" s="87"/>
      <c r="C397" s="87"/>
      <c r="D397" s="87"/>
      <c r="E397" s="87"/>
    </row>
    <row r="398" customFormat="false" ht="12.75" hidden="false" customHeight="false" outlineLevel="0" collapsed="false">
      <c r="B398" s="87"/>
      <c r="C398" s="87"/>
      <c r="D398" s="87"/>
      <c r="E398" s="87"/>
    </row>
    <row r="399" customFormat="false" ht="12.75" hidden="false" customHeight="false" outlineLevel="0" collapsed="false">
      <c r="B399" s="87"/>
      <c r="C399" s="87"/>
      <c r="D399" s="87"/>
      <c r="E399" s="87"/>
    </row>
    <row r="400" customFormat="false" ht="12.75" hidden="false" customHeight="false" outlineLevel="0" collapsed="false">
      <c r="B400" s="87"/>
      <c r="C400" s="87"/>
      <c r="D400" s="87"/>
      <c r="E400" s="87"/>
    </row>
    <row r="401" customFormat="false" ht="12.75" hidden="false" customHeight="false" outlineLevel="0" collapsed="false">
      <c r="B401" s="87"/>
      <c r="C401" s="87"/>
      <c r="D401" s="87"/>
      <c r="E401" s="87"/>
    </row>
    <row r="402" customFormat="false" ht="12.75" hidden="false" customHeight="false" outlineLevel="0" collapsed="false">
      <c r="B402" s="87"/>
      <c r="C402" s="87"/>
      <c r="D402" s="87"/>
      <c r="E402" s="87"/>
    </row>
    <row r="403" customFormat="false" ht="12.75" hidden="false" customHeight="false" outlineLevel="0" collapsed="false">
      <c r="B403" s="87"/>
      <c r="C403" s="87"/>
      <c r="D403" s="87"/>
      <c r="E403" s="87"/>
    </row>
    <row r="404" customFormat="false" ht="12.75" hidden="false" customHeight="false" outlineLevel="0" collapsed="false">
      <c r="B404" s="87"/>
      <c r="C404" s="87"/>
      <c r="D404" s="87"/>
      <c r="E404" s="87"/>
    </row>
    <row r="405" customFormat="false" ht="12.75" hidden="false" customHeight="false" outlineLevel="0" collapsed="false">
      <c r="B405" s="87"/>
      <c r="C405" s="87"/>
      <c r="D405" s="87"/>
      <c r="E405" s="87"/>
    </row>
    <row r="406" customFormat="false" ht="12.75" hidden="false" customHeight="false" outlineLevel="0" collapsed="false">
      <c r="B406" s="87"/>
      <c r="C406" s="87"/>
      <c r="D406" s="87"/>
      <c r="E406" s="87"/>
    </row>
    <row r="407" customFormat="false" ht="12.75" hidden="false" customHeight="false" outlineLevel="0" collapsed="false">
      <c r="B407" s="87"/>
      <c r="C407" s="87"/>
      <c r="D407" s="87"/>
      <c r="E407" s="87"/>
    </row>
    <row r="408" customFormat="false" ht="12.75" hidden="false" customHeight="false" outlineLevel="0" collapsed="false">
      <c r="B408" s="87"/>
      <c r="C408" s="87"/>
      <c r="D408" s="87"/>
      <c r="E408" s="87"/>
    </row>
    <row r="409" customFormat="false" ht="12.75" hidden="false" customHeight="false" outlineLevel="0" collapsed="false">
      <c r="B409" s="87"/>
      <c r="C409" s="87"/>
      <c r="D409" s="87"/>
      <c r="E409" s="8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4">
              <controlPr defaultSize="0" print="false" autoFill="0" autoPict="0" macro="xls.Day.SetupNewDay">
                <anchor moveWithCells="true" sizeWithCells="false">
                  <from>
                    <xdr:col>0</xdr:col>
                    <xdr:colOff>423360</xdr:colOff>
                    <xdr:row>3</xdr:row>
                    <xdr:rowOff>47160</xdr:rowOff>
                  </from>
                  <to>
                    <xdr:col>1</xdr:col>
                    <xdr:colOff>-39240</xdr:colOff>
                    <xdr:row>6</xdr:row>
                    <xdr:rowOff>104760</xdr:rowOff>
                  </to>
                </anchor>
              </controlPr>
            </control>
          </mc:Choice>
        </mc:AlternateContent>
        <mc:AlternateContent xmlns:mc="http://schemas.openxmlformats.org/markup-compatibility/2006">
          <mc:Choice Requires="x14">
            <control shapeId="1002" r:id="rId4" name="Button 10">
              <controlPr defaultSize="0" print="false" autoFill="0" autoPict="0" macro="xls.Save.SaveFile">
                <anchor moveWithCells="true" sizeWithCells="false">
                  <from>
                    <xdr:col>5</xdr:col>
                    <xdr:colOff>362880</xdr:colOff>
                    <xdr:row>3</xdr:row>
                    <xdr:rowOff>123480</xdr:rowOff>
                  </from>
                  <to>
                    <xdr:col>6</xdr:col>
                    <xdr:colOff>140400</xdr:colOff>
                    <xdr:row>5</xdr:row>
                    <xdr:rowOff>66240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38.5625" defaultRowHeight="12.75" customHeight="true" zeroHeight="false" outlineLevelRow="0" outlineLevelCol="0"/>
  <cols>
    <col collapsed="false" customWidth="true" hidden="false" outlineLevel="0" max="2" min="1" style="159" width="11.99"/>
    <col collapsed="false" customWidth="true" hidden="false" outlineLevel="0" max="3" min="3" style="160" width="12.85"/>
    <col collapsed="false" customWidth="true" hidden="false" outlineLevel="0" max="4" min="4" style="161" width="10.28"/>
    <col collapsed="false" customWidth="true" hidden="false" outlineLevel="0" max="5" min="5" style="162" width="14.14"/>
    <col collapsed="false" customWidth="true" hidden="false" outlineLevel="0" max="7" min="6" style="163" width="12.85"/>
    <col collapsed="false" customWidth="true" hidden="false" outlineLevel="0" max="8" min="8" style="164" width="8.7"/>
    <col collapsed="false" customWidth="true" hidden="false" outlineLevel="0" max="12" min="9" style="163" width="11.7"/>
    <col collapsed="false" customWidth="true" hidden="false" outlineLevel="0" max="13" min="13" style="165" width="11.7"/>
    <col collapsed="false" customWidth="true" hidden="false" outlineLevel="0" max="19" min="14" style="163" width="11.7"/>
    <col collapsed="false" customWidth="true" hidden="false" outlineLevel="0" max="20" min="20" style="166" width="16.28"/>
    <col collapsed="false" customWidth="true" hidden="false" outlineLevel="0" max="21" min="21" style="166" width="10.41"/>
    <col collapsed="false" customWidth="true" hidden="false" outlineLevel="0" max="22" min="22" style="166" width="10.85"/>
    <col collapsed="false" customWidth="true" hidden="false" outlineLevel="0" max="23" min="23" style="166" width="10.28"/>
    <col collapsed="false" customWidth="true" hidden="false" outlineLevel="0" max="24" min="24" style="166" width="14.28"/>
    <col collapsed="false" customWidth="true" hidden="false" outlineLevel="0" max="25" min="25" style="166" width="12.99"/>
    <col collapsed="false" customWidth="false" hidden="false" outlineLevel="0" max="257" min="26" style="166" width="38.56"/>
  </cols>
  <sheetData>
    <row r="1" customFormat="false" ht="12.75" hidden="false" customHeight="true" outlineLevel="0" collapsed="false">
      <c r="C1" s="160" t="s">
        <v>144</v>
      </c>
      <c r="D1" s="167" t="s">
        <v>145</v>
      </c>
      <c r="E1" s="168" t="s">
        <v>146</v>
      </c>
      <c r="F1" s="169" t="s">
        <v>147</v>
      </c>
      <c r="G1" s="169" t="s">
        <v>148</v>
      </c>
      <c r="H1" s="170" t="s">
        <v>149</v>
      </c>
      <c r="I1" s="169" t="s">
        <v>118</v>
      </c>
      <c r="J1" s="169" t="s">
        <v>150</v>
      </c>
      <c r="K1" s="169" t="s">
        <v>120</v>
      </c>
      <c r="L1" s="169" t="s">
        <v>121</v>
      </c>
      <c r="M1" s="169" t="s">
        <v>122</v>
      </c>
      <c r="N1" s="169" t="s">
        <v>123</v>
      </c>
      <c r="O1" s="169" t="s">
        <v>124</v>
      </c>
      <c r="P1" s="169" t="s">
        <v>128</v>
      </c>
      <c r="Q1" s="169" t="s">
        <v>151</v>
      </c>
      <c r="R1" s="169" t="s">
        <v>130</v>
      </c>
      <c r="S1" s="169" t="s">
        <v>152</v>
      </c>
      <c r="T1" s="171" t="s">
        <v>153</v>
      </c>
      <c r="U1" s="171" t="s">
        <v>154</v>
      </c>
      <c r="V1" s="171" t="s">
        <v>155</v>
      </c>
      <c r="W1" s="171" t="s">
        <v>156</v>
      </c>
      <c r="X1" s="171" t="s">
        <v>157</v>
      </c>
      <c r="Y1" s="171" t="s">
        <v>158</v>
      </c>
    </row>
    <row r="2" customFormat="false" ht="12.75" hidden="false" customHeight="true" outlineLevel="0" collapsed="false">
      <c r="C2" s="160" t="n">
        <v>796923</v>
      </c>
      <c r="D2" s="161" t="s">
        <v>159</v>
      </c>
      <c r="E2" s="162" t="s">
        <v>160</v>
      </c>
      <c r="F2" s="163" t="n">
        <v>-7364200.5911</v>
      </c>
      <c r="G2" s="163" t="n">
        <v>-2903155.6275</v>
      </c>
      <c r="H2" s="164" t="n">
        <v>2142.05184278</v>
      </c>
      <c r="I2" s="163" t="n">
        <v>18230.5379</v>
      </c>
      <c r="J2" s="163" t="n">
        <v>176392</v>
      </c>
      <c r="K2" s="163" t="n">
        <v>0</v>
      </c>
      <c r="L2" s="163" t="n">
        <v>0</v>
      </c>
      <c r="M2" s="165" t="n">
        <v>0</v>
      </c>
      <c r="N2" s="163" t="n">
        <v>1631.3878</v>
      </c>
      <c r="O2" s="163" t="n">
        <v>-1503.1633</v>
      </c>
      <c r="P2" s="163" t="n">
        <v>0</v>
      </c>
      <c r="Q2" s="163" t="n">
        <v>4638410.8658</v>
      </c>
      <c r="R2" s="163" t="n">
        <v>845.6777</v>
      </c>
      <c r="S2" s="163" t="n">
        <v>0</v>
      </c>
      <c r="T2" s="166" t="n">
        <v>0</v>
      </c>
      <c r="U2" s="166" t="n">
        <v>-9958</v>
      </c>
      <c r="V2" s="166" t="n">
        <v>186323</v>
      </c>
      <c r="W2" s="166" t="n">
        <v>0</v>
      </c>
      <c r="X2" s="166" t="n">
        <v>-18203</v>
      </c>
      <c r="Y2" s="166" t="n">
        <v>0</v>
      </c>
    </row>
    <row r="3" customFormat="false" ht="12.75" hidden="false" customHeight="true" outlineLevel="0" collapsed="false">
      <c r="A3" s="172" t="s">
        <v>161</v>
      </c>
      <c r="B3" s="173"/>
      <c r="C3" s="160" t="n">
        <v>796923</v>
      </c>
      <c r="D3" s="161" t="s">
        <v>159</v>
      </c>
      <c r="E3" s="162" t="s">
        <v>162</v>
      </c>
      <c r="F3" s="163" t="n">
        <v>1768695.1662</v>
      </c>
      <c r="G3" s="163" t="n">
        <v>1451140.3422</v>
      </c>
      <c r="H3" s="164" t="n">
        <v>0</v>
      </c>
      <c r="I3" s="163" t="n">
        <v>0</v>
      </c>
      <c r="J3" s="163" t="n">
        <v>0</v>
      </c>
      <c r="K3" s="163" t="n">
        <v>0</v>
      </c>
      <c r="L3" s="163" t="n">
        <v>0</v>
      </c>
      <c r="M3" s="165" t="n">
        <v>0</v>
      </c>
      <c r="N3" s="163" t="n">
        <v>0</v>
      </c>
      <c r="O3" s="163" t="n">
        <v>54.824</v>
      </c>
      <c r="P3" s="163" t="n">
        <v>0</v>
      </c>
      <c r="Q3" s="163" t="n">
        <v>-317500</v>
      </c>
      <c r="R3" s="163" t="n">
        <v>0</v>
      </c>
      <c r="S3" s="163" t="n">
        <v>0</v>
      </c>
      <c r="T3" s="166" t="n">
        <v>0</v>
      </c>
      <c r="U3" s="166" t="n">
        <v>0</v>
      </c>
      <c r="V3" s="166" t="n">
        <v>0</v>
      </c>
      <c r="W3" s="166" t="n">
        <v>0</v>
      </c>
      <c r="X3" s="166" t="n">
        <v>0</v>
      </c>
      <c r="Y3" s="166" t="n">
        <v>0</v>
      </c>
    </row>
    <row r="4" customFormat="false" ht="12.75" hidden="false" customHeight="true" outlineLevel="0" collapsed="false">
      <c r="A4" s="174" t="s">
        <v>163</v>
      </c>
      <c r="B4" s="175"/>
      <c r="C4" s="160" t="n">
        <v>796923</v>
      </c>
      <c r="D4" s="161" t="s">
        <v>159</v>
      </c>
      <c r="E4" s="162" t="s">
        <v>164</v>
      </c>
      <c r="F4" s="163" t="n">
        <v>0</v>
      </c>
      <c r="G4" s="163" t="n">
        <v>0</v>
      </c>
      <c r="H4" s="164" t="n">
        <v>0</v>
      </c>
      <c r="I4" s="163" t="n">
        <v>0</v>
      </c>
      <c r="J4" s="163" t="n">
        <v>0</v>
      </c>
      <c r="K4" s="163" t="n">
        <v>0</v>
      </c>
      <c r="L4" s="163" t="n">
        <v>0</v>
      </c>
      <c r="M4" s="165" t="n">
        <v>0</v>
      </c>
      <c r="N4" s="163" t="n">
        <v>0</v>
      </c>
      <c r="O4" s="163" t="n">
        <v>0</v>
      </c>
      <c r="P4" s="163" t="n">
        <v>0</v>
      </c>
      <c r="Q4" s="163" t="n">
        <v>0</v>
      </c>
      <c r="R4" s="163" t="n">
        <v>0</v>
      </c>
      <c r="S4" s="163" t="n">
        <v>0</v>
      </c>
      <c r="T4" s="166" t="n">
        <v>0</v>
      </c>
      <c r="U4" s="166" t="n">
        <v>0</v>
      </c>
      <c r="V4" s="166" t="n">
        <v>0</v>
      </c>
      <c r="W4" s="166" t="n">
        <v>0</v>
      </c>
      <c r="X4" s="166" t="n">
        <v>0</v>
      </c>
      <c r="Y4" s="166" t="n">
        <v>0</v>
      </c>
    </row>
    <row r="5" customFormat="false" ht="12.75" hidden="false" customHeight="true" outlineLevel="0" collapsed="false">
      <c r="A5" s="176" t="s">
        <v>165</v>
      </c>
      <c r="B5" s="177" t="n">
        <f aca="false">Input!A3</f>
        <v>36677</v>
      </c>
      <c r="C5" s="160" t="n">
        <v>796923</v>
      </c>
      <c r="D5" s="161" t="s">
        <v>159</v>
      </c>
      <c r="E5" s="162" t="s">
        <v>166</v>
      </c>
      <c r="F5" s="163" t="n">
        <v>0</v>
      </c>
      <c r="G5" s="163" t="n">
        <v>0</v>
      </c>
      <c r="H5" s="164" t="n">
        <v>0</v>
      </c>
      <c r="I5" s="163" t="n">
        <v>0</v>
      </c>
      <c r="J5" s="163" t="n">
        <v>0</v>
      </c>
      <c r="K5" s="163" t="n">
        <v>0</v>
      </c>
      <c r="L5" s="163" t="n">
        <v>0</v>
      </c>
      <c r="M5" s="165" t="n">
        <v>0</v>
      </c>
      <c r="N5" s="163" t="n">
        <v>0</v>
      </c>
      <c r="O5" s="163" t="n">
        <v>0</v>
      </c>
      <c r="P5" s="163" t="n">
        <v>0</v>
      </c>
      <c r="Q5" s="163" t="n">
        <v>0</v>
      </c>
      <c r="R5" s="163" t="n">
        <v>0</v>
      </c>
      <c r="S5" s="163" t="n">
        <v>0</v>
      </c>
      <c r="T5" s="166" t="n">
        <v>0</v>
      </c>
      <c r="U5" s="166" t="n">
        <v>0</v>
      </c>
      <c r="V5" s="166" t="n">
        <v>0</v>
      </c>
      <c r="W5" s="166" t="n">
        <v>0</v>
      </c>
      <c r="X5" s="166" t="n">
        <v>0</v>
      </c>
      <c r="Y5" s="166" t="n">
        <v>0</v>
      </c>
    </row>
    <row r="6" customFormat="false" ht="12.75" hidden="false" customHeight="true" outlineLevel="0" collapsed="false">
      <c r="A6" s="178" t="s">
        <v>167</v>
      </c>
      <c r="B6" s="179" t="n">
        <f aca="false">Input!B4</f>
        <v>796923</v>
      </c>
      <c r="C6" s="160" t="n">
        <v>796923</v>
      </c>
      <c r="D6" s="161" t="s">
        <v>159</v>
      </c>
      <c r="E6" s="162" t="s">
        <v>168</v>
      </c>
      <c r="F6" s="163" t="n">
        <v>4320910.8658</v>
      </c>
      <c r="G6" s="163" t="n">
        <v>0</v>
      </c>
      <c r="H6" s="164" t="n">
        <v>0</v>
      </c>
      <c r="I6" s="163" t="n">
        <v>0</v>
      </c>
      <c r="J6" s="163" t="n">
        <v>0</v>
      </c>
      <c r="K6" s="163" t="n">
        <v>0</v>
      </c>
      <c r="L6" s="163" t="n">
        <v>0</v>
      </c>
      <c r="M6" s="165" t="n">
        <v>0</v>
      </c>
      <c r="N6" s="163" t="n">
        <v>0</v>
      </c>
      <c r="O6" s="163" t="n">
        <v>0</v>
      </c>
      <c r="P6" s="163" t="n">
        <v>0</v>
      </c>
      <c r="Q6" s="163" t="n">
        <v>0</v>
      </c>
      <c r="R6" s="163" t="n">
        <v>0</v>
      </c>
      <c r="S6" s="163" t="n">
        <v>0</v>
      </c>
      <c r="T6" s="166" t="n">
        <v>0</v>
      </c>
      <c r="U6" s="166" t="n">
        <v>0</v>
      </c>
      <c r="V6" s="166" t="n">
        <v>0</v>
      </c>
      <c r="W6" s="166" t="n">
        <v>0</v>
      </c>
      <c r="X6" s="166" t="n">
        <v>0</v>
      </c>
      <c r="Y6" s="166" t="n">
        <v>0</v>
      </c>
    </row>
    <row r="7" customFormat="false" ht="12.75" hidden="false" customHeight="true" outlineLevel="0" collapsed="false">
      <c r="A7" s="180"/>
      <c r="B7" s="179" t="n">
        <f aca="false">Input!C4</f>
        <v>800149</v>
      </c>
      <c r="C7" s="160" t="n">
        <v>796924</v>
      </c>
      <c r="D7" s="161" t="s">
        <v>159</v>
      </c>
      <c r="E7" s="162" t="s">
        <v>160</v>
      </c>
      <c r="F7" s="181" t="n">
        <v>483406</v>
      </c>
      <c r="G7" s="181" t="n">
        <v>484638.5755</v>
      </c>
      <c r="H7" s="164" t="n">
        <v>5058.17355229</v>
      </c>
      <c r="I7" s="181" t="n">
        <v>2325.6632</v>
      </c>
      <c r="J7" s="181" t="n">
        <v>2326</v>
      </c>
      <c r="K7" s="181" t="n">
        <v>0</v>
      </c>
      <c r="L7" s="181" t="n">
        <v>0</v>
      </c>
      <c r="M7" s="181" t="n">
        <v>0</v>
      </c>
      <c r="N7" s="181" t="n">
        <v>1341.6499</v>
      </c>
      <c r="O7" s="181" t="n">
        <v>97.5596</v>
      </c>
      <c r="P7" s="181" t="n">
        <v>0</v>
      </c>
      <c r="Q7" s="181" t="n">
        <v>4997</v>
      </c>
      <c r="R7" s="181" t="n">
        <v>-0.8379</v>
      </c>
      <c r="S7" s="181" t="n">
        <v>0</v>
      </c>
      <c r="T7" s="166" t="n">
        <v>0</v>
      </c>
      <c r="U7" s="166" t="n">
        <v>0</v>
      </c>
      <c r="V7" s="166" t="n">
        <v>0</v>
      </c>
      <c r="W7" s="166" t="n">
        <v>0</v>
      </c>
      <c r="X7" s="166" t="n">
        <v>0</v>
      </c>
      <c r="Y7" s="166" t="n">
        <v>0</v>
      </c>
    </row>
    <row r="8" customFormat="false" ht="12.75" hidden="false" customHeight="false" outlineLevel="0" collapsed="false">
      <c r="A8" s="182"/>
      <c r="B8" s="183" t="n">
        <f aca="false">Input!D4</f>
        <v>796925</v>
      </c>
      <c r="C8" s="160" t="n">
        <v>796924</v>
      </c>
      <c r="D8" s="161" t="s">
        <v>159</v>
      </c>
      <c r="E8" s="162" t="s">
        <v>162</v>
      </c>
      <c r="F8" s="181" t="n">
        <v>0</v>
      </c>
      <c r="G8" s="181" t="n">
        <v>0</v>
      </c>
      <c r="H8" s="164" t="n">
        <v>0</v>
      </c>
      <c r="I8" s="181" t="n">
        <v>0</v>
      </c>
      <c r="J8" s="181" t="n">
        <v>0</v>
      </c>
      <c r="K8" s="181" t="n">
        <v>0</v>
      </c>
      <c r="L8" s="181" t="n">
        <v>0</v>
      </c>
      <c r="M8" s="181" t="n">
        <v>0</v>
      </c>
      <c r="N8" s="181" t="n">
        <v>0</v>
      </c>
      <c r="O8" s="181" t="n">
        <v>0</v>
      </c>
      <c r="P8" s="181" t="n">
        <v>0</v>
      </c>
      <c r="Q8" s="181" t="n">
        <v>0</v>
      </c>
      <c r="R8" s="181" t="n">
        <v>0</v>
      </c>
      <c r="S8" s="181" t="n">
        <v>0</v>
      </c>
      <c r="T8" s="166" t="n">
        <v>0</v>
      </c>
      <c r="U8" s="166" t="n">
        <v>0</v>
      </c>
      <c r="V8" s="166" t="n">
        <v>0</v>
      </c>
      <c r="W8" s="166" t="n">
        <v>0</v>
      </c>
      <c r="X8" s="166" t="n">
        <v>0</v>
      </c>
      <c r="Y8" s="166" t="n">
        <v>0</v>
      </c>
    </row>
    <row r="9" customFormat="false" ht="12.75" hidden="false" customHeight="false" outlineLevel="0" collapsed="false">
      <c r="B9" s="184"/>
      <c r="C9" s="160" t="n">
        <v>796924</v>
      </c>
      <c r="D9" s="161" t="s">
        <v>159</v>
      </c>
      <c r="E9" s="162" t="s">
        <v>164</v>
      </c>
      <c r="F9" s="181" t="n">
        <v>0</v>
      </c>
      <c r="G9" s="181" t="n">
        <v>0</v>
      </c>
      <c r="H9" s="164" t="n">
        <v>0</v>
      </c>
      <c r="I9" s="181" t="n">
        <v>0</v>
      </c>
      <c r="J9" s="181" t="n">
        <v>0</v>
      </c>
      <c r="K9" s="181" t="n">
        <v>0</v>
      </c>
      <c r="L9" s="181" t="n">
        <v>0</v>
      </c>
      <c r="M9" s="181" t="n">
        <v>0</v>
      </c>
      <c r="N9" s="181" t="n">
        <v>0</v>
      </c>
      <c r="O9" s="181" t="n">
        <v>0</v>
      </c>
      <c r="P9" s="181" t="n">
        <v>0</v>
      </c>
      <c r="Q9" s="181" t="n">
        <v>0</v>
      </c>
      <c r="R9" s="181" t="n">
        <v>0</v>
      </c>
      <c r="S9" s="181" t="n">
        <v>0</v>
      </c>
      <c r="T9" s="166" t="n">
        <v>0</v>
      </c>
      <c r="U9" s="166" t="n">
        <v>0</v>
      </c>
      <c r="V9" s="166" t="n">
        <v>0</v>
      </c>
      <c r="W9" s="166" t="n">
        <v>0</v>
      </c>
      <c r="X9" s="166" t="n">
        <v>0</v>
      </c>
      <c r="Y9" s="166" t="n">
        <v>0</v>
      </c>
    </row>
    <row r="10" customFormat="false" ht="12.75" hidden="false" customHeight="false" outlineLevel="0" collapsed="false">
      <c r="B10" s="184"/>
      <c r="C10" s="160" t="n">
        <v>796924</v>
      </c>
      <c r="D10" s="161" t="s">
        <v>159</v>
      </c>
      <c r="E10" s="162" t="s">
        <v>166</v>
      </c>
      <c r="F10" s="181" t="n">
        <v>0</v>
      </c>
      <c r="G10" s="181" t="n">
        <v>0</v>
      </c>
      <c r="H10" s="181" t="n">
        <v>0</v>
      </c>
      <c r="I10" s="181" t="n">
        <v>0</v>
      </c>
      <c r="J10" s="181" t="n">
        <v>0</v>
      </c>
      <c r="K10" s="181" t="n">
        <v>0</v>
      </c>
      <c r="L10" s="181" t="n">
        <v>0</v>
      </c>
      <c r="M10" s="181" t="n">
        <v>0</v>
      </c>
      <c r="N10" s="181" t="n">
        <v>0</v>
      </c>
      <c r="O10" s="181" t="n">
        <v>0</v>
      </c>
      <c r="P10" s="181" t="n">
        <v>0</v>
      </c>
      <c r="Q10" s="181" t="n">
        <v>0</v>
      </c>
      <c r="R10" s="181" t="n">
        <v>0</v>
      </c>
      <c r="S10" s="181" t="n">
        <v>0</v>
      </c>
      <c r="T10" s="166" t="n">
        <v>0</v>
      </c>
      <c r="U10" s="166" t="n">
        <v>0</v>
      </c>
      <c r="V10" s="166" t="n">
        <v>0</v>
      </c>
      <c r="W10" s="166" t="n">
        <v>0</v>
      </c>
      <c r="X10" s="166" t="n">
        <v>0</v>
      </c>
      <c r="Y10" s="166" t="n">
        <v>0</v>
      </c>
    </row>
    <row r="11" customFormat="false" ht="12.75" hidden="false" customHeight="false" outlineLevel="0" collapsed="false">
      <c r="B11" s="184"/>
      <c r="C11" s="160" t="n">
        <v>796924</v>
      </c>
      <c r="D11" s="161" t="s">
        <v>159</v>
      </c>
      <c r="E11" s="185" t="s">
        <v>168</v>
      </c>
      <c r="F11" s="181" t="n">
        <v>0</v>
      </c>
      <c r="G11" s="181" t="n">
        <v>0</v>
      </c>
      <c r="H11" s="181" t="n">
        <v>0</v>
      </c>
      <c r="I11" s="181" t="n">
        <v>0</v>
      </c>
      <c r="J11" s="181" t="n">
        <v>0</v>
      </c>
      <c r="K11" s="181" t="n">
        <v>0</v>
      </c>
      <c r="L11" s="181" t="n">
        <v>0</v>
      </c>
      <c r="M11" s="181" t="n">
        <v>0</v>
      </c>
      <c r="N11" s="181" t="n">
        <v>0</v>
      </c>
      <c r="O11" s="181" t="n">
        <v>0</v>
      </c>
      <c r="P11" s="181" t="n">
        <v>0</v>
      </c>
      <c r="Q11" s="181" t="n">
        <v>0</v>
      </c>
      <c r="R11" s="181" t="n">
        <v>0</v>
      </c>
      <c r="S11" s="181" t="n">
        <v>0</v>
      </c>
      <c r="T11" s="166" t="n">
        <v>0</v>
      </c>
      <c r="U11" s="166" t="n">
        <v>0</v>
      </c>
      <c r="V11" s="166" t="n">
        <v>0</v>
      </c>
      <c r="W11" s="166" t="n">
        <v>0</v>
      </c>
      <c r="X11" s="166" t="n">
        <v>0</v>
      </c>
      <c r="Y11" s="166" t="n">
        <v>0</v>
      </c>
    </row>
    <row r="12" customFormat="false" ht="12.75" hidden="false" customHeight="false" outlineLevel="0" collapsed="false">
      <c r="B12" s="184"/>
      <c r="C12" s="160" t="n">
        <v>796925</v>
      </c>
      <c r="D12" s="161" t="s">
        <v>159</v>
      </c>
      <c r="E12" s="162" t="s">
        <v>160</v>
      </c>
      <c r="F12" s="181" t="n">
        <v>20657.2612</v>
      </c>
      <c r="G12" s="181" t="n">
        <v>1118891.7306</v>
      </c>
      <c r="H12" s="181" t="n">
        <v>187.54941341</v>
      </c>
      <c r="I12" s="181" t="n">
        <v>6088.9309</v>
      </c>
      <c r="J12" s="181" t="n">
        <v>-22276.4537</v>
      </c>
      <c r="K12" s="181" t="n">
        <v>0</v>
      </c>
      <c r="L12" s="181" t="n">
        <v>0</v>
      </c>
      <c r="M12" s="181" t="n">
        <v>0</v>
      </c>
      <c r="N12" s="181" t="n">
        <v>0</v>
      </c>
      <c r="O12" s="181" t="n">
        <v>6.7384</v>
      </c>
      <c r="P12" s="181" t="n">
        <v>0</v>
      </c>
      <c r="Q12" s="181" t="n">
        <v>1082049.5815</v>
      </c>
      <c r="R12" s="181" t="n">
        <v>-4.1035</v>
      </c>
      <c r="S12" s="181" t="n">
        <v>0</v>
      </c>
      <c r="T12" s="166" t="n">
        <v>0</v>
      </c>
      <c r="U12" s="166" t="n">
        <v>0</v>
      </c>
      <c r="V12" s="166" t="n">
        <v>0</v>
      </c>
      <c r="W12" s="166" t="n">
        <v>0</v>
      </c>
      <c r="X12" s="166" t="n">
        <v>0</v>
      </c>
      <c r="Y12" s="166" t="n">
        <v>0</v>
      </c>
    </row>
    <row r="13" customFormat="false" ht="12.75" hidden="false" customHeight="false" outlineLevel="0" collapsed="false">
      <c r="B13" s="184"/>
      <c r="C13" s="160" t="n">
        <v>796925</v>
      </c>
      <c r="D13" s="161" t="s">
        <v>159</v>
      </c>
      <c r="E13" s="162" t="s">
        <v>162</v>
      </c>
      <c r="F13" s="181" t="n">
        <v>0</v>
      </c>
      <c r="G13" s="181" t="n">
        <v>0</v>
      </c>
      <c r="H13" s="164" t="n">
        <v>0</v>
      </c>
      <c r="I13" s="181" t="n">
        <v>0</v>
      </c>
      <c r="J13" s="181" t="n">
        <v>0</v>
      </c>
      <c r="K13" s="181" t="n">
        <v>0</v>
      </c>
      <c r="L13" s="181" t="n">
        <v>0</v>
      </c>
      <c r="M13" s="181" t="n">
        <v>0</v>
      </c>
      <c r="N13" s="181" t="n">
        <v>0</v>
      </c>
      <c r="O13" s="181" t="n">
        <v>0</v>
      </c>
      <c r="P13" s="181" t="n">
        <v>0</v>
      </c>
      <c r="Q13" s="181" t="n">
        <v>0</v>
      </c>
      <c r="R13" s="181" t="n">
        <v>0</v>
      </c>
      <c r="S13" s="181" t="n">
        <v>0</v>
      </c>
      <c r="T13" s="166" t="n">
        <v>0</v>
      </c>
      <c r="U13" s="166" t="n">
        <v>0</v>
      </c>
      <c r="V13" s="166" t="n">
        <v>0</v>
      </c>
      <c r="W13" s="166" t="n">
        <v>0</v>
      </c>
      <c r="X13" s="166" t="n">
        <v>0</v>
      </c>
      <c r="Y13" s="166" t="n">
        <v>0</v>
      </c>
    </row>
    <row r="14" customFormat="false" ht="12.75" hidden="false" customHeight="false" outlineLevel="0" collapsed="false">
      <c r="B14" s="184"/>
      <c r="C14" s="160" t="n">
        <v>796925</v>
      </c>
      <c r="D14" s="161" t="s">
        <v>159</v>
      </c>
      <c r="E14" s="162" t="s">
        <v>164</v>
      </c>
      <c r="F14" s="181" t="n">
        <v>0</v>
      </c>
      <c r="G14" s="181" t="n">
        <v>0</v>
      </c>
      <c r="H14" s="181" t="n">
        <v>0</v>
      </c>
      <c r="I14" s="181" t="n">
        <v>0</v>
      </c>
      <c r="J14" s="181" t="n">
        <v>0</v>
      </c>
      <c r="K14" s="181" t="n">
        <v>0</v>
      </c>
      <c r="L14" s="181" t="n">
        <v>0</v>
      </c>
      <c r="M14" s="181" t="n">
        <v>0</v>
      </c>
      <c r="N14" s="181" t="n">
        <v>0</v>
      </c>
      <c r="O14" s="181" t="n">
        <v>0</v>
      </c>
      <c r="P14" s="181" t="n">
        <v>0</v>
      </c>
      <c r="Q14" s="181" t="n">
        <v>0</v>
      </c>
      <c r="R14" s="181" t="n">
        <v>0</v>
      </c>
      <c r="S14" s="181" t="n">
        <v>0</v>
      </c>
      <c r="T14" s="166" t="n">
        <v>0</v>
      </c>
      <c r="U14" s="166" t="n">
        <v>0</v>
      </c>
      <c r="V14" s="166" t="n">
        <v>0</v>
      </c>
      <c r="W14" s="166" t="n">
        <v>0</v>
      </c>
      <c r="X14" s="166" t="n">
        <v>0</v>
      </c>
      <c r="Y14" s="166" t="n">
        <v>0</v>
      </c>
    </row>
    <row r="15" customFormat="false" ht="12.75" hidden="false" customHeight="false" outlineLevel="0" collapsed="false">
      <c r="B15" s="184"/>
      <c r="C15" s="160" t="n">
        <v>796925</v>
      </c>
      <c r="D15" s="161" t="s">
        <v>159</v>
      </c>
      <c r="E15" s="162" t="s">
        <v>166</v>
      </c>
      <c r="F15" s="181" t="n">
        <v>0</v>
      </c>
      <c r="G15" s="181" t="n">
        <v>0</v>
      </c>
      <c r="H15" s="181" t="n">
        <v>0</v>
      </c>
      <c r="I15" s="181" t="n">
        <v>0</v>
      </c>
      <c r="J15" s="181" t="n">
        <v>0</v>
      </c>
      <c r="K15" s="181" t="n">
        <v>0</v>
      </c>
      <c r="L15" s="181" t="n">
        <v>0</v>
      </c>
      <c r="M15" s="181" t="n">
        <v>0</v>
      </c>
      <c r="N15" s="181" t="n">
        <v>0</v>
      </c>
      <c r="O15" s="181" t="n">
        <v>0</v>
      </c>
      <c r="P15" s="181" t="n">
        <v>0</v>
      </c>
      <c r="Q15" s="181" t="n">
        <v>0</v>
      </c>
      <c r="R15" s="181" t="n">
        <v>0</v>
      </c>
      <c r="S15" s="181" t="n">
        <v>0</v>
      </c>
      <c r="T15" s="166" t="n">
        <v>0</v>
      </c>
      <c r="U15" s="166" t="n">
        <v>0</v>
      </c>
      <c r="V15" s="166" t="n">
        <v>0</v>
      </c>
      <c r="W15" s="166" t="n">
        <v>0</v>
      </c>
      <c r="X15" s="166" t="n">
        <v>0</v>
      </c>
      <c r="Y15" s="166" t="n">
        <v>0</v>
      </c>
    </row>
    <row r="16" customFormat="false" ht="12.75" hidden="false" customHeight="false" outlineLevel="0" collapsed="false">
      <c r="B16" s="184"/>
      <c r="C16" s="160" t="n">
        <v>796925</v>
      </c>
      <c r="D16" s="161" t="s">
        <v>159</v>
      </c>
      <c r="E16" s="162" t="s">
        <v>168</v>
      </c>
      <c r="F16" s="163" t="n">
        <v>1082049.5815</v>
      </c>
      <c r="G16" s="163" t="n">
        <v>0</v>
      </c>
      <c r="H16" s="164" t="n">
        <v>0</v>
      </c>
      <c r="I16" s="163" t="n">
        <v>0</v>
      </c>
      <c r="J16" s="163" t="n">
        <v>0</v>
      </c>
      <c r="K16" s="163" t="n">
        <v>0</v>
      </c>
      <c r="L16" s="163" t="n">
        <v>0</v>
      </c>
      <c r="M16" s="165" t="n">
        <v>0</v>
      </c>
      <c r="N16" s="163" t="n">
        <v>0</v>
      </c>
      <c r="O16" s="163" t="n">
        <v>0</v>
      </c>
      <c r="P16" s="163" t="n">
        <v>0</v>
      </c>
      <c r="Q16" s="163" t="n">
        <v>0</v>
      </c>
      <c r="R16" s="163" t="n">
        <v>0</v>
      </c>
      <c r="S16" s="163" t="n">
        <v>0</v>
      </c>
      <c r="T16" s="166" t="n">
        <v>0</v>
      </c>
      <c r="U16" s="166" t="n">
        <v>0</v>
      </c>
      <c r="V16" s="166" t="n">
        <v>0</v>
      </c>
      <c r="W16" s="166" t="n">
        <v>0</v>
      </c>
      <c r="X16" s="166" t="n">
        <v>0</v>
      </c>
      <c r="Y16" s="166" t="n">
        <v>0</v>
      </c>
    </row>
    <row r="17" customFormat="false" ht="12" hidden="false" customHeight="true" outlineLevel="0" collapsed="false">
      <c r="A17" s="181"/>
      <c r="B17" s="184"/>
      <c r="F17" s="181"/>
      <c r="G17" s="181"/>
      <c r="I17" s="181"/>
      <c r="J17" s="181"/>
      <c r="K17" s="181"/>
      <c r="L17" s="181"/>
      <c r="M17" s="181"/>
      <c r="N17" s="181"/>
      <c r="O17" s="181"/>
      <c r="P17" s="181"/>
      <c r="Q17" s="181"/>
      <c r="R17" s="181"/>
      <c r="S17" s="181"/>
    </row>
    <row r="18" customFormat="false" ht="12.75" hidden="false" customHeight="true" outlineLevel="0" collapsed="false">
      <c r="B18" s="184"/>
      <c r="F18" s="181"/>
      <c r="G18" s="181"/>
      <c r="I18" s="181"/>
      <c r="J18" s="181"/>
      <c r="K18" s="181"/>
      <c r="L18" s="181"/>
      <c r="M18" s="181"/>
      <c r="N18" s="181"/>
      <c r="O18" s="181"/>
      <c r="P18" s="181"/>
      <c r="Q18" s="181"/>
      <c r="R18" s="181"/>
      <c r="S18" s="181"/>
    </row>
    <row r="19" customFormat="false" ht="13.5" hidden="false" customHeight="true" outlineLevel="0" collapsed="false">
      <c r="B19" s="184"/>
      <c r="F19" s="181"/>
      <c r="G19" s="181"/>
      <c r="I19" s="181"/>
      <c r="J19" s="181"/>
      <c r="K19" s="181"/>
      <c r="L19" s="181"/>
      <c r="M19" s="181"/>
      <c r="N19" s="181"/>
      <c r="O19" s="181"/>
      <c r="P19" s="181"/>
      <c r="Q19" s="181"/>
      <c r="R19" s="181"/>
      <c r="S19" s="181"/>
    </row>
    <row r="20" customFormat="false" ht="13.5" hidden="false" customHeight="true" outlineLevel="0" collapsed="false">
      <c r="B20" s="184"/>
      <c r="F20" s="181"/>
      <c r="G20" s="181"/>
      <c r="H20" s="181"/>
      <c r="I20" s="181"/>
      <c r="J20" s="181"/>
      <c r="K20" s="181"/>
      <c r="L20" s="181"/>
      <c r="M20" s="181"/>
      <c r="N20" s="181"/>
      <c r="O20" s="181"/>
      <c r="P20" s="181"/>
      <c r="Q20" s="181"/>
      <c r="R20" s="181"/>
      <c r="S20" s="181"/>
    </row>
    <row r="21" customFormat="false" ht="11.25" hidden="false" customHeight="true" outlineLevel="0" collapsed="false">
      <c r="B21" s="184"/>
      <c r="F21" s="181"/>
      <c r="G21" s="181"/>
      <c r="H21" s="181"/>
      <c r="I21" s="181"/>
      <c r="J21" s="181"/>
      <c r="K21" s="181"/>
      <c r="L21" s="181"/>
      <c r="M21" s="181"/>
      <c r="N21" s="181"/>
      <c r="O21" s="181"/>
      <c r="P21" s="181"/>
      <c r="Q21" s="181"/>
      <c r="R21" s="181"/>
      <c r="S21" s="181"/>
    </row>
    <row r="22" customFormat="false" ht="12.75" hidden="false" customHeight="false" outlineLevel="0" collapsed="false">
      <c r="B22" s="184"/>
      <c r="F22" s="186"/>
      <c r="G22" s="181"/>
      <c r="I22" s="181"/>
      <c r="J22" s="181"/>
      <c r="K22" s="181"/>
      <c r="L22" s="181"/>
      <c r="M22" s="181"/>
      <c r="N22" s="181"/>
      <c r="O22" s="181"/>
      <c r="P22" s="181"/>
      <c r="Q22" s="181"/>
      <c r="R22" s="181"/>
      <c r="S22" s="181"/>
    </row>
    <row r="23" customFormat="false" ht="12.75" hidden="false" customHeight="false" outlineLevel="0" collapsed="false">
      <c r="B23" s="184"/>
      <c r="F23" s="181"/>
      <c r="G23" s="181"/>
      <c r="I23" s="181"/>
      <c r="J23" s="181"/>
      <c r="K23" s="181"/>
      <c r="L23" s="181"/>
      <c r="M23" s="181"/>
      <c r="N23" s="181"/>
      <c r="O23" s="181"/>
      <c r="P23" s="181"/>
      <c r="Q23" s="181"/>
      <c r="R23" s="181"/>
      <c r="S23" s="181"/>
    </row>
    <row r="24" customFormat="false" ht="12.75" hidden="false" customHeight="false" outlineLevel="0" collapsed="false">
      <c r="B24" s="184"/>
      <c r="F24" s="181"/>
      <c r="G24" s="181"/>
      <c r="H24" s="181"/>
      <c r="I24" s="181"/>
      <c r="J24" s="181"/>
      <c r="K24" s="181"/>
      <c r="L24" s="181"/>
      <c r="M24" s="181"/>
      <c r="N24" s="181"/>
      <c r="O24" s="181"/>
      <c r="P24" s="181"/>
      <c r="Q24" s="181"/>
      <c r="R24" s="181"/>
      <c r="S24" s="181"/>
    </row>
    <row r="25" customFormat="false" ht="12.75" hidden="false" customHeight="false" outlineLevel="0" collapsed="false">
      <c r="B25" s="184"/>
      <c r="F25" s="181"/>
      <c r="G25" s="181"/>
      <c r="H25" s="181"/>
      <c r="I25" s="181"/>
      <c r="J25" s="181"/>
      <c r="K25" s="181"/>
      <c r="L25" s="181"/>
      <c r="M25" s="181"/>
      <c r="N25" s="181"/>
      <c r="O25" s="181"/>
      <c r="P25" s="181"/>
      <c r="Q25" s="181"/>
      <c r="R25" s="181"/>
      <c r="S25" s="181"/>
    </row>
    <row r="26" customFormat="false" ht="12.75" hidden="false" customHeight="false" outlineLevel="0" collapsed="false">
      <c r="B26" s="184"/>
    </row>
    <row r="27" customFormat="false" ht="12.75" hidden="false" customHeight="false" outlineLevel="0" collapsed="false">
      <c r="B27" s="184"/>
    </row>
    <row r="28" customFormat="false" ht="12.75" hidden="false" customHeight="false" outlineLevel="0" collapsed="false">
      <c r="B28" s="184"/>
    </row>
    <row r="29" customFormat="false" ht="12.75" hidden="false" customHeight="false" outlineLevel="0" collapsed="false">
      <c r="B29" s="184"/>
    </row>
    <row r="30" customFormat="false" ht="12.75" hidden="false" customHeight="false" outlineLevel="0" collapsed="false">
      <c r="B30" s="184"/>
    </row>
    <row r="31" customFormat="false" ht="12.75" hidden="false" customHeight="false" outlineLevel="0" collapsed="false">
      <c r="B31" s="184"/>
    </row>
    <row r="32" customFormat="false" ht="12.75" hidden="false" customHeight="false" outlineLevel="0" collapsed="false">
      <c r="B32" s="184"/>
    </row>
    <row r="33" customFormat="false" ht="12.75" hidden="false" customHeight="false" outlineLevel="0" collapsed="false">
      <c r="B33" s="184"/>
    </row>
    <row r="34" customFormat="false" ht="12.75" hidden="false" customHeight="false" outlineLevel="0" collapsed="false">
      <c r="B34" s="184"/>
    </row>
    <row r="35" customFormat="false" ht="12.75" hidden="false" customHeight="false" outlineLevel="0" collapsed="false">
      <c r="B35" s="184"/>
    </row>
    <row r="36" customFormat="false" ht="12.75" hidden="false" customHeight="false" outlineLevel="0" collapsed="false">
      <c r="B36" s="184"/>
    </row>
    <row r="37" customFormat="false" ht="12.75" hidden="false" customHeight="false" outlineLevel="0" collapsed="false">
      <c r="B37" s="184"/>
    </row>
    <row r="38" customFormat="false" ht="12.75" hidden="false" customHeight="false" outlineLevel="0" collapsed="false">
      <c r="B38" s="184"/>
    </row>
    <row r="39" customFormat="false" ht="12.75" hidden="false" customHeight="false" outlineLevel="0" collapsed="false">
      <c r="B39" s="184"/>
    </row>
    <row r="40" customFormat="false" ht="12.75" hidden="false" customHeight="false" outlineLevel="0" collapsed="false">
      <c r="B40" s="184"/>
    </row>
    <row r="41" customFormat="false" ht="12.75" hidden="false" customHeight="false" outlineLevel="0" collapsed="false">
      <c r="B41" s="184"/>
    </row>
    <row r="42" customFormat="false" ht="12.75" hidden="false" customHeight="false" outlineLevel="0" collapsed="false">
      <c r="B42" s="184"/>
    </row>
    <row r="43" customFormat="false" ht="12.75" hidden="false" customHeight="false" outlineLevel="0" collapsed="false">
      <c r="B43" s="184"/>
    </row>
    <row r="44" customFormat="false" ht="12.75" hidden="false" customHeight="false" outlineLevel="0" collapsed="false">
      <c r="B44" s="184"/>
    </row>
    <row r="52" customFormat="false" ht="12.75" hidden="false" customHeight="false" outlineLevel="0" collapsed="false">
      <c r="F52" s="187"/>
    </row>
    <row r="320" customFormat="false" ht="12.75" hidden="false" customHeight="false" outlineLevel="0" collapsed="false">
      <c r="A320" s="188"/>
    </row>
    <row r="323" customFormat="false" ht="12.75" hidden="false" customHeight="false" outlineLevel="0" collapsed="false">
      <c r="C323" s="189"/>
      <c r="D323" s="190"/>
      <c r="E323" s="190"/>
      <c r="F323" s="191"/>
      <c r="G323" s="191"/>
      <c r="H323" s="192"/>
      <c r="I323" s="191"/>
      <c r="J323" s="191"/>
      <c r="K323" s="191"/>
      <c r="L323" s="191"/>
      <c r="M323" s="191"/>
      <c r="N323" s="191"/>
      <c r="O323" s="191"/>
      <c r="P323" s="191"/>
      <c r="Q323" s="191"/>
      <c r="R323" s="191"/>
      <c r="S323" s="191"/>
      <c r="T323" s="0"/>
      <c r="U323" s="0"/>
      <c r="V323" s="0"/>
      <c r="W323" s="0"/>
      <c r="X323" s="0"/>
      <c r="Y323" s="0"/>
      <c r="Z323" s="0"/>
      <c r="AA323" s="0"/>
      <c r="AB323" s="0"/>
      <c r="AC323" s="0"/>
      <c r="AD323" s="0"/>
      <c r="AE323" s="0"/>
      <c r="AF323" s="0"/>
      <c r="AG323" s="0"/>
      <c r="AH323" s="0"/>
      <c r="AI323" s="0"/>
      <c r="AJ323" s="0"/>
      <c r="AK323" s="0"/>
      <c r="AL323" s="0"/>
      <c r="AM323" s="0"/>
      <c r="AN323" s="0"/>
      <c r="AO323" s="0"/>
      <c r="AP323" s="0"/>
      <c r="AQ323" s="0"/>
      <c r="AR323" s="0"/>
      <c r="AS323" s="0"/>
      <c r="AT323" s="0"/>
      <c r="AU323" s="0"/>
      <c r="AV323" s="0"/>
      <c r="AW323" s="0"/>
      <c r="AX323" s="0"/>
      <c r="AY323" s="0"/>
      <c r="AZ323" s="0"/>
      <c r="BA323" s="0"/>
      <c r="BB323" s="0"/>
      <c r="BC323" s="0"/>
      <c r="BD323" s="0"/>
      <c r="BE323" s="0"/>
      <c r="BF323" s="0"/>
      <c r="BG323" s="0"/>
      <c r="BH323" s="0"/>
      <c r="BI323" s="0"/>
      <c r="BJ323" s="0"/>
      <c r="BK323" s="0"/>
      <c r="BL323" s="0"/>
      <c r="BM323" s="0"/>
      <c r="BN323" s="0"/>
      <c r="BO323" s="0"/>
      <c r="BP323" s="0"/>
      <c r="BQ323" s="0"/>
      <c r="BR323" s="0"/>
      <c r="BS323" s="0"/>
      <c r="BT323" s="0"/>
      <c r="BU323" s="0"/>
      <c r="BV323" s="0"/>
      <c r="BW323" s="0"/>
      <c r="BX323" s="0"/>
      <c r="BY323" s="0"/>
      <c r="BZ323" s="0"/>
      <c r="CA323" s="0"/>
      <c r="CB323" s="0"/>
      <c r="CC323" s="0"/>
      <c r="CD323" s="0"/>
      <c r="CE323" s="0"/>
      <c r="CF323" s="0"/>
      <c r="CG323" s="0"/>
      <c r="CH323" s="0"/>
      <c r="CI323" s="0"/>
      <c r="CJ323" s="0"/>
      <c r="CK323" s="0"/>
      <c r="CL323" s="0"/>
      <c r="CM323" s="0"/>
      <c r="CN323" s="0"/>
      <c r="CO323" s="0"/>
      <c r="CP323" s="0"/>
      <c r="CQ323" s="0"/>
      <c r="CR323" s="0"/>
      <c r="CS323" s="0"/>
      <c r="CT323" s="0"/>
      <c r="CU323" s="0"/>
      <c r="CV323" s="0"/>
      <c r="CW323" s="0"/>
      <c r="CX323" s="0"/>
      <c r="CY323" s="0"/>
      <c r="CZ323" s="0"/>
      <c r="DA323" s="0"/>
      <c r="DB323" s="0"/>
      <c r="DC323" s="0"/>
      <c r="DD323" s="0"/>
      <c r="DE323" s="0"/>
      <c r="DF323" s="0"/>
      <c r="DG323" s="0"/>
      <c r="DH323" s="0"/>
      <c r="DI323" s="0"/>
      <c r="DJ323" s="0"/>
      <c r="DK323" s="0"/>
      <c r="DL323" s="0"/>
      <c r="DM323" s="0"/>
      <c r="DN323" s="0"/>
      <c r="DO323" s="0"/>
      <c r="DP323" s="0"/>
      <c r="DQ323" s="0"/>
      <c r="DR323" s="0"/>
      <c r="DS323" s="0"/>
      <c r="DT323" s="0"/>
      <c r="DU323" s="0"/>
      <c r="DV323" s="0"/>
      <c r="DW323" s="0"/>
      <c r="DX323" s="0"/>
      <c r="DY323" s="0"/>
      <c r="DZ323" s="0"/>
      <c r="EA323" s="0"/>
      <c r="EB323" s="0"/>
      <c r="EC323" s="0"/>
      <c r="ED323" s="0"/>
      <c r="EE323" s="0"/>
      <c r="EF323" s="0"/>
      <c r="EG323" s="0"/>
      <c r="EH323" s="0"/>
      <c r="EI323" s="0"/>
      <c r="EJ323" s="0"/>
      <c r="EK323" s="0"/>
      <c r="EL323" s="0"/>
      <c r="EM323" s="0"/>
      <c r="EN323" s="0"/>
      <c r="EO323" s="0"/>
      <c r="EP323" s="0"/>
      <c r="EQ323" s="0"/>
      <c r="ER323" s="0"/>
      <c r="ES323" s="0"/>
      <c r="ET323" s="0"/>
      <c r="EU323" s="0"/>
      <c r="EV323" s="0"/>
      <c r="EW323" s="0"/>
      <c r="EX323" s="0"/>
      <c r="EY323" s="0"/>
      <c r="EZ323" s="0"/>
      <c r="FA323" s="0"/>
      <c r="FB323" s="0"/>
      <c r="FC323" s="0"/>
      <c r="FD323" s="0"/>
      <c r="FE323" s="0"/>
      <c r="FF323" s="0"/>
      <c r="FG323" s="0"/>
      <c r="FH323" s="0"/>
      <c r="FI323" s="0"/>
      <c r="FJ323" s="0"/>
      <c r="FK323" s="0"/>
      <c r="FL323" s="0"/>
      <c r="FM323" s="0"/>
      <c r="FN323" s="0"/>
      <c r="FO323" s="0"/>
      <c r="FP323" s="0"/>
      <c r="FQ323" s="0"/>
      <c r="FR323" s="0"/>
      <c r="FS323" s="0"/>
      <c r="FT323" s="0"/>
      <c r="FU323" s="0"/>
      <c r="FV323" s="0"/>
      <c r="FW323" s="0"/>
      <c r="FX323" s="0"/>
      <c r="FY323" s="0"/>
      <c r="FZ323" s="0"/>
      <c r="GA323" s="0"/>
      <c r="GB323" s="0"/>
      <c r="GC323" s="0"/>
      <c r="GD323" s="0"/>
      <c r="GE323" s="0"/>
      <c r="GF323" s="0"/>
      <c r="GG323" s="0"/>
      <c r="GH323" s="0"/>
      <c r="GI323" s="0"/>
      <c r="GJ323" s="0"/>
      <c r="GK323" s="0"/>
      <c r="GL323" s="0"/>
      <c r="GM323" s="0"/>
      <c r="GN323" s="0"/>
      <c r="GO323" s="0"/>
      <c r="GP323" s="0"/>
      <c r="GQ323" s="0"/>
      <c r="GR323" s="0"/>
      <c r="GS323" s="0"/>
      <c r="GT323" s="0"/>
      <c r="GU323" s="0"/>
      <c r="GV323" s="0"/>
      <c r="GW323" s="0"/>
      <c r="GX323" s="0"/>
      <c r="GY323" s="0"/>
      <c r="GZ323" s="0"/>
      <c r="HA323" s="0"/>
      <c r="HB323" s="0"/>
      <c r="HC323" s="0"/>
      <c r="HD323" s="0"/>
      <c r="HE323" s="0"/>
      <c r="HF323" s="0"/>
      <c r="HG323" s="0"/>
      <c r="HH323" s="0"/>
      <c r="HI323" s="0"/>
      <c r="HJ323" s="0"/>
      <c r="HK323" s="0"/>
      <c r="HL323" s="0"/>
      <c r="HM323" s="0"/>
      <c r="HN323" s="0"/>
      <c r="HO323" s="0"/>
      <c r="HP323" s="0"/>
      <c r="HQ323" s="0"/>
      <c r="HR323" s="0"/>
      <c r="HS323" s="0"/>
      <c r="HT323" s="0"/>
      <c r="HU323" s="0"/>
      <c r="HV323" s="0"/>
      <c r="HW323" s="0"/>
      <c r="HX323" s="0"/>
      <c r="HY323" s="0"/>
      <c r="HZ323" s="0"/>
      <c r="IA323" s="0"/>
      <c r="IB323" s="0"/>
      <c r="IC323" s="0"/>
      <c r="ID323" s="0"/>
      <c r="IE323" s="0"/>
      <c r="IF323" s="0"/>
      <c r="IG323" s="0"/>
      <c r="IH323" s="0"/>
      <c r="II323" s="0"/>
      <c r="IJ323" s="0"/>
      <c r="IK323" s="0"/>
      <c r="IL323" s="0"/>
      <c r="IM323" s="0"/>
      <c r="IN323" s="0"/>
      <c r="IO323" s="0"/>
      <c r="IP323" s="0"/>
      <c r="IQ323" s="0"/>
      <c r="IR323" s="0"/>
      <c r="IS323" s="0"/>
      <c r="IT323" s="0"/>
      <c r="IU323" s="0"/>
      <c r="IV323" s="0"/>
      <c r="IW323" s="0"/>
    </row>
    <row r="324" customFormat="false" ht="12.75" hidden="false" customHeight="false" outlineLevel="0" collapsed="false">
      <c r="B324" s="18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
              <controlPr defaultSize="0" print="false" autoFill="0" autoPict="0" macro="xls.Module3.RunTopPages">
                <anchor moveWithCells="true" sizeWithCells="false">
                  <from>
                    <xdr:col>0</xdr:col>
                    <xdr:colOff>543240</xdr:colOff>
                    <xdr:row>9</xdr:row>
                    <xdr:rowOff>19080</xdr:rowOff>
                  </from>
                  <to>
                    <xdr:col>1</xdr:col>
                    <xdr:colOff>675000</xdr:colOff>
                    <xdr:row>10</xdr:row>
                    <xdr:rowOff>162000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2" ySplit="1" topLeftCell="AB26" activePane="bottomRight" state="frozen"/>
      <selection pane="topLeft" activeCell="A1" activeCellId="0" sqref="A1"/>
      <selection pane="topRight" activeCell="AB1" activeCellId="0" sqref="AB1"/>
      <selection pane="bottomLeft" activeCell="A26" activeCellId="0" sqref="A26"/>
      <selection pane="bottomRight" activeCell="AG47" activeCellId="0" sqref="AG47"/>
    </sheetView>
  </sheetViews>
  <sheetFormatPr defaultColWidth="9.13671875" defaultRowHeight="12.75" customHeight="true" zeroHeight="false" outlineLevelRow="0" outlineLevelCol="0"/>
  <cols>
    <col collapsed="false" customWidth="true" hidden="false" outlineLevel="0" max="1" min="1" style="134" width="23.85"/>
    <col collapsed="false" customWidth="true" hidden="false" outlineLevel="0" max="2" min="2" style="134" width="20.7"/>
    <col collapsed="false" customWidth="true" hidden="false" outlineLevel="0" max="3" min="3" style="134" width="14.41"/>
    <col collapsed="false" customWidth="true" hidden="false" outlineLevel="0" max="4" min="4" style="134" width="13.56"/>
    <col collapsed="false" customWidth="true" hidden="false" outlineLevel="0" max="11" min="5" style="134" width="14.85"/>
    <col collapsed="false" customWidth="true" hidden="false" outlineLevel="0" max="12" min="12" style="134" width="15.28"/>
    <col collapsed="false" customWidth="true" hidden="false" outlineLevel="0" max="17" min="13" style="134" width="14.85"/>
    <col collapsed="false" customWidth="true" hidden="false" outlineLevel="0" max="18" min="18" style="134" width="15.56"/>
    <col collapsed="false" customWidth="true" hidden="false" outlineLevel="0" max="23" min="19" style="134" width="14.85"/>
    <col collapsed="false" customWidth="true" hidden="false" outlineLevel="0" max="24" min="24" style="134" width="15.41"/>
    <col collapsed="false" customWidth="true" hidden="false" outlineLevel="0" max="33" min="25" style="134" width="14.85"/>
    <col collapsed="false" customWidth="true" hidden="false" outlineLevel="0" max="34" min="34" style="134" width="2.7"/>
    <col collapsed="false" customWidth="true" hidden="false" outlineLevel="0" max="35" min="35" style="134" width="15.13"/>
    <col collapsed="false" customWidth="true" hidden="false" outlineLevel="0" max="36" min="36" style="134" width="16.13"/>
    <col collapsed="false" customWidth="true" hidden="false" outlineLevel="0" max="37" min="37" style="134" width="14.56"/>
    <col collapsed="false" customWidth="true" hidden="false" outlineLevel="0" max="38" min="38" style="134" width="11.99"/>
    <col collapsed="false" customWidth="true" hidden="false" outlineLevel="0" max="39" min="39" style="134" width="13.28"/>
    <col collapsed="false" customWidth="true" hidden="false" outlineLevel="0" max="40" min="40" style="134" width="11.56"/>
    <col collapsed="false" customWidth="true" hidden="false" outlineLevel="0" max="41" min="41" style="134" width="14.56"/>
    <col collapsed="false" customWidth="false" hidden="false" outlineLevel="0" max="257" min="42" style="134" width="9.14"/>
  </cols>
  <sheetData>
    <row r="1" customFormat="false" ht="12.75" hidden="false" customHeight="true" outlineLevel="0" collapsed="false">
      <c r="B1" s="134" t="n">
        <f aca="false">M38</f>
        <v>-0.455100001650862</v>
      </c>
      <c r="D1" s="193"/>
      <c r="E1" s="193"/>
      <c r="F1" s="194"/>
      <c r="G1" s="195" t="s">
        <v>169</v>
      </c>
      <c r="H1" s="1"/>
      <c r="I1" s="1"/>
      <c r="J1" s="1"/>
      <c r="K1" s="1"/>
      <c r="L1" s="1"/>
      <c r="M1" s="1"/>
      <c r="N1" s="1"/>
      <c r="O1" s="1"/>
    </row>
    <row r="2" customFormat="false" ht="12.75" hidden="false" customHeight="true" outlineLevel="0" collapsed="false">
      <c r="A2" s="196" t="s">
        <v>170</v>
      </c>
      <c r="D2" s="1"/>
      <c r="E2" s="193"/>
      <c r="F2" s="194"/>
      <c r="G2" s="197"/>
      <c r="H2" s="1"/>
      <c r="I2" s="1"/>
      <c r="J2" s="1"/>
      <c r="K2" s="1"/>
      <c r="L2" s="1"/>
      <c r="M2" s="1"/>
      <c r="N2" s="1"/>
      <c r="O2" s="1"/>
    </row>
    <row r="3" customFormat="false" ht="12.75" hidden="false" customHeight="true" outlineLevel="0" collapsed="false">
      <c r="A3" s="198" t="s">
        <v>171</v>
      </c>
      <c r="B3" s="199" t="s">
        <v>5</v>
      </c>
      <c r="C3" s="199" t="s">
        <v>8</v>
      </c>
      <c r="D3" s="200"/>
      <c r="E3" s="193"/>
      <c r="F3" s="201"/>
      <c r="G3" s="1"/>
      <c r="H3" s="1"/>
      <c r="I3" s="1"/>
      <c r="J3" s="1"/>
      <c r="K3" s="1"/>
      <c r="L3" s="1"/>
      <c r="M3" s="2"/>
      <c r="N3" s="1"/>
      <c r="O3" s="1"/>
    </row>
    <row r="4" customFormat="false" ht="12.75" hidden="false" customHeight="true" outlineLevel="0" collapsed="false">
      <c r="A4" s="198" t="s">
        <v>172</v>
      </c>
      <c r="B4" s="202" t="n">
        <v>36647</v>
      </c>
      <c r="D4" s="1"/>
      <c r="E4" s="193"/>
      <c r="F4" s="201"/>
      <c r="G4" s="1"/>
      <c r="H4" s="1"/>
      <c r="I4" s="1"/>
      <c r="K4" s="1"/>
      <c r="L4" s="1"/>
      <c r="M4" s="1"/>
      <c r="N4" s="1"/>
      <c r="O4" s="1"/>
    </row>
    <row r="5" customFormat="false" ht="12.75" hidden="false" customHeight="true" outlineLevel="0" collapsed="false">
      <c r="A5" s="198" t="s">
        <v>173</v>
      </c>
      <c r="B5" s="203" t="n">
        <f aca="false">Input!A3</f>
        <v>36677</v>
      </c>
      <c r="C5" s="204"/>
      <c r="D5" s="205"/>
      <c r="E5" s="205"/>
      <c r="J5" s="206"/>
      <c r="V5" s="85"/>
      <c r="W5" s="85"/>
      <c r="X5" s="85"/>
      <c r="Y5" s="85"/>
      <c r="Z5" s="85"/>
      <c r="AA5" s="85"/>
    </row>
    <row r="6" customFormat="false" ht="12.75" hidden="false" customHeight="true" outlineLevel="0" collapsed="false">
      <c r="A6" s="198" t="s">
        <v>174</v>
      </c>
      <c r="B6" s="207" t="n">
        <f aca="false">Input!B4</f>
        <v>796923</v>
      </c>
      <c r="C6" s="204"/>
      <c r="D6" s="205"/>
      <c r="E6" s="205"/>
      <c r="K6" s="208" t="s">
        <v>175</v>
      </c>
      <c r="L6" s="209"/>
      <c r="M6" s="209"/>
      <c r="N6" s="209"/>
      <c r="O6" s="209"/>
      <c r="P6" s="209"/>
      <c r="Q6" s="209"/>
      <c r="R6" s="210"/>
      <c r="S6" s="17" t="s">
        <v>176</v>
      </c>
      <c r="T6" s="17"/>
      <c r="V6" s="208" t="s">
        <v>177</v>
      </c>
      <c r="W6" s="209"/>
      <c r="X6" s="209"/>
      <c r="Y6" s="209"/>
      <c r="Z6" s="209"/>
      <c r="AA6" s="210"/>
    </row>
    <row r="7" customFormat="false" ht="12.75" hidden="false" customHeight="true" outlineLevel="0" collapsed="false">
      <c r="K7" s="211"/>
      <c r="L7" s="212" t="s">
        <v>178</v>
      </c>
      <c r="M7" s="212" t="s">
        <v>179</v>
      </c>
      <c r="N7" s="213" t="s">
        <v>180</v>
      </c>
      <c r="O7" s="212"/>
      <c r="P7" s="212" t="s">
        <v>181</v>
      </c>
      <c r="Q7" s="212" t="s">
        <v>181</v>
      </c>
      <c r="R7" s="214" t="s">
        <v>7</v>
      </c>
      <c r="S7" s="215" t="s">
        <v>182</v>
      </c>
      <c r="T7" s="215" t="s">
        <v>183</v>
      </c>
      <c r="V7" s="216" t="s">
        <v>184</v>
      </c>
      <c r="W7" s="85"/>
      <c r="X7" s="85"/>
      <c r="Y7" s="85"/>
      <c r="Z7" s="85"/>
      <c r="AA7" s="217"/>
    </row>
    <row r="8" customFormat="false" ht="12.75" hidden="false" customHeight="true" outlineLevel="0" collapsed="false">
      <c r="A8" s="218" t="s">
        <v>185</v>
      </c>
      <c r="D8" s="219" t="s">
        <v>186</v>
      </c>
      <c r="E8" s="219" t="s">
        <v>147</v>
      </c>
      <c r="G8" s="137" t="s">
        <v>187</v>
      </c>
      <c r="H8" s="137"/>
      <c r="K8" s="220" t="s">
        <v>188</v>
      </c>
      <c r="L8" s="85"/>
      <c r="M8" s="85"/>
      <c r="N8" s="85"/>
      <c r="O8" s="85"/>
      <c r="P8" s="85"/>
      <c r="Q8" s="75"/>
      <c r="R8" s="217"/>
      <c r="V8" s="216" t="s">
        <v>189</v>
      </c>
      <c r="W8" s="85"/>
      <c r="X8" s="85"/>
      <c r="Y8" s="85"/>
      <c r="Z8" s="85"/>
      <c r="AA8" s="217"/>
    </row>
    <row r="9" customFormat="false" ht="12.75" hidden="false" customHeight="true" outlineLevel="0" collapsed="false">
      <c r="A9" s="134" t="s">
        <v>190</v>
      </c>
      <c r="D9" s="221" t="n">
        <f aca="false">Input!B52</f>
        <v>-2902366.3885</v>
      </c>
      <c r="E9" s="221" t="n">
        <f aca="false">Input!B6</f>
        <v>-7364200.5911</v>
      </c>
      <c r="F9" s="1" t="s">
        <v>191</v>
      </c>
      <c r="G9" s="134" t="s">
        <v>192</v>
      </c>
      <c r="K9" s="216" t="s">
        <v>193</v>
      </c>
      <c r="L9" s="153" t="n">
        <f aca="false">Input!B32*10000</f>
        <v>705960000</v>
      </c>
      <c r="M9" s="153" t="n">
        <v>0</v>
      </c>
      <c r="N9" s="153" t="n">
        <v>0</v>
      </c>
      <c r="O9" s="153" t="n">
        <v>0</v>
      </c>
      <c r="P9" s="153" t="n">
        <v>0</v>
      </c>
      <c r="Q9" s="153" t="n">
        <v>0</v>
      </c>
      <c r="R9" s="222" t="n">
        <f aca="false">SUM(L9:Q9)</f>
        <v>705960000</v>
      </c>
      <c r="S9" s="223" t="n">
        <f aca="false">IF(R9&gt;=0,R9/1000000,0)</f>
        <v>705.96</v>
      </c>
      <c r="T9" s="223" t="n">
        <f aca="false">IF(R9&gt;=0,0,R9/1000000)</f>
        <v>0</v>
      </c>
      <c r="V9" s="216"/>
      <c r="W9" s="85"/>
      <c r="X9" s="85"/>
      <c r="Y9" s="85"/>
      <c r="Z9" s="85"/>
      <c r="AA9" s="217"/>
      <c r="AI9" s="153"/>
    </row>
    <row r="10" customFormat="false" ht="12.75" hidden="false" customHeight="true" outlineLevel="0" collapsed="false">
      <c r="A10" s="134" t="s">
        <v>194</v>
      </c>
      <c r="D10" s="221" t="n">
        <f aca="false">Input!B53</f>
        <v>1451140.3422</v>
      </c>
      <c r="E10" s="221" t="n">
        <f aca="false">Input!B7</f>
        <v>1768695.1662</v>
      </c>
      <c r="F10" s="1" t="s">
        <v>191</v>
      </c>
      <c r="G10" s="134" t="s">
        <v>192</v>
      </c>
      <c r="K10" s="216" t="s">
        <v>195</v>
      </c>
      <c r="L10" s="153" t="n">
        <f aca="false">Input!B33*10000</f>
        <v>-719590000</v>
      </c>
      <c r="M10" s="153" t="n">
        <v>0</v>
      </c>
      <c r="N10" s="153" t="n">
        <v>0</v>
      </c>
      <c r="O10" s="153" t="n">
        <v>0</v>
      </c>
      <c r="P10" s="153" t="n">
        <v>0</v>
      </c>
      <c r="Q10" s="153" t="n">
        <v>0</v>
      </c>
      <c r="R10" s="222" t="n">
        <f aca="false">SUM(L10:Q10)</f>
        <v>-719590000</v>
      </c>
      <c r="S10" s="223" t="n">
        <f aca="false">IF(R10&gt;=0,R10/1000000,0)</f>
        <v>0</v>
      </c>
      <c r="T10" s="223" t="n">
        <f aca="false">IF(R10&gt;=0,0,R10/1000000)</f>
        <v>-719.59</v>
      </c>
      <c r="V10" s="216" t="s">
        <v>196</v>
      </c>
      <c r="W10" s="85"/>
      <c r="X10" s="85"/>
      <c r="Y10" s="85"/>
      <c r="Z10" s="85"/>
      <c r="AA10" s="217"/>
    </row>
    <row r="11" customFormat="false" ht="12.75" hidden="false" customHeight="true" outlineLevel="0" collapsed="false">
      <c r="A11" s="134" t="s">
        <v>197</v>
      </c>
      <c r="D11" s="221"/>
      <c r="E11" s="221"/>
      <c r="F11" s="1" t="s">
        <v>191</v>
      </c>
      <c r="G11" s="134" t="s">
        <v>198</v>
      </c>
      <c r="K11" s="216" t="s">
        <v>199</v>
      </c>
      <c r="L11" s="153" t="n">
        <v>0</v>
      </c>
      <c r="M11" s="153" t="n">
        <v>0</v>
      </c>
      <c r="N11" s="153" t="n">
        <v>0</v>
      </c>
      <c r="O11" s="153" t="n">
        <v>0</v>
      </c>
      <c r="P11" s="153" t="n">
        <v>0</v>
      </c>
      <c r="Q11" s="153" t="n">
        <v>0</v>
      </c>
      <c r="R11" s="222" t="n">
        <f aca="false">SUM(L11:Q11)</f>
        <v>0</v>
      </c>
      <c r="S11" s="223" t="n">
        <f aca="false">IF(R11&gt;=0,R11/1000000,0)</f>
        <v>0</v>
      </c>
      <c r="T11" s="223" t="n">
        <f aca="false">IF(R11&gt;=0,0,R11/1000000)</f>
        <v>0</v>
      </c>
      <c r="V11" s="216" t="s">
        <v>200</v>
      </c>
      <c r="W11" s="85"/>
      <c r="X11" s="85"/>
      <c r="Y11" s="85"/>
      <c r="Z11" s="85"/>
      <c r="AA11" s="217"/>
    </row>
    <row r="12" customFormat="false" ht="12.75" hidden="false" customHeight="true" outlineLevel="0" collapsed="false">
      <c r="A12" s="134" t="s">
        <v>201</v>
      </c>
      <c r="D12" s="221" t="n">
        <v>0</v>
      </c>
      <c r="E12" s="221" t="n">
        <v>0</v>
      </c>
      <c r="F12" s="1" t="s">
        <v>191</v>
      </c>
      <c r="G12" s="134" t="s">
        <v>202</v>
      </c>
      <c r="J12" s="206"/>
      <c r="K12" s="216" t="s">
        <v>203</v>
      </c>
      <c r="L12" s="153" t="n">
        <v>0</v>
      </c>
      <c r="M12" s="153" t="n">
        <v>0</v>
      </c>
      <c r="N12" s="153" t="n">
        <v>0</v>
      </c>
      <c r="O12" s="153" t="n">
        <v>0</v>
      </c>
      <c r="P12" s="153" t="n">
        <v>0</v>
      </c>
      <c r="Q12" s="153" t="n">
        <v>0</v>
      </c>
      <c r="R12" s="222" t="n">
        <f aca="false">SUM(L12:Q12)</f>
        <v>0</v>
      </c>
      <c r="S12" s="223" t="n">
        <f aca="false">IF(R12&gt;=0,R12/1000000,0)</f>
        <v>0</v>
      </c>
      <c r="T12" s="223" t="n">
        <f aca="false">IF(R12&gt;=0,0,R12/1000000)</f>
        <v>0</v>
      </c>
      <c r="V12" s="216"/>
      <c r="W12" s="85"/>
      <c r="X12" s="85"/>
      <c r="Y12" s="85"/>
      <c r="Z12" s="85"/>
      <c r="AA12" s="217"/>
      <c r="AK12" s="153"/>
    </row>
    <row r="13" customFormat="false" ht="12.75" hidden="false" customHeight="true" outlineLevel="0" collapsed="false">
      <c r="A13" s="134" t="s">
        <v>204</v>
      </c>
      <c r="D13" s="224" t="n">
        <f aca="false">Input!B54</f>
        <v>0</v>
      </c>
      <c r="E13" s="224" t="n">
        <f aca="false">Input!B8</f>
        <v>0</v>
      </c>
      <c r="F13" s="1" t="s">
        <v>191</v>
      </c>
      <c r="K13" s="216"/>
      <c r="L13" s="85"/>
      <c r="M13" s="85"/>
      <c r="N13" s="85"/>
      <c r="O13" s="85"/>
      <c r="P13" s="85"/>
      <c r="Q13" s="85"/>
      <c r="R13" s="217"/>
      <c r="S13" s="225"/>
      <c r="T13" s="225"/>
      <c r="V13" s="216" t="s">
        <v>205</v>
      </c>
      <c r="W13" s="85"/>
      <c r="X13" s="85"/>
      <c r="Y13" s="17" t="s">
        <v>206</v>
      </c>
      <c r="Z13" s="85"/>
      <c r="AA13" s="217"/>
      <c r="AK13" s="153"/>
    </row>
    <row r="14" customFormat="false" ht="12.75" hidden="false" customHeight="true" outlineLevel="0" collapsed="false">
      <c r="A14" s="134" t="s">
        <v>207</v>
      </c>
      <c r="E14" s="226" t="n">
        <f aca="false">+E160</f>
        <v>0</v>
      </c>
      <c r="F14" s="134" t="s">
        <v>208</v>
      </c>
      <c r="K14" s="216" t="s">
        <v>209</v>
      </c>
      <c r="L14" s="227" t="n">
        <f aca="false">SUM(L9:L13)/1000000</f>
        <v>-13.63</v>
      </c>
      <c r="M14" s="227" t="n">
        <f aca="false">SUM(M9:M13)/100</f>
        <v>0</v>
      </c>
      <c r="N14" s="227" t="n">
        <f aca="false">SUM(N9:N13)/1000000</f>
        <v>0</v>
      </c>
      <c r="O14" s="227" t="n">
        <f aca="false">SUM(O9:O13)/1000000</f>
        <v>0</v>
      </c>
      <c r="P14" s="227" t="n">
        <f aca="false">SUM(P9:P13)/1000000</f>
        <v>0</v>
      </c>
      <c r="Q14" s="227" t="n">
        <f aca="false">SUM(Q9:Q13)/1000000</f>
        <v>0</v>
      </c>
      <c r="R14" s="228" t="n">
        <f aca="false">SUM(R9:R12)/1000000</f>
        <v>-13.63</v>
      </c>
      <c r="S14" s="227" t="n">
        <f aca="false">SUM(S9:S13)</f>
        <v>705.96</v>
      </c>
      <c r="T14" s="227" t="n">
        <f aca="false">SUM(T9:T13)</f>
        <v>-719.59</v>
      </c>
      <c r="V14" s="216"/>
      <c r="W14" s="85"/>
      <c r="X14" s="85"/>
      <c r="Y14" s="17" t="s">
        <v>210</v>
      </c>
      <c r="Z14" s="85"/>
      <c r="AA14" s="217"/>
    </row>
    <row r="15" customFormat="false" ht="12.75" hidden="false" customHeight="true" outlineLevel="0" collapsed="false">
      <c r="A15" s="134" t="s">
        <v>211</v>
      </c>
      <c r="E15" s="226" t="n">
        <f aca="false">+L160</f>
        <v>0</v>
      </c>
      <c r="F15" s="134" t="s">
        <v>208</v>
      </c>
      <c r="K15" s="216" t="s">
        <v>212</v>
      </c>
      <c r="L15" s="29" t="n">
        <v>0</v>
      </c>
      <c r="M15" s="29" t="n">
        <v>0</v>
      </c>
      <c r="N15" s="29" t="n">
        <v>0</v>
      </c>
      <c r="O15" s="29" t="n">
        <v>0</v>
      </c>
      <c r="P15" s="29" t="n">
        <v>0</v>
      </c>
      <c r="Q15" s="29" t="n">
        <v>0</v>
      </c>
      <c r="R15" s="229" t="n">
        <f aca="false">IF(R16=0,0,R17/R16)</f>
        <v>0</v>
      </c>
      <c r="S15" s="230" t="str">
        <f aca="false">IF(SUM(S14:T14)-R14=0,"-",SUM(S14:T14)-R14)</f>
        <v>-</v>
      </c>
      <c r="T15" s="225"/>
      <c r="V15" s="216"/>
      <c r="W15" s="17" t="s">
        <v>213</v>
      </c>
      <c r="X15" s="17" t="s">
        <v>214</v>
      </c>
      <c r="Y15" s="21" t="s">
        <v>215</v>
      </c>
      <c r="Z15" s="85"/>
      <c r="AA15" s="217"/>
    </row>
    <row r="16" customFormat="false" ht="12.75" hidden="false" customHeight="true" outlineLevel="0" collapsed="false">
      <c r="A16" s="134" t="s">
        <v>216</v>
      </c>
      <c r="D16" s="0"/>
      <c r="E16" s="226" t="n">
        <f aca="false">+E186</f>
        <v>0</v>
      </c>
      <c r="F16" s="134" t="s">
        <v>208</v>
      </c>
      <c r="I16" s="231"/>
      <c r="J16" s="206"/>
      <c r="K16" s="216" t="s">
        <v>217</v>
      </c>
      <c r="L16" s="232" t="n">
        <v>0</v>
      </c>
      <c r="M16" s="232" t="n">
        <v>0</v>
      </c>
      <c r="N16" s="233" t="n">
        <v>0</v>
      </c>
      <c r="O16" s="234" t="n">
        <v>0</v>
      </c>
      <c r="P16" s="234" t="n">
        <v>0</v>
      </c>
      <c r="Q16" s="234" t="n">
        <v>0</v>
      </c>
      <c r="R16" s="235" t="n">
        <f aca="false">SUM(L16:Q16)</f>
        <v>0</v>
      </c>
      <c r="S16" s="236"/>
      <c r="T16" s="225"/>
      <c r="U16" s="85"/>
      <c r="V16" s="216" t="s">
        <v>218</v>
      </c>
      <c r="W16" s="85" t="n">
        <v>0</v>
      </c>
      <c r="X16" s="85" t="n">
        <v>0</v>
      </c>
      <c r="Y16" s="85" t="n">
        <f aca="false">(X16-W16)/1000000</f>
        <v>0</v>
      </c>
      <c r="Z16" s="85"/>
      <c r="AA16" s="217"/>
      <c r="AB16" s="85"/>
      <c r="AC16" s="85"/>
      <c r="AD16" s="85"/>
      <c r="AE16" s="85"/>
      <c r="AF16" s="85"/>
      <c r="AG16" s="85"/>
      <c r="AH16" s="85"/>
      <c r="AI16" s="85"/>
      <c r="AJ16" s="85"/>
      <c r="AK16" s="85"/>
    </row>
    <row r="17" customFormat="false" ht="12.75" hidden="false" customHeight="true" outlineLevel="0" collapsed="false">
      <c r="D17" s="0"/>
      <c r="E17" s="226"/>
      <c r="I17" s="231"/>
      <c r="K17" s="237"/>
      <c r="L17" s="238" t="n">
        <f aca="false">SUM(L15*L16)</f>
        <v>0</v>
      </c>
      <c r="M17" s="238" t="n">
        <f aca="false">SUM(M15*M16)</f>
        <v>0</v>
      </c>
      <c r="N17" s="238" t="n">
        <f aca="false">SUM(N15*N16)</f>
        <v>0</v>
      </c>
      <c r="O17" s="238" t="n">
        <f aca="false">SUM(O15*O16)</f>
        <v>0</v>
      </c>
      <c r="P17" s="238" t="n">
        <f aca="false">SUM(P15*P16)</f>
        <v>0</v>
      </c>
      <c r="Q17" s="238" t="n">
        <f aca="false">SUM(Q15*Q16)</f>
        <v>0</v>
      </c>
      <c r="R17" s="239" t="n">
        <f aca="false">SUM(L17:Q17)</f>
        <v>0</v>
      </c>
      <c r="S17" s="0"/>
      <c r="T17" s="0"/>
      <c r="U17" s="85"/>
      <c r="V17" s="216" t="s">
        <v>219</v>
      </c>
      <c r="W17" s="85" t="n">
        <v>0</v>
      </c>
      <c r="X17" s="85" t="n">
        <v>0</v>
      </c>
      <c r="Y17" s="85" t="n">
        <f aca="false">(X17-W17)/1000000</f>
        <v>0</v>
      </c>
      <c r="Z17" s="85"/>
      <c r="AA17" s="217"/>
      <c r="AB17" s="85"/>
      <c r="AC17" s="85"/>
      <c r="AD17" s="85"/>
      <c r="AE17" s="85"/>
      <c r="AF17" s="85"/>
      <c r="AG17" s="85"/>
      <c r="AH17" s="85"/>
      <c r="AI17" s="85"/>
      <c r="AJ17" s="85"/>
      <c r="AK17" s="85"/>
    </row>
    <row r="18" customFormat="false" ht="12.75" hidden="false" customHeight="true" outlineLevel="0" collapsed="false">
      <c r="D18" s="0"/>
      <c r="E18" s="226"/>
      <c r="I18" s="231"/>
      <c r="K18" s="220" t="s">
        <v>220</v>
      </c>
      <c r="L18" s="85"/>
      <c r="M18" s="85"/>
      <c r="N18" s="85"/>
      <c r="O18" s="85"/>
      <c r="P18" s="85"/>
      <c r="Q18" s="75"/>
      <c r="R18" s="217"/>
      <c r="S18" s="223"/>
      <c r="T18" s="223"/>
      <c r="U18" s="85"/>
      <c r="V18" s="216" t="s">
        <v>221</v>
      </c>
      <c r="W18" s="85" t="n">
        <f aca="false">W16+W17</f>
        <v>0</v>
      </c>
      <c r="X18" s="85" t="n">
        <f aca="false">X16+X17</f>
        <v>0</v>
      </c>
      <c r="Y18" s="85" t="n">
        <f aca="false">Y16+Y17</f>
        <v>0</v>
      </c>
      <c r="Z18" s="85"/>
      <c r="AA18" s="217"/>
      <c r="AB18" s="85"/>
      <c r="AC18" s="85"/>
      <c r="AD18" s="85"/>
      <c r="AE18" s="85"/>
      <c r="AF18" s="85"/>
      <c r="AG18" s="85"/>
      <c r="AH18" s="85"/>
      <c r="AI18" s="85"/>
      <c r="AJ18" s="85"/>
      <c r="AK18" s="85"/>
    </row>
    <row r="19" customFormat="false" ht="12.75" hidden="false" customHeight="true" outlineLevel="0" collapsed="false">
      <c r="A19" s="137" t="s">
        <v>27</v>
      </c>
      <c r="D19" s="0"/>
      <c r="E19" s="240" t="n">
        <f aca="false">SUM(E9:E16)</f>
        <v>-5595505.4249</v>
      </c>
      <c r="I19" s="85"/>
      <c r="K19" s="216" t="s">
        <v>193</v>
      </c>
      <c r="L19" s="153" t="n">
        <v>705960000</v>
      </c>
      <c r="M19" s="153" t="n">
        <v>0</v>
      </c>
      <c r="N19" s="153" t="n">
        <v>0</v>
      </c>
      <c r="O19" s="153" t="n">
        <v>0</v>
      </c>
      <c r="P19" s="153" t="n">
        <v>0</v>
      </c>
      <c r="Q19" s="153" t="n">
        <v>0</v>
      </c>
      <c r="R19" s="222" t="n">
        <f aca="false">SUM(L19:Q19)</f>
        <v>705960000</v>
      </c>
      <c r="S19" s="223" t="n">
        <f aca="false">IF(R19&gt;=0,R19/1000000,0)</f>
        <v>705.96</v>
      </c>
      <c r="T19" s="223" t="n">
        <f aca="false">IF(R19&gt;=0,0,R19/1000000)</f>
        <v>0</v>
      </c>
      <c r="U19" s="85"/>
      <c r="V19" s="216"/>
      <c r="W19" s="85"/>
      <c r="X19" s="85"/>
      <c r="Y19" s="85"/>
      <c r="Z19" s="85"/>
      <c r="AA19" s="217"/>
      <c r="AB19" s="85"/>
      <c r="AC19" s="85"/>
      <c r="AD19" s="85"/>
      <c r="AE19" s="85"/>
      <c r="AF19" s="85"/>
      <c r="AG19" s="85"/>
      <c r="AH19" s="85"/>
      <c r="AI19" s="153"/>
      <c r="AJ19" s="85"/>
      <c r="AK19" s="85"/>
    </row>
    <row r="20" customFormat="false" ht="12.75" hidden="false" customHeight="true" outlineLevel="0" collapsed="false">
      <c r="I20" s="241"/>
      <c r="J20" s="85"/>
      <c r="K20" s="216" t="s">
        <v>195</v>
      </c>
      <c r="L20" s="153" t="n">
        <v>-719590000</v>
      </c>
      <c r="M20" s="153" t="n">
        <v>0</v>
      </c>
      <c r="N20" s="153" t="n">
        <v>0</v>
      </c>
      <c r="O20" s="153" t="n">
        <v>0</v>
      </c>
      <c r="P20" s="153" t="n">
        <v>0</v>
      </c>
      <c r="Q20" s="153" t="n">
        <v>0</v>
      </c>
      <c r="R20" s="222" t="n">
        <f aca="false">SUM(L20:Q20)</f>
        <v>-719590000</v>
      </c>
      <c r="S20" s="223" t="n">
        <f aca="false">IF(R20&gt;=0,R20/1000000,0)</f>
        <v>0</v>
      </c>
      <c r="T20" s="223" t="n">
        <f aca="false">IF(R20&gt;=0,0,R20/1000000)</f>
        <v>-719.59</v>
      </c>
      <c r="U20" s="85"/>
      <c r="V20" s="216" t="s">
        <v>222</v>
      </c>
      <c r="W20" s="85"/>
      <c r="X20" s="85"/>
      <c r="Y20" s="85"/>
      <c r="Z20" s="85" t="n">
        <f aca="false">SUM(E19)</f>
        <v>-5595505.4249</v>
      </c>
      <c r="AA20" s="217"/>
      <c r="AB20" s="85"/>
      <c r="AC20" s="85"/>
      <c r="AD20" s="85"/>
      <c r="AE20" s="85"/>
      <c r="AF20" s="85"/>
      <c r="AG20" s="85"/>
      <c r="AH20" s="85"/>
      <c r="AI20" s="153"/>
      <c r="AJ20" s="85"/>
      <c r="AK20" s="85"/>
    </row>
    <row r="21" customFormat="false" ht="12.75" hidden="false" customHeight="true" outlineLevel="0" collapsed="false">
      <c r="A21" s="218" t="s">
        <v>223</v>
      </c>
      <c r="I21" s="85"/>
      <c r="J21" s="85"/>
      <c r="K21" s="216" t="s">
        <v>199</v>
      </c>
      <c r="L21" s="153" t="n">
        <v>0</v>
      </c>
      <c r="M21" s="153" t="n">
        <v>0</v>
      </c>
      <c r="N21" s="153" t="n">
        <v>0</v>
      </c>
      <c r="O21" s="153" t="n">
        <v>0</v>
      </c>
      <c r="P21" s="153" t="n">
        <v>0</v>
      </c>
      <c r="Q21" s="153" t="n">
        <v>0</v>
      </c>
      <c r="R21" s="222" t="n">
        <f aca="false">SUM(L21:Q21)</f>
        <v>0</v>
      </c>
      <c r="S21" s="223" t="n">
        <f aca="false">IF(R21&gt;=0,R21/1000000,0)</f>
        <v>0</v>
      </c>
      <c r="T21" s="223" t="n">
        <f aca="false">IF(R21&gt;=0,0,R21/1000000)</f>
        <v>0</v>
      </c>
      <c r="U21" s="75"/>
      <c r="V21" s="242"/>
      <c r="W21" s="243"/>
      <c r="X21" s="243"/>
      <c r="Y21" s="243"/>
      <c r="Z21" s="243"/>
      <c r="AA21" s="244"/>
      <c r="AB21" s="75"/>
      <c r="AC21" s="75"/>
      <c r="AD21" s="75"/>
      <c r="AE21" s="75"/>
      <c r="AF21" s="75"/>
      <c r="AG21" s="75"/>
      <c r="AH21" s="75"/>
      <c r="AI21" s="2"/>
      <c r="AJ21" s="85"/>
      <c r="AK21" s="85"/>
    </row>
    <row r="22" customFormat="false" ht="12.75" hidden="false" customHeight="true" outlineLevel="0" collapsed="false">
      <c r="A22" s="134" t="s">
        <v>224</v>
      </c>
      <c r="E22" s="226" t="n">
        <v>0</v>
      </c>
      <c r="F22" s="1" t="s">
        <v>191</v>
      </c>
      <c r="G22" s="85"/>
      <c r="I22" s="85"/>
      <c r="J22" s="85"/>
      <c r="K22" s="216" t="s">
        <v>203</v>
      </c>
      <c r="L22" s="153" t="n">
        <v>0</v>
      </c>
      <c r="M22" s="153" t="n">
        <v>0</v>
      </c>
      <c r="N22" s="153" t="n">
        <v>0</v>
      </c>
      <c r="O22" s="153" t="n">
        <v>0</v>
      </c>
      <c r="P22" s="153" t="n">
        <v>0</v>
      </c>
      <c r="Q22" s="153" t="n">
        <v>0</v>
      </c>
      <c r="R22" s="222" t="n">
        <f aca="false">SUM(L22:Q22)</f>
        <v>0</v>
      </c>
      <c r="S22" s="223" t="n">
        <f aca="false">IF(R22&gt;=0,R22/1000000,0)</f>
        <v>0</v>
      </c>
      <c r="T22" s="223" t="n">
        <f aca="false">IF(R22&gt;=0,0,R22/1000000)</f>
        <v>0</v>
      </c>
      <c r="U22" s="85"/>
      <c r="V22" s="85"/>
      <c r="W22" s="85"/>
      <c r="X22" s="85"/>
      <c r="Y22" s="85"/>
      <c r="Z22" s="85"/>
      <c r="AA22" s="85"/>
      <c r="AB22" s="85"/>
      <c r="AC22" s="85"/>
      <c r="AD22" s="85"/>
      <c r="AE22" s="85"/>
      <c r="AF22" s="85"/>
      <c r="AG22" s="85"/>
      <c r="AH22" s="85"/>
      <c r="AI22" s="2"/>
      <c r="AJ22" s="85"/>
      <c r="AK22" s="85"/>
    </row>
    <row r="23" customFormat="false" ht="12.75" hidden="false" customHeight="true" outlineLevel="0" collapsed="false">
      <c r="A23" s="134" t="s">
        <v>225</v>
      </c>
      <c r="E23" s="226" t="n">
        <f aca="false">+B64</f>
        <v>0</v>
      </c>
      <c r="F23" s="134" t="s">
        <v>208</v>
      </c>
      <c r="G23" s="85"/>
      <c r="H23" s="206"/>
      <c r="I23" s="245"/>
      <c r="J23" s="85"/>
      <c r="K23" s="216"/>
      <c r="L23" s="85"/>
      <c r="M23" s="85"/>
      <c r="N23" s="85"/>
      <c r="O23" s="85"/>
      <c r="P23" s="85"/>
      <c r="Q23" s="85"/>
      <c r="R23" s="217"/>
      <c r="S23" s="225"/>
      <c r="T23" s="225"/>
      <c r="U23" s="85"/>
      <c r="V23" s="85"/>
      <c r="W23" s="85"/>
      <c r="X23" s="85"/>
      <c r="Y23" s="85"/>
      <c r="Z23" s="85"/>
      <c r="AA23" s="85"/>
      <c r="AB23" s="85"/>
      <c r="AC23" s="85"/>
      <c r="AD23" s="85"/>
      <c r="AE23" s="85"/>
      <c r="AF23" s="85"/>
      <c r="AG23" s="85"/>
      <c r="AH23" s="85"/>
      <c r="AI23" s="2"/>
      <c r="AJ23" s="85"/>
      <c r="AK23" s="85"/>
    </row>
    <row r="24" customFormat="false" ht="12.75" hidden="false" customHeight="true" outlineLevel="0" collapsed="false">
      <c r="A24" s="134" t="s">
        <v>226</v>
      </c>
      <c r="E24" s="246" t="n">
        <f aca="false">E22+E23</f>
        <v>0</v>
      </c>
      <c r="F24" s="134" t="s">
        <v>208</v>
      </c>
      <c r="I24" s="85"/>
      <c r="J24" s="85"/>
      <c r="K24" s="216" t="s">
        <v>209</v>
      </c>
      <c r="L24" s="227" t="n">
        <f aca="false">SUM(L19:L23)/1000000</f>
        <v>-13.63</v>
      </c>
      <c r="M24" s="227" t="n">
        <f aca="false">SUM(M19:M23)/1000000</f>
        <v>0</v>
      </c>
      <c r="N24" s="227" t="n">
        <f aca="false">SUM(N19:N23)/1000000</f>
        <v>0</v>
      </c>
      <c r="O24" s="227" t="n">
        <f aca="false">SUM(O19:O23)/1000000</f>
        <v>0</v>
      </c>
      <c r="P24" s="227" t="n">
        <f aca="false">SUM(P19:P23)/1000000</f>
        <v>0</v>
      </c>
      <c r="Q24" s="227" t="n">
        <f aca="false">SUM(Q19:Q23)/1000000</f>
        <v>0</v>
      </c>
      <c r="R24" s="228" t="n">
        <f aca="false">SUM(R19:R22)/1000000</f>
        <v>-13.63</v>
      </c>
      <c r="S24" s="227" t="n">
        <f aca="false">SUM(S19:S23)</f>
        <v>705.96</v>
      </c>
      <c r="T24" s="227" t="n">
        <f aca="false">SUM(T19:T23)</f>
        <v>-719.59</v>
      </c>
      <c r="U24" s="75"/>
      <c r="V24" s="75"/>
      <c r="W24" s="75"/>
      <c r="X24" s="75"/>
      <c r="Y24" s="85"/>
      <c r="Z24" s="75"/>
      <c r="AA24" s="75"/>
      <c r="AB24" s="75"/>
      <c r="AC24" s="75"/>
      <c r="AD24" s="75"/>
      <c r="AE24" s="75"/>
      <c r="AF24" s="75"/>
      <c r="AG24" s="75"/>
      <c r="AH24" s="75"/>
      <c r="AI24" s="2"/>
      <c r="AJ24" s="85"/>
      <c r="AK24" s="85"/>
    </row>
    <row r="25" customFormat="false" ht="12.75" hidden="false" customHeight="true" outlineLevel="0" collapsed="false">
      <c r="A25" s="134" t="s">
        <v>227</v>
      </c>
      <c r="E25" s="226" t="n">
        <f aca="false">-M215</f>
        <v>-0</v>
      </c>
      <c r="I25" s="85"/>
      <c r="J25" s="85"/>
      <c r="K25" s="242"/>
      <c r="L25" s="243"/>
      <c r="M25" s="243"/>
      <c r="N25" s="243"/>
      <c r="O25" s="243"/>
      <c r="P25" s="243"/>
      <c r="Q25" s="243"/>
      <c r="R25" s="244"/>
      <c r="S25" s="75"/>
      <c r="T25" s="75"/>
      <c r="U25" s="85"/>
      <c r="V25" s="85"/>
      <c r="W25" s="85"/>
      <c r="X25" s="85"/>
      <c r="Y25" s="85"/>
      <c r="Z25" s="85"/>
      <c r="AA25" s="85"/>
      <c r="AB25" s="85"/>
      <c r="AC25" s="85"/>
      <c r="AD25" s="85"/>
      <c r="AE25" s="85"/>
      <c r="AF25" s="85"/>
      <c r="AG25" s="85"/>
      <c r="AH25" s="85"/>
      <c r="AI25" s="2"/>
      <c r="AJ25" s="85"/>
      <c r="AK25" s="85"/>
    </row>
    <row r="26" customFormat="false" ht="12.75" hidden="false" customHeight="true" outlineLevel="0" collapsed="false">
      <c r="A26" s="137" t="s">
        <v>228</v>
      </c>
      <c r="E26" s="247" t="n">
        <f aca="false">E24+E25</f>
        <v>0</v>
      </c>
      <c r="I26" s="85"/>
      <c r="J26" s="85"/>
      <c r="K26" s="1"/>
      <c r="L26" s="1"/>
      <c r="M26" s="1"/>
      <c r="N26" s="1"/>
      <c r="O26" s="1"/>
      <c r="P26" s="1"/>
      <c r="Q26" s="1"/>
      <c r="R26" s="1"/>
      <c r="S26" s="85"/>
      <c r="T26" s="85"/>
      <c r="U26" s="85"/>
      <c r="V26" s="85"/>
      <c r="W26" s="85"/>
      <c r="X26" s="85"/>
      <c r="Y26" s="85"/>
      <c r="Z26" s="85"/>
      <c r="AA26" s="85"/>
      <c r="AB26" s="85"/>
      <c r="AC26" s="85"/>
      <c r="AD26" s="85"/>
      <c r="AE26" s="85"/>
      <c r="AF26" s="85"/>
      <c r="AG26" s="85"/>
      <c r="AH26" s="85"/>
      <c r="AI26" s="2"/>
      <c r="AJ26" s="85"/>
      <c r="AK26" s="85"/>
    </row>
    <row r="27" customFormat="false" ht="12.75" hidden="false" customHeight="true" outlineLevel="0" collapsed="false">
      <c r="G27" s="85"/>
      <c r="I27" s="85"/>
      <c r="J27" s="85"/>
      <c r="K27" s="248"/>
      <c r="L27" s="209"/>
      <c r="M27" s="209"/>
      <c r="N27" s="209"/>
      <c r="O27" s="209"/>
      <c r="P27" s="209"/>
      <c r="Q27" s="249"/>
      <c r="R27" s="250"/>
      <c r="S27" s="85"/>
      <c r="T27" s="85"/>
      <c r="U27" s="85"/>
      <c r="V27" s="85"/>
      <c r="W27" s="85"/>
      <c r="X27" s="85"/>
      <c r="Y27" s="85"/>
      <c r="Z27" s="85"/>
      <c r="AA27" s="85"/>
      <c r="AB27" s="85"/>
      <c r="AC27" s="85"/>
      <c r="AD27" s="85"/>
      <c r="AE27" s="85"/>
      <c r="AF27" s="85"/>
      <c r="AG27" s="85"/>
      <c r="AH27" s="85"/>
      <c r="AI27" s="85"/>
      <c r="AJ27" s="85"/>
      <c r="AK27" s="85"/>
    </row>
    <row r="28" customFormat="false" ht="12.75" hidden="false" customHeight="true" outlineLevel="0" collapsed="false">
      <c r="A28" s="218" t="s">
        <v>229</v>
      </c>
      <c r="E28" s="85"/>
      <c r="I28" s="85"/>
      <c r="J28" s="85"/>
      <c r="K28" s="251" t="s">
        <v>230</v>
      </c>
      <c r="L28" s="251"/>
      <c r="M28" s="252" t="s">
        <v>231</v>
      </c>
      <c r="N28" s="252" t="s">
        <v>232</v>
      </c>
      <c r="O28" s="85"/>
      <c r="P28" s="85"/>
      <c r="Q28" s="85"/>
      <c r="R28" s="217"/>
      <c r="S28" s="85"/>
      <c r="T28" s="85"/>
      <c r="U28" s="85"/>
      <c r="V28" s="85"/>
      <c r="W28" s="85"/>
      <c r="X28" s="85"/>
      <c r="Y28" s="85"/>
      <c r="Z28" s="85"/>
      <c r="AA28" s="85"/>
      <c r="AB28" s="85"/>
      <c r="AC28" s="85"/>
      <c r="AD28" s="85"/>
      <c r="AE28" s="85"/>
      <c r="AF28" s="85"/>
      <c r="AG28" s="85"/>
      <c r="AH28" s="85"/>
      <c r="AI28" s="85"/>
      <c r="AJ28" s="85"/>
      <c r="AK28" s="85"/>
    </row>
    <row r="29" customFormat="false" ht="12.75" hidden="false" customHeight="true" outlineLevel="0" collapsed="false">
      <c r="A29" s="134" t="s">
        <v>233</v>
      </c>
      <c r="E29" s="253" t="n">
        <v>2033395.4326</v>
      </c>
      <c r="F29" s="134" t="s">
        <v>234</v>
      </c>
      <c r="I29" s="85"/>
      <c r="J29" s="85"/>
      <c r="K29" s="216" t="s">
        <v>220</v>
      </c>
      <c r="L29" s="85"/>
      <c r="M29" s="85"/>
      <c r="N29" s="85"/>
      <c r="O29" s="85"/>
      <c r="P29" s="85"/>
      <c r="Q29" s="75"/>
      <c r="R29" s="254"/>
      <c r="S29" s="85"/>
      <c r="T29" s="85"/>
      <c r="U29" s="85"/>
      <c r="V29" s="85"/>
      <c r="W29" s="85"/>
      <c r="X29" s="85"/>
      <c r="Y29" s="85"/>
      <c r="Z29" s="85"/>
      <c r="AA29" s="85"/>
      <c r="AB29" s="85"/>
      <c r="AC29" s="85"/>
      <c r="AD29" s="85"/>
      <c r="AE29" s="85"/>
      <c r="AF29" s="85"/>
      <c r="AG29" s="85"/>
      <c r="AH29" s="85"/>
      <c r="AI29" s="85"/>
      <c r="AJ29" s="85"/>
      <c r="AK29" s="85"/>
    </row>
    <row r="30" customFormat="false" ht="12.75" hidden="false" customHeight="true" outlineLevel="0" collapsed="false">
      <c r="A30" s="134" t="s">
        <v>235</v>
      </c>
      <c r="E30" s="255" t="n">
        <f aca="false">B62</f>
        <v>4320910.8658</v>
      </c>
      <c r="F30" s="134" t="s">
        <v>236</v>
      </c>
      <c r="H30" s="206"/>
      <c r="I30" s="245"/>
      <c r="J30" s="85"/>
      <c r="K30" s="216" t="s">
        <v>237</v>
      </c>
      <c r="L30" s="85"/>
      <c r="M30" s="153" t="n">
        <v>-2064617.2693</v>
      </c>
      <c r="N30" s="153"/>
      <c r="O30" s="85" t="s">
        <v>234</v>
      </c>
      <c r="P30" s="85"/>
      <c r="Q30" s="85"/>
      <c r="R30" s="217"/>
      <c r="S30" s="85"/>
      <c r="T30" s="85"/>
      <c r="U30" s="85"/>
      <c r="V30" s="85"/>
      <c r="W30" s="85"/>
      <c r="X30" s="85"/>
      <c r="Y30" s="85"/>
      <c r="Z30" s="85"/>
      <c r="AA30" s="85"/>
      <c r="AB30" s="85"/>
      <c r="AC30" s="85"/>
      <c r="AD30" s="85"/>
      <c r="AE30" s="85"/>
      <c r="AF30" s="85"/>
      <c r="AG30" s="85"/>
      <c r="AH30" s="85"/>
      <c r="AI30" s="85"/>
      <c r="AJ30" s="85"/>
      <c r="AK30" s="85"/>
    </row>
    <row r="31" customFormat="false" ht="12.75" hidden="false" customHeight="true" outlineLevel="0" collapsed="false">
      <c r="A31" s="134" t="s">
        <v>238</v>
      </c>
      <c r="E31" s="226" t="n">
        <f aca="false">B103</f>
        <v>0</v>
      </c>
      <c r="F31" s="134" t="s">
        <v>236</v>
      </c>
      <c r="I31" s="85"/>
      <c r="J31" s="85"/>
      <c r="K31" s="216" t="s">
        <v>239</v>
      </c>
      <c r="L31" s="85"/>
      <c r="M31" s="153" t="n">
        <v>0</v>
      </c>
      <c r="N31" s="2" t="n">
        <f aca="false">M31</f>
        <v>0</v>
      </c>
      <c r="O31" s="85" t="s">
        <v>234</v>
      </c>
      <c r="P31" s="85"/>
      <c r="Q31" s="85"/>
      <c r="R31" s="217"/>
      <c r="S31" s="85"/>
      <c r="T31" s="85"/>
      <c r="U31" s="85"/>
      <c r="V31" s="85"/>
      <c r="W31" s="85"/>
      <c r="X31" s="85"/>
      <c r="Y31" s="85"/>
      <c r="Z31" s="85"/>
      <c r="AA31" s="85"/>
      <c r="AB31" s="85"/>
      <c r="AC31" s="85"/>
      <c r="AD31" s="85"/>
      <c r="AE31" s="85"/>
      <c r="AF31" s="85"/>
      <c r="AG31" s="85"/>
      <c r="AH31" s="85"/>
      <c r="AI31" s="75"/>
      <c r="AJ31" s="85"/>
      <c r="AK31" s="85"/>
    </row>
    <row r="32" customFormat="false" ht="12.75" hidden="false" customHeight="true" outlineLevel="0" collapsed="false">
      <c r="A32" s="134" t="s">
        <v>240</v>
      </c>
      <c r="E32" s="255" t="n">
        <f aca="false">B119</f>
        <v>0</v>
      </c>
      <c r="F32" s="134" t="s">
        <v>236</v>
      </c>
      <c r="K32" s="216" t="s">
        <v>241</v>
      </c>
      <c r="L32" s="85"/>
      <c r="M32" s="153" t="n">
        <v>2033395.4326</v>
      </c>
      <c r="N32" s="2"/>
      <c r="O32" s="85" t="s">
        <v>234</v>
      </c>
      <c r="P32" s="85"/>
      <c r="Q32" s="85"/>
      <c r="R32" s="217"/>
      <c r="AI32" s="1"/>
    </row>
    <row r="33" customFormat="false" ht="12.75" hidden="false" customHeight="true" outlineLevel="0" collapsed="false">
      <c r="A33" s="134" t="s">
        <v>242</v>
      </c>
      <c r="E33" s="226" t="n">
        <f aca="false">+B68</f>
        <v>-10778</v>
      </c>
      <c r="F33" s="134" t="s">
        <v>236</v>
      </c>
      <c r="K33" s="216"/>
      <c r="L33" s="75"/>
      <c r="M33" s="2"/>
      <c r="N33" s="2"/>
      <c r="O33" s="85"/>
      <c r="P33" s="85"/>
      <c r="Q33" s="85"/>
      <c r="R33" s="217"/>
    </row>
    <row r="34" customFormat="false" ht="12.75" hidden="false" customHeight="true" outlineLevel="0" collapsed="false">
      <c r="A34" s="134" t="s">
        <v>243</v>
      </c>
      <c r="E34" s="226" t="n">
        <f aca="false">B70-B59-B60-B65-B66</f>
        <v>32486.8875</v>
      </c>
      <c r="F34" s="134" t="s">
        <v>236</v>
      </c>
      <c r="K34" s="216" t="s">
        <v>244</v>
      </c>
      <c r="L34" s="85"/>
      <c r="M34" s="2" t="n">
        <f aca="false">B77</f>
        <v>811731.142599999</v>
      </c>
      <c r="N34" s="2" t="n">
        <f aca="false">B64</f>
        <v>0</v>
      </c>
      <c r="O34" s="85" t="s">
        <v>245</v>
      </c>
      <c r="P34" s="85"/>
      <c r="Q34" s="85"/>
      <c r="R34" s="217"/>
    </row>
    <row r="35" customFormat="false" ht="12.75" hidden="false" customHeight="true" outlineLevel="0" collapsed="false">
      <c r="A35" s="134" t="s">
        <v>246</v>
      </c>
      <c r="E35" s="226" t="n">
        <f aca="false">F239</f>
        <v>0</v>
      </c>
      <c r="F35" s="134" t="s">
        <v>236</v>
      </c>
      <c r="K35" s="216"/>
      <c r="L35" s="85"/>
      <c r="M35" s="2"/>
      <c r="N35" s="2"/>
      <c r="O35" s="85"/>
      <c r="P35" s="85"/>
      <c r="Q35" s="85"/>
      <c r="R35" s="217"/>
    </row>
    <row r="36" customFormat="false" ht="12.75" hidden="false" customHeight="true" outlineLevel="0" collapsed="false">
      <c r="A36" s="137" t="s">
        <v>247</v>
      </c>
      <c r="E36" s="240" t="n">
        <f aca="false">SUM(E29:E35)</f>
        <v>6376015.1859</v>
      </c>
      <c r="K36" s="216" t="s">
        <v>110</v>
      </c>
      <c r="L36" s="75"/>
      <c r="M36" s="2" t="n">
        <f aca="false">SUM(M30:M34)</f>
        <v>780509.305899999</v>
      </c>
      <c r="N36" s="2" t="n">
        <f aca="false">SUM(N30:N34)</f>
        <v>0</v>
      </c>
      <c r="O36" s="85"/>
      <c r="P36" s="85"/>
      <c r="Q36" s="85"/>
      <c r="R36" s="217"/>
    </row>
    <row r="37" customFormat="false" ht="12.75" hidden="false" customHeight="true" outlineLevel="0" collapsed="false">
      <c r="K37" s="256"/>
      <c r="L37" s="75"/>
      <c r="M37" s="75"/>
      <c r="N37" s="75"/>
      <c r="O37" s="85"/>
      <c r="P37" s="85"/>
      <c r="Q37" s="85"/>
      <c r="R37" s="217"/>
    </row>
    <row r="38" customFormat="false" ht="12.75" hidden="false" customHeight="true" outlineLevel="0" collapsed="false">
      <c r="A38" s="218" t="s">
        <v>248</v>
      </c>
      <c r="C38" s="153"/>
      <c r="E38" s="240" t="n">
        <f aca="false">+E36+E26+E19</f>
        <v>780509.761000001</v>
      </c>
      <c r="K38" s="216"/>
      <c r="L38" s="257" t="s">
        <v>249</v>
      </c>
      <c r="M38" s="58" t="n">
        <f aca="false">M36-E38</f>
        <v>-0.455100001650862</v>
      </c>
      <c r="N38" s="58" t="n">
        <f aca="false">+N36-E26</f>
        <v>0</v>
      </c>
      <c r="O38" s="85"/>
      <c r="P38" s="85"/>
      <c r="Q38" s="85"/>
      <c r="R38" s="217"/>
      <c r="AN38" s="1"/>
      <c r="AO38" s="1"/>
      <c r="AP38" s="1"/>
      <c r="AQ38" s="1"/>
      <c r="AR38" s="1"/>
      <c r="AS38" s="1"/>
    </row>
    <row r="39" customFormat="false" ht="12.75" hidden="false" customHeight="true" outlineLevel="0" collapsed="false">
      <c r="K39" s="258"/>
      <c r="L39" s="259"/>
      <c r="M39" s="259"/>
      <c r="N39" s="260"/>
      <c r="O39" s="259"/>
      <c r="P39" s="259"/>
      <c r="Q39" s="259"/>
      <c r="R39" s="261"/>
      <c r="AJ39" s="1"/>
      <c r="AK39" s="1"/>
      <c r="AN39" s="1"/>
      <c r="AO39" s="1"/>
      <c r="AP39" s="1"/>
      <c r="AQ39" s="1"/>
      <c r="AR39" s="1"/>
      <c r="AS39" s="1"/>
    </row>
    <row r="40" customFormat="false" ht="12.75" hidden="false" customHeight="true" outlineLevel="0" collapsed="false">
      <c r="K40" s="85"/>
      <c r="L40" s="85"/>
      <c r="M40" s="85"/>
      <c r="N40" s="85"/>
      <c r="O40" s="85"/>
      <c r="P40" s="85"/>
      <c r="AJ40" s="1"/>
      <c r="AK40" s="1"/>
      <c r="AN40" s="1"/>
      <c r="AO40" s="1"/>
      <c r="AP40" s="1"/>
      <c r="AQ40" s="1"/>
      <c r="AR40" s="1"/>
      <c r="AS40" s="1"/>
    </row>
    <row r="41" customFormat="false" ht="12.75" hidden="false" customHeight="true" outlineLevel="0" collapsed="false">
      <c r="A41" s="262" t="s">
        <v>250</v>
      </c>
      <c r="B41" s="262"/>
      <c r="K41" s="1"/>
      <c r="L41" s="1"/>
      <c r="M41" s="33"/>
      <c r="N41" s="1"/>
      <c r="O41" s="1"/>
      <c r="P41" s="1"/>
      <c r="AJ41" s="1"/>
      <c r="AK41" s="1"/>
      <c r="AN41" s="1"/>
      <c r="AO41" s="1"/>
      <c r="AP41" s="1"/>
      <c r="AQ41" s="1"/>
      <c r="AR41" s="1"/>
      <c r="AS41" s="1"/>
    </row>
    <row r="42" customFormat="false" ht="12.75" hidden="false" customHeight="true" outlineLevel="0" collapsed="false">
      <c r="B42" s="1"/>
      <c r="AI42" s="263" t="s">
        <v>251</v>
      </c>
      <c r="AJ42" s="263"/>
      <c r="AK42" s="1"/>
      <c r="AN42" s="1"/>
      <c r="AO42" s="1"/>
      <c r="AP42" s="1"/>
      <c r="AQ42" s="1"/>
      <c r="AR42" s="1"/>
      <c r="AS42" s="1"/>
    </row>
    <row r="43" customFormat="false" ht="12.75" hidden="false" customHeight="true" outlineLevel="0" collapsed="false">
      <c r="A43" s="264"/>
      <c r="B43" s="265" t="s">
        <v>252</v>
      </c>
      <c r="C43" s="266" t="n">
        <f aca="false">SUM(C47:C77)-C62-C69-C70</f>
        <v>-406162.1326</v>
      </c>
      <c r="D43" s="266" t="n">
        <f aca="false">SUM(D47:D77)-G62-D69-D70</f>
        <v>47281.7981999999</v>
      </c>
      <c r="E43" s="266" t="n">
        <f aca="false">SUM(E47:E77)-E62-E69-E70</f>
        <v>145319.2678</v>
      </c>
      <c r="F43" s="266" t="n">
        <f aca="false">SUM(F47:F77)-F62-F69-F70</f>
        <v>46143.4766000002</v>
      </c>
      <c r="G43" s="266" t="n">
        <f aca="false">SUM(G47:G77)-G62-G69-G70</f>
        <v>64722.4105999999</v>
      </c>
      <c r="H43" s="266" t="n">
        <f aca="false">SUM(H47:H77)-H62-H69-H70</f>
        <v>0</v>
      </c>
      <c r="I43" s="266" t="n">
        <f aca="false">SUM(I47:I77)-I62-I69-I70</f>
        <v>0</v>
      </c>
      <c r="J43" s="266" t="n">
        <f aca="false">SUM(J47:J77)-J62-J69-J70</f>
        <v>-224250.7812</v>
      </c>
      <c r="K43" s="266" t="n">
        <f aca="false">SUM(K47:K77)-K62-K69-K70</f>
        <v>-99056.8999999999</v>
      </c>
      <c r="L43" s="266" t="n">
        <f aca="false">SUM(L47:L77)-L62-L69-L70</f>
        <v>-148675.8742</v>
      </c>
      <c r="M43" s="266" t="n">
        <f aca="false">SUM(M47:M77)-M62-M69-M70</f>
        <v>-19555.0628000003</v>
      </c>
      <c r="N43" s="266" t="n">
        <f aca="false">SUM(N47:N77)-N62-N69-N70</f>
        <v>29865.2769999999</v>
      </c>
      <c r="O43" s="266" t="n">
        <f aca="false">SUM(O47:O77)-O62-O69-O70</f>
        <v>0</v>
      </c>
      <c r="P43" s="266" t="n">
        <f aca="false">SUM(P47:P77)-P62-P69-P70</f>
        <v>0</v>
      </c>
      <c r="Q43" s="266" t="n">
        <f aca="false">SUM(Q47:Q77)-Q62-Q69-Q70</f>
        <v>26130.3476999999</v>
      </c>
      <c r="R43" s="266" t="n">
        <f aca="false">SUM(R47:R77)-R62-R69-R70</f>
        <v>58263.8185</v>
      </c>
      <c r="S43" s="266" t="n">
        <f aca="false">SUM(S47:S77)-S62-S69-S70</f>
        <v>306996.108</v>
      </c>
      <c r="T43" s="266" t="n">
        <f aca="false">SUM(T47:T77)-T62-T69-T70</f>
        <v>170612.0858</v>
      </c>
      <c r="U43" s="266" t="n">
        <f aca="false">SUM(U47:U77)-S62-T69-T70</f>
        <v>226381.0974</v>
      </c>
      <c r="V43" s="266" t="n">
        <f aca="false">SUM(V47:V77)-T62-U69-U70</f>
        <v>0</v>
      </c>
      <c r="W43" s="266" t="n">
        <f aca="false">SUM(W47:W77)-U62-V69-V70</f>
        <v>0</v>
      </c>
      <c r="X43" s="266" t="n">
        <f aca="false">SUM(X47:X77)-X62-X69-X70</f>
        <v>-161011.5696</v>
      </c>
      <c r="Y43" s="266" t="n">
        <f aca="false">SUM(Y47:Y77)-Y62-Y69-Y70</f>
        <v>49813.4114</v>
      </c>
      <c r="Z43" s="266" t="n">
        <f aca="false">SUM(Z47:Z77)-X62-Y69-Y70</f>
        <v>276761.7513</v>
      </c>
      <c r="AA43" s="266" t="n">
        <f aca="false">SUM(AA47:AA77)-AA62-AA69-AA70</f>
        <v>392872.4475</v>
      </c>
      <c r="AB43" s="266" t="n">
        <f aca="false">SUM(AB47:AB77)-AB62-AB69-AB70</f>
        <v>138635.2466</v>
      </c>
      <c r="AC43" s="266" t="n">
        <f aca="false">SUM(AC47:AC77)-AC62-AC69-AC70</f>
        <v>0</v>
      </c>
      <c r="AD43" s="266" t="n">
        <f aca="false">SUM(AD47:AD77)-AD62-AD69-AD70</f>
        <v>0</v>
      </c>
      <c r="AE43" s="266" t="n">
        <f aca="false">SUM(AE47:AE77)-AF61-AF69-AF70</f>
        <v>0</v>
      </c>
      <c r="AF43" s="266" t="n">
        <f aca="false">SUM(AF47:AF77)-AF62-AF69-AF70</f>
        <v>-314586.994</v>
      </c>
      <c r="AG43" s="266" t="n">
        <f aca="false">SUM(AG47:AG77)-AH61-AH69-AH70</f>
        <v>4493655.8909</v>
      </c>
      <c r="AH43" s="1"/>
      <c r="AI43" s="267" t="s">
        <v>253</v>
      </c>
      <c r="AJ43" s="268" t="s">
        <v>254</v>
      </c>
      <c r="AK43" s="1"/>
      <c r="AL43" s="17"/>
      <c r="AN43" s="1"/>
      <c r="AO43" s="1"/>
      <c r="AP43" s="1"/>
      <c r="AQ43" s="1"/>
      <c r="AR43" s="1"/>
      <c r="AS43" s="1"/>
    </row>
    <row r="44" customFormat="false" ht="12.75" hidden="false" customHeight="true" outlineLevel="0" collapsed="false">
      <c r="A44" s="269" t="s">
        <v>255</v>
      </c>
      <c r="B44" s="270" t="n">
        <f aca="false">B4</f>
        <v>36647</v>
      </c>
      <c r="C44" s="271" t="n">
        <f aca="false">B44</f>
        <v>36647</v>
      </c>
      <c r="D44" s="271" t="n">
        <f aca="false">C44+1</f>
        <v>36648</v>
      </c>
      <c r="E44" s="271" t="n">
        <f aca="false">D44+1</f>
        <v>36649</v>
      </c>
      <c r="F44" s="271" t="n">
        <f aca="false">E44+1</f>
        <v>36650</v>
      </c>
      <c r="G44" s="271" t="n">
        <f aca="false">F44+1</f>
        <v>36651</v>
      </c>
      <c r="H44" s="271" t="n">
        <f aca="false">G44+1</f>
        <v>36652</v>
      </c>
      <c r="I44" s="271" t="n">
        <f aca="false">H44+1</f>
        <v>36653</v>
      </c>
      <c r="J44" s="271" t="n">
        <f aca="false">I44+1</f>
        <v>36654</v>
      </c>
      <c r="K44" s="271" t="n">
        <f aca="false">J44+1</f>
        <v>36655</v>
      </c>
      <c r="L44" s="271" t="n">
        <f aca="false">K44+1</f>
        <v>36656</v>
      </c>
      <c r="M44" s="271" t="n">
        <f aca="false">L44+1</f>
        <v>36657</v>
      </c>
      <c r="N44" s="271" t="n">
        <f aca="false">M44+1</f>
        <v>36658</v>
      </c>
      <c r="O44" s="271" t="n">
        <f aca="false">N44+1</f>
        <v>36659</v>
      </c>
      <c r="P44" s="271" t="n">
        <f aca="false">O44+1</f>
        <v>36660</v>
      </c>
      <c r="Q44" s="271" t="n">
        <f aca="false">P44+1</f>
        <v>36661</v>
      </c>
      <c r="R44" s="271" t="n">
        <f aca="false">Q44+1</f>
        <v>36662</v>
      </c>
      <c r="S44" s="271" t="n">
        <f aca="false">R44+1</f>
        <v>36663</v>
      </c>
      <c r="T44" s="271" t="n">
        <f aca="false">S44+1</f>
        <v>36664</v>
      </c>
      <c r="U44" s="271" t="n">
        <f aca="false">T44+1</f>
        <v>36665</v>
      </c>
      <c r="V44" s="271" t="n">
        <f aca="false">U44+1</f>
        <v>36666</v>
      </c>
      <c r="W44" s="271" t="n">
        <f aca="false">V44+1</f>
        <v>36667</v>
      </c>
      <c r="X44" s="271" t="n">
        <f aca="false">W44+1</f>
        <v>36668</v>
      </c>
      <c r="Y44" s="271" t="n">
        <f aca="false">X44+1</f>
        <v>36669</v>
      </c>
      <c r="Z44" s="271" t="n">
        <f aca="false">Y44+1</f>
        <v>36670</v>
      </c>
      <c r="AA44" s="271" t="n">
        <f aca="false">Z44+1</f>
        <v>36671</v>
      </c>
      <c r="AB44" s="271" t="n">
        <f aca="false">AA44+1</f>
        <v>36672</v>
      </c>
      <c r="AC44" s="271" t="n">
        <f aca="false">AB44+1</f>
        <v>36673</v>
      </c>
      <c r="AD44" s="271" t="n">
        <f aca="false">AC44+1</f>
        <v>36674</v>
      </c>
      <c r="AE44" s="271" t="n">
        <f aca="false">AD44+1</f>
        <v>36675</v>
      </c>
      <c r="AF44" s="271" t="n">
        <f aca="false">AE44+1</f>
        <v>36676</v>
      </c>
      <c r="AG44" s="271" t="n">
        <f aca="false">AF44+1</f>
        <v>36677</v>
      </c>
      <c r="AH44" s="272"/>
      <c r="AI44" s="273" t="n">
        <v>1</v>
      </c>
      <c r="AJ44" s="274" t="s">
        <v>256</v>
      </c>
      <c r="AK44" s="272"/>
      <c r="AL44" s="275"/>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c r="DI44" s="272"/>
      <c r="DJ44" s="272"/>
      <c r="DK44" s="272"/>
      <c r="DL44" s="272"/>
      <c r="DM44" s="272"/>
      <c r="DN44" s="272"/>
      <c r="DO44" s="272"/>
      <c r="DP44" s="272"/>
      <c r="DQ44" s="272"/>
      <c r="DR44" s="272"/>
      <c r="DS44" s="272"/>
      <c r="DT44" s="272"/>
      <c r="DU44" s="272"/>
      <c r="DV44" s="272"/>
      <c r="DW44" s="272"/>
      <c r="DX44" s="272"/>
      <c r="DY44" s="272"/>
      <c r="DZ44" s="272"/>
      <c r="EA44" s="272"/>
      <c r="EB44" s="272"/>
      <c r="EC44" s="272"/>
      <c r="ED44" s="272"/>
      <c r="EE44" s="272"/>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row>
    <row r="45" customFormat="false" ht="12.75" hidden="false" customHeight="true" outlineLevel="0" collapsed="false">
      <c r="A45" s="276"/>
      <c r="B45" s="277" t="n">
        <f aca="false">M38</f>
        <v>-0.455100001650862</v>
      </c>
      <c r="C45" s="278" t="str">
        <f aca="false">LOOKUP((WEEKDAY(C44,1)),$AI$44:$AI$50,$AJ$44:$AJ$50)</f>
        <v>M</v>
      </c>
      <c r="D45" s="278" t="str">
        <f aca="false">LOOKUP((WEEKDAY(D44,1)),$AI$44:$AI$50,$AJ$44:$AJ$50)</f>
        <v>T</v>
      </c>
      <c r="E45" s="278" t="str">
        <f aca="false">LOOKUP((WEEKDAY(E44,1)),$AI$44:$AI$50,$AJ$44:$AJ$50)</f>
        <v>W</v>
      </c>
      <c r="F45" s="278" t="str">
        <f aca="false">LOOKUP((WEEKDAY(F44,1)),$AI$44:$AI$50,$AJ$44:$AJ$50)</f>
        <v>R</v>
      </c>
      <c r="G45" s="278" t="str">
        <f aca="false">LOOKUP((WEEKDAY(G44,1)),$AI$44:$AI$50,$AJ$44:$AJ$50)</f>
        <v>F</v>
      </c>
      <c r="H45" s="278" t="str">
        <f aca="false">LOOKUP((WEEKDAY(H44,1)),$AI$44:$AI$50,$AJ$44:$AJ$50)</f>
        <v>S</v>
      </c>
      <c r="I45" s="278" t="str">
        <f aca="false">LOOKUP((WEEKDAY(I44,1)),$AI$44:$AI$50,$AJ$44:$AJ$50)</f>
        <v>S</v>
      </c>
      <c r="J45" s="278" t="str">
        <f aca="false">LOOKUP((WEEKDAY(J44,1)),$AI$44:$AI$50,$AJ$44:$AJ$50)</f>
        <v>M</v>
      </c>
      <c r="K45" s="278" t="str">
        <f aca="false">LOOKUP((WEEKDAY(K44,1)),$AI$44:$AI$50,$AJ$44:$AJ$50)</f>
        <v>T</v>
      </c>
      <c r="L45" s="278" t="str">
        <f aca="false">LOOKUP((WEEKDAY(L44,1)),$AI$44:$AI$50,$AJ$44:$AJ$50)</f>
        <v>W</v>
      </c>
      <c r="M45" s="278" t="str">
        <f aca="false">LOOKUP((WEEKDAY(M44,1)),$AI$44:$AI$50,$AJ$44:$AJ$50)</f>
        <v>R</v>
      </c>
      <c r="N45" s="278" t="str">
        <f aca="false">LOOKUP((WEEKDAY(N44,1)),$AI$44:$AI$50,$AJ$44:$AJ$50)</f>
        <v>F</v>
      </c>
      <c r="O45" s="278" t="str">
        <f aca="false">LOOKUP((WEEKDAY(O44,1)),$AI$44:$AI$50,$AJ$44:$AJ$50)</f>
        <v>S</v>
      </c>
      <c r="P45" s="278" t="str">
        <f aca="false">LOOKUP((WEEKDAY(P44,1)),$AI$44:$AI$50,$AJ$44:$AJ$50)</f>
        <v>S</v>
      </c>
      <c r="Q45" s="278" t="str">
        <f aca="false">LOOKUP((WEEKDAY(Q44,1)),$AI$44:$AI$50,$AJ$44:$AJ$50)</f>
        <v>M</v>
      </c>
      <c r="R45" s="278" t="str">
        <f aca="false">LOOKUP((WEEKDAY(R44,1)),$AI$44:$AI$50,$AJ$44:$AJ$50)</f>
        <v>T</v>
      </c>
      <c r="S45" s="278" t="str">
        <f aca="false">LOOKUP((WEEKDAY(S44,1)),$AI$44:$AI$50,$AJ$44:$AJ$50)</f>
        <v>W</v>
      </c>
      <c r="T45" s="278" t="str">
        <f aca="false">LOOKUP((WEEKDAY(T44,1)),$AI$44:$AI$50,$AJ$44:$AJ$50)</f>
        <v>R</v>
      </c>
      <c r="U45" s="278" t="str">
        <f aca="false">LOOKUP((WEEKDAY(U44,1)),$AI$44:$AI$50,$AJ$44:$AJ$50)</f>
        <v>F</v>
      </c>
      <c r="V45" s="278" t="str">
        <f aca="false">LOOKUP((WEEKDAY(V44,1)),$AI$44:$AI$50,$AJ$44:$AJ$50)</f>
        <v>S</v>
      </c>
      <c r="W45" s="278" t="str">
        <f aca="false">LOOKUP((WEEKDAY(W44,1)),$AI$44:$AI$50,$AJ$44:$AJ$50)</f>
        <v>S</v>
      </c>
      <c r="X45" s="278" t="str">
        <f aca="false">LOOKUP((WEEKDAY(X44,1)),$AI$44:$AI$50,$AJ$44:$AJ$50)</f>
        <v>M</v>
      </c>
      <c r="Y45" s="278" t="str">
        <f aca="false">LOOKUP((WEEKDAY(Y44,1)),$AI$44:$AI$50,$AJ$44:$AJ$50)</f>
        <v>T</v>
      </c>
      <c r="Z45" s="278" t="str">
        <f aca="false">LOOKUP((WEEKDAY(Z44,1)),$AI$44:$AI$50,$AJ$44:$AJ$50)</f>
        <v>W</v>
      </c>
      <c r="AA45" s="278" t="str">
        <f aca="false">LOOKUP((WEEKDAY(AA44,1)),$AI$44:$AI$50,$AJ$44:$AJ$50)</f>
        <v>R</v>
      </c>
      <c r="AB45" s="278" t="str">
        <f aca="false">LOOKUP((WEEKDAY(AB44,1)),$AI$44:$AI$50,$AJ$44:$AJ$50)</f>
        <v>F</v>
      </c>
      <c r="AC45" s="278" t="str">
        <f aca="false">LOOKUP((WEEKDAY(AC44,1)),$AI$44:$AI$50,$AJ$44:$AJ$50)</f>
        <v>S</v>
      </c>
      <c r="AD45" s="278" t="str">
        <f aca="false">LOOKUP((WEEKDAY(AD44,1)),$AI$44:$AI$50,$AJ$44:$AJ$50)</f>
        <v>S</v>
      </c>
      <c r="AE45" s="278" t="str">
        <f aca="false">LOOKUP((WEEKDAY(AE44,1)),$AI$44:$AI$50,$AJ$44:$AJ$50)</f>
        <v>M</v>
      </c>
      <c r="AF45" s="278" t="str">
        <f aca="false">LOOKUP((WEEKDAY(AF44,1)),$AI$44:$AI$50,$AJ$44:$AJ$50)</f>
        <v>T</v>
      </c>
      <c r="AG45" s="278" t="str">
        <f aca="false">LOOKUP((WEEKDAY(AG44,1)),$AI$44:$AI$50,$AJ$44:$AJ$50)</f>
        <v>W</v>
      </c>
      <c r="AH45" s="1"/>
      <c r="AI45" s="279" t="n">
        <v>2</v>
      </c>
      <c r="AJ45" s="280" t="s">
        <v>257</v>
      </c>
      <c r="AK45" s="1"/>
      <c r="AL45" s="85"/>
      <c r="AN45" s="1"/>
      <c r="AO45" s="1"/>
      <c r="AP45" s="1"/>
      <c r="AQ45" s="1"/>
      <c r="AR45" s="1"/>
      <c r="AS45" s="1"/>
    </row>
    <row r="46" customFormat="false" ht="12.75" hidden="false" customHeight="true" outlineLevel="0" collapsed="false">
      <c r="A46" s="281"/>
      <c r="B46" s="277" t="s">
        <v>258</v>
      </c>
      <c r="C46" s="282"/>
      <c r="D46" s="282"/>
      <c r="E46" s="282"/>
      <c r="F46" s="282"/>
      <c r="G46" s="282"/>
      <c r="H46" s="282" t="s">
        <v>259</v>
      </c>
      <c r="I46" s="282"/>
      <c r="J46" s="282"/>
      <c r="K46" s="282"/>
      <c r="L46" s="282"/>
      <c r="M46" s="282"/>
      <c r="N46" s="282"/>
      <c r="O46" s="282"/>
      <c r="P46" s="282"/>
      <c r="Q46" s="282"/>
      <c r="R46" s="282"/>
      <c r="S46" s="282"/>
      <c r="T46" s="282"/>
      <c r="U46" s="282"/>
      <c r="V46" s="282"/>
      <c r="W46" s="282"/>
      <c r="X46" s="282"/>
      <c r="Y46" s="282"/>
      <c r="Z46" s="283" t="s">
        <v>260</v>
      </c>
      <c r="AA46" s="282"/>
      <c r="AB46" s="282"/>
      <c r="AC46" s="283"/>
      <c r="AD46" s="282"/>
      <c r="AF46" s="283"/>
      <c r="AG46" s="283"/>
      <c r="AH46" s="1"/>
      <c r="AI46" s="279" t="n">
        <v>3</v>
      </c>
      <c r="AJ46" s="280" t="s">
        <v>261</v>
      </c>
      <c r="AK46" s="1"/>
      <c r="AL46" s="85"/>
      <c r="AN46" s="1"/>
      <c r="AO46" s="1"/>
      <c r="AP46" s="1"/>
      <c r="AQ46" s="1"/>
      <c r="AR46" s="1"/>
      <c r="AS46" s="1"/>
    </row>
    <row r="47" customFormat="false" ht="12.75" hidden="false" customHeight="true" outlineLevel="0" collapsed="false">
      <c r="A47" s="226" t="s">
        <v>262</v>
      </c>
      <c r="B47" s="284" t="n">
        <f aca="false">SUM(C47:AG47)</f>
        <v>537227.982</v>
      </c>
      <c r="C47" s="153" t="n">
        <v>-210899.5816</v>
      </c>
      <c r="D47" s="153" t="n">
        <v>-1725</v>
      </c>
      <c r="E47" s="153" t="n">
        <v>175960</v>
      </c>
      <c r="F47" s="153" t="n">
        <v>22436</v>
      </c>
      <c r="G47" s="153" t="n">
        <v>149895</v>
      </c>
      <c r="H47" s="153" t="n">
        <v>0</v>
      </c>
      <c r="I47" s="153" t="n">
        <v>0</v>
      </c>
      <c r="J47" s="153" t="n">
        <v>-264401</v>
      </c>
      <c r="K47" s="153" t="n">
        <v>-15989</v>
      </c>
      <c r="L47" s="153" t="n">
        <v>-172160</v>
      </c>
      <c r="M47" s="153" t="n">
        <v>-9446</v>
      </c>
      <c r="N47" s="153" t="n">
        <v>17750</v>
      </c>
      <c r="O47" s="153" t="n">
        <v>0</v>
      </c>
      <c r="P47" s="153" t="n">
        <v>0</v>
      </c>
      <c r="Q47" s="153" t="n">
        <v>4342</v>
      </c>
      <c r="R47" s="153" t="n">
        <v>-9093</v>
      </c>
      <c r="S47" s="153" t="n">
        <v>-7888.4381</v>
      </c>
      <c r="T47" s="153" t="n">
        <v>-9621.0555</v>
      </c>
      <c r="U47" s="153" t="n">
        <v>113739.686</v>
      </c>
      <c r="V47" s="153" t="n">
        <v>0</v>
      </c>
      <c r="W47" s="134" t="n">
        <v>0</v>
      </c>
      <c r="X47" s="153" t="n">
        <v>-146359.7902</v>
      </c>
      <c r="Y47" s="153" t="n">
        <v>105734.8656</v>
      </c>
      <c r="Z47" s="153" t="n">
        <v>551399.6222</v>
      </c>
      <c r="AA47" s="153" t="n">
        <v>213282.2538</v>
      </c>
      <c r="AB47" s="153" t="n">
        <v>156834</v>
      </c>
      <c r="AC47" s="153" t="n">
        <v>0</v>
      </c>
      <c r="AD47" s="153" t="n">
        <v>0</v>
      </c>
      <c r="AE47" s="134" t="n">
        <v>0</v>
      </c>
      <c r="AF47" s="153" t="n">
        <v>-116604.5802</v>
      </c>
      <c r="AG47" s="153" t="n">
        <f aca="false">+Input!$B$12</f>
        <v>-9958</v>
      </c>
      <c r="AH47" s="1"/>
      <c r="AI47" s="279" t="n">
        <v>4</v>
      </c>
      <c r="AJ47" s="280" t="s">
        <v>263</v>
      </c>
      <c r="AK47" s="1"/>
      <c r="AL47" s="3"/>
      <c r="AM47" s="2"/>
      <c r="AN47" s="33"/>
      <c r="AO47" s="1"/>
      <c r="AP47" s="1"/>
      <c r="AQ47" s="1"/>
      <c r="AR47" s="1"/>
      <c r="AS47" s="1"/>
      <c r="BB47" s="153" t="n">
        <f aca="false">+Input!$B$12</f>
        <v>-9958</v>
      </c>
    </row>
    <row r="48" customFormat="false" ht="12.75" hidden="false" customHeight="true" outlineLevel="0" collapsed="false">
      <c r="A48" s="285" t="s">
        <v>264</v>
      </c>
      <c r="B48" s="284" t="n">
        <f aca="false">SUM(C48:AG48)</f>
        <v>442249</v>
      </c>
      <c r="C48" s="153" t="n">
        <v>-179560</v>
      </c>
      <c r="D48" s="153" t="n">
        <v>114425</v>
      </c>
      <c r="E48" s="153" t="n">
        <v>-48127</v>
      </c>
      <c r="F48" s="153" t="n">
        <v>49783</v>
      </c>
      <c r="G48" s="153" t="n">
        <v>-54604</v>
      </c>
      <c r="H48" s="153"/>
      <c r="I48" s="153"/>
      <c r="J48" s="153" t="n">
        <v>8895</v>
      </c>
      <c r="K48" s="153" t="n">
        <v>-62133</v>
      </c>
      <c r="L48" s="153" t="n">
        <v>17036</v>
      </c>
      <c r="M48" s="153" t="n">
        <v>-4903</v>
      </c>
      <c r="N48" s="153" t="n">
        <v>14065</v>
      </c>
      <c r="O48" s="153"/>
      <c r="P48" s="153"/>
      <c r="Q48" s="153" t="n">
        <v>14067</v>
      </c>
      <c r="R48" s="153" t="n">
        <v>60678</v>
      </c>
      <c r="S48" s="153" t="n">
        <v>151208</v>
      </c>
      <c r="T48" s="153" t="n">
        <v>130475</v>
      </c>
      <c r="U48" s="153" t="n">
        <v>101577</v>
      </c>
      <c r="V48" s="153"/>
      <c r="X48" s="153" t="n">
        <v>-8286</v>
      </c>
      <c r="Y48" s="153" t="n">
        <v>7467</v>
      </c>
      <c r="Z48" s="153" t="n">
        <v>-135329</v>
      </c>
      <c r="AA48" s="153" t="n">
        <v>364014</v>
      </c>
      <c r="AB48" s="153" t="n">
        <v>-211492</v>
      </c>
      <c r="AC48" s="153"/>
      <c r="AD48" s="153"/>
      <c r="AF48" s="153" t="n">
        <v>-73330</v>
      </c>
      <c r="AG48" s="153" t="n">
        <f aca="false">+Input!$B$13</f>
        <v>186323</v>
      </c>
      <c r="AH48" s="1"/>
      <c r="AI48" s="279" t="n">
        <v>5</v>
      </c>
      <c r="AJ48" s="280" t="s">
        <v>265</v>
      </c>
      <c r="AK48" s="1"/>
      <c r="AL48" s="3"/>
      <c r="AM48" s="153"/>
      <c r="AN48" s="56"/>
      <c r="AO48" s="3"/>
      <c r="AP48" s="3"/>
      <c r="AQ48" s="3"/>
      <c r="AR48" s="3"/>
      <c r="AS48" s="3"/>
      <c r="AT48" s="205"/>
      <c r="AU48" s="205"/>
      <c r="BB48" s="153" t="n">
        <f aca="false">+Input!$B$13</f>
        <v>186323</v>
      </c>
    </row>
    <row r="49" customFormat="false" ht="12.75" hidden="true" customHeight="true" outlineLevel="0" collapsed="false">
      <c r="A49" s="285" t="s">
        <v>266</v>
      </c>
      <c r="B49" s="284" t="n">
        <f aca="false">SUM(C49:AG49)</f>
        <v>0</v>
      </c>
      <c r="C49" s="153"/>
      <c r="D49" s="153"/>
      <c r="E49" s="153"/>
      <c r="F49" s="153"/>
      <c r="G49" s="153"/>
      <c r="H49" s="153"/>
      <c r="I49" s="153"/>
      <c r="J49" s="153"/>
      <c r="K49" s="153"/>
      <c r="L49" s="153"/>
      <c r="M49" s="153"/>
      <c r="N49" s="153"/>
      <c r="O49" s="153"/>
      <c r="P49" s="153"/>
      <c r="Q49" s="153"/>
      <c r="R49" s="153"/>
      <c r="S49" s="153"/>
      <c r="T49" s="153"/>
      <c r="U49" s="153"/>
      <c r="V49" s="153"/>
      <c r="X49" s="153"/>
      <c r="Y49" s="153"/>
      <c r="Z49" s="153"/>
      <c r="AA49" s="153"/>
      <c r="AB49" s="153"/>
      <c r="AC49" s="153"/>
      <c r="AD49" s="153"/>
      <c r="AF49" s="153"/>
      <c r="AG49" s="153"/>
      <c r="AH49" s="1"/>
      <c r="AI49" s="279" t="n">
        <v>6</v>
      </c>
      <c r="AJ49" s="280" t="s">
        <v>267</v>
      </c>
      <c r="AK49" s="1"/>
      <c r="AL49" s="3"/>
      <c r="AM49" s="153"/>
      <c r="AN49" s="56"/>
      <c r="AO49" s="3"/>
      <c r="AP49" s="3"/>
      <c r="AQ49" s="3"/>
      <c r="AR49" s="3"/>
      <c r="AS49" s="3"/>
      <c r="AT49" s="205"/>
      <c r="AU49" s="205"/>
      <c r="BB49" s="153"/>
    </row>
    <row r="50" customFormat="false" ht="12.75" hidden="true" customHeight="true" outlineLevel="0" collapsed="false">
      <c r="A50" s="285" t="s">
        <v>268</v>
      </c>
      <c r="B50" s="284" t="n">
        <f aca="false">SUM(C50:AG50)</f>
        <v>0</v>
      </c>
      <c r="C50" s="153"/>
      <c r="D50" s="153"/>
      <c r="E50" s="153"/>
      <c r="F50" s="153"/>
      <c r="G50" s="153"/>
      <c r="H50" s="153"/>
      <c r="I50" s="153"/>
      <c r="J50" s="153"/>
      <c r="K50" s="153"/>
      <c r="L50" s="153"/>
      <c r="M50" s="153"/>
      <c r="N50" s="153"/>
      <c r="O50" s="153"/>
      <c r="P50" s="153"/>
      <c r="Q50" s="153"/>
      <c r="R50" s="153"/>
      <c r="S50" s="153"/>
      <c r="T50" s="153"/>
      <c r="U50" s="153"/>
      <c r="V50" s="153"/>
      <c r="X50" s="153"/>
      <c r="Y50" s="153"/>
      <c r="Z50" s="153"/>
      <c r="AA50" s="153"/>
      <c r="AB50" s="153"/>
      <c r="AC50" s="153"/>
      <c r="AD50" s="153"/>
      <c r="AF50" s="153"/>
      <c r="AG50" s="153"/>
      <c r="AH50" s="1"/>
      <c r="AI50" s="286" t="n">
        <v>7</v>
      </c>
      <c r="AJ50" s="287" t="s">
        <v>256</v>
      </c>
      <c r="AK50" s="1"/>
      <c r="AL50" s="2"/>
      <c r="AM50" s="2"/>
      <c r="AN50" s="56"/>
      <c r="AO50" s="3"/>
      <c r="AP50" s="3"/>
      <c r="AQ50" s="3"/>
      <c r="AR50" s="3"/>
      <c r="AS50" s="3"/>
      <c r="AT50" s="205"/>
      <c r="AU50" s="205"/>
      <c r="BB50" s="153"/>
    </row>
    <row r="51" customFormat="false" ht="12.75" hidden="false" customHeight="true" outlineLevel="0" collapsed="false">
      <c r="A51" s="285" t="s">
        <v>269</v>
      </c>
      <c r="B51" s="284" t="n">
        <f aca="false">SUM(C51:AG51)</f>
        <v>-7079</v>
      </c>
      <c r="C51" s="153" t="n">
        <v>12</v>
      </c>
      <c r="D51" s="153" t="n">
        <v>-296</v>
      </c>
      <c r="E51" s="153" t="n">
        <v>-368</v>
      </c>
      <c r="F51" s="153" t="n">
        <v>-66</v>
      </c>
      <c r="G51" s="153" t="n">
        <v>233</v>
      </c>
      <c r="H51" s="153"/>
      <c r="I51" s="153"/>
      <c r="J51" s="153" t="n">
        <v>-19</v>
      </c>
      <c r="K51" s="153" t="n">
        <v>34</v>
      </c>
      <c r="L51" s="153" t="n">
        <v>-105</v>
      </c>
      <c r="M51" s="153" t="n">
        <v>232</v>
      </c>
      <c r="N51" s="153" t="n">
        <v>41</v>
      </c>
      <c r="O51" s="153"/>
      <c r="P51" s="153"/>
      <c r="Q51" s="153" t="n">
        <v>-26</v>
      </c>
      <c r="R51" s="153" t="n">
        <v>67</v>
      </c>
      <c r="S51" s="153" t="n">
        <v>-531</v>
      </c>
      <c r="T51" s="153" t="n">
        <v>-104</v>
      </c>
      <c r="U51" s="153" t="n">
        <v>-8128</v>
      </c>
      <c r="V51" s="153"/>
      <c r="X51" s="153" t="n">
        <v>3642</v>
      </c>
      <c r="Y51" s="153" t="n">
        <v>20497</v>
      </c>
      <c r="Z51" s="153" t="n">
        <v>7949</v>
      </c>
      <c r="AA51" s="153" t="n">
        <v>-12278</v>
      </c>
      <c r="AB51" s="153" t="n">
        <v>-2185</v>
      </c>
      <c r="AC51" s="153"/>
      <c r="AD51" s="153"/>
      <c r="AF51" s="153" t="n">
        <v>2523</v>
      </c>
      <c r="AG51" s="153" t="n">
        <f aca="false">+Input!$B$14</f>
        <v>-18203</v>
      </c>
      <c r="AH51" s="1"/>
      <c r="AI51" s="205"/>
      <c r="AJ51" s="1"/>
      <c r="AK51" s="1"/>
      <c r="AL51" s="2"/>
      <c r="AM51" s="2"/>
      <c r="AN51" s="33"/>
      <c r="AO51" s="1"/>
      <c r="AP51" s="1"/>
      <c r="AQ51" s="1"/>
      <c r="AR51" s="1"/>
      <c r="AS51" s="1"/>
      <c r="BB51" s="153" t="n">
        <f aca="false">+Input!$B$14</f>
        <v>-18203</v>
      </c>
    </row>
    <row r="52" customFormat="false" ht="12.75" hidden="true" customHeight="true" outlineLevel="0" collapsed="false">
      <c r="A52" s="285" t="s">
        <v>270</v>
      </c>
      <c r="B52" s="284" t="n">
        <f aca="false">SUM(C52:AG52)</f>
        <v>0</v>
      </c>
      <c r="C52" s="153"/>
      <c r="D52" s="153"/>
      <c r="E52" s="153"/>
      <c r="F52" s="153"/>
      <c r="G52" s="153"/>
      <c r="H52" s="153"/>
      <c r="I52" s="153"/>
      <c r="J52" s="153"/>
      <c r="K52" s="153"/>
      <c r="L52" s="153"/>
      <c r="M52" s="153"/>
      <c r="N52" s="153"/>
      <c r="O52" s="153"/>
      <c r="P52" s="153"/>
      <c r="Q52" s="153"/>
      <c r="R52" s="153"/>
      <c r="S52" s="153"/>
      <c r="T52" s="153"/>
      <c r="U52" s="153"/>
      <c r="V52" s="153"/>
      <c r="X52" s="153"/>
      <c r="Y52" s="153"/>
      <c r="Z52" s="153"/>
      <c r="AA52" s="153"/>
      <c r="AB52" s="153"/>
      <c r="AC52" s="153"/>
      <c r="AD52" s="153"/>
      <c r="AF52" s="153"/>
      <c r="AG52" s="153"/>
      <c r="AH52" s="1"/>
      <c r="AI52" s="205"/>
      <c r="AJ52" s="1"/>
      <c r="AK52" s="1"/>
      <c r="AL52" s="2"/>
      <c r="AM52" s="2"/>
      <c r="AN52" s="33"/>
      <c r="AO52" s="1"/>
      <c r="AP52" s="1"/>
      <c r="AQ52" s="1"/>
      <c r="AR52" s="1"/>
      <c r="AS52" s="1"/>
      <c r="BB52" s="153"/>
    </row>
    <row r="53" customFormat="false" ht="12.75" hidden="false" customHeight="true" outlineLevel="0" collapsed="false">
      <c r="A53" s="226" t="s">
        <v>118</v>
      </c>
      <c r="B53" s="284" t="n">
        <f aca="false">SUM(C53:AG53)</f>
        <v>-166856.6467</v>
      </c>
      <c r="C53" s="153" t="n">
        <v>-9806.8974</v>
      </c>
      <c r="D53" s="153" t="n">
        <v>-16767.4018</v>
      </c>
      <c r="E53" s="153" t="n">
        <v>-25848.8899</v>
      </c>
      <c r="F53" s="153" t="n">
        <v>-23492.1054</v>
      </c>
      <c r="G53" s="153" t="n">
        <v>-28100.7756</v>
      </c>
      <c r="H53" s="153"/>
      <c r="I53" s="153"/>
      <c r="J53" s="153" t="n">
        <v>32616.0771</v>
      </c>
      <c r="K53" s="153" t="n">
        <v>-4780.6672</v>
      </c>
      <c r="L53" s="153" t="n">
        <v>7050.8936</v>
      </c>
      <c r="M53" s="153" t="n">
        <v>-5404.4136</v>
      </c>
      <c r="N53" s="153" t="n">
        <v>0</v>
      </c>
      <c r="O53" s="153"/>
      <c r="P53" s="153"/>
      <c r="Q53" s="153" t="n">
        <v>9484.9431</v>
      </c>
      <c r="R53" s="153" t="n">
        <v>4050.6978</v>
      </c>
      <c r="S53" s="153" t="n">
        <v>45700.3033</v>
      </c>
      <c r="T53" s="153" t="n">
        <v>59703.2875</v>
      </c>
      <c r="U53" s="153" t="n">
        <v>19770.3553</v>
      </c>
      <c r="V53" s="153"/>
      <c r="X53" s="153" t="n">
        <v>-12841.479</v>
      </c>
      <c r="Y53" s="153" t="n">
        <v>-44355.0139</v>
      </c>
      <c r="Z53" s="153" t="n">
        <v>-210540.9531</v>
      </c>
      <c r="AA53" s="153" t="n">
        <v>-98088.7418</v>
      </c>
      <c r="AB53" s="153" t="n">
        <v>196656.2542</v>
      </c>
      <c r="AC53" s="153"/>
      <c r="AD53" s="153"/>
      <c r="AF53" s="153" t="n">
        <v>-80092.6578</v>
      </c>
      <c r="AG53" s="153" t="n">
        <f aca="false">+Input!$B$15</f>
        <v>18230.5379</v>
      </c>
      <c r="AH53" s="1"/>
      <c r="AI53" s="288" t="s">
        <v>271</v>
      </c>
      <c r="AJ53" s="289"/>
      <c r="AK53" s="290"/>
      <c r="AL53" s="291"/>
      <c r="AM53" s="8"/>
      <c r="AN53" s="33"/>
      <c r="AO53" s="1"/>
      <c r="AP53" s="1"/>
      <c r="AQ53" s="1"/>
      <c r="AR53" s="1"/>
      <c r="AS53" s="1"/>
      <c r="BB53" s="153" t="n">
        <f aca="false">+Input!$B$15</f>
        <v>18230.5379</v>
      </c>
    </row>
    <row r="54" customFormat="false" ht="12.75" hidden="false" customHeight="true" outlineLevel="0" collapsed="false">
      <c r="A54" s="226" t="s">
        <v>119</v>
      </c>
      <c r="B54" s="284" t="n">
        <f aca="false">SUM(C54:AG54)</f>
        <v>-120933.062200001</v>
      </c>
      <c r="C54" s="153" t="n">
        <v>0</v>
      </c>
      <c r="D54" s="153" t="n">
        <v>-47397.2480000001</v>
      </c>
      <c r="E54" s="153" t="n">
        <v>45854.7787000001</v>
      </c>
      <c r="F54" s="153" t="n">
        <v>-9.99998301267624E-005</v>
      </c>
      <c r="G54" s="153" t="n">
        <v>-0.000200000125914812</v>
      </c>
      <c r="H54" s="153"/>
      <c r="I54" s="153"/>
      <c r="J54" s="153" t="n">
        <v>0</v>
      </c>
      <c r="K54" s="153" t="n">
        <v>-14818.3341999999</v>
      </c>
      <c r="L54" s="153" t="n">
        <v>0</v>
      </c>
      <c r="M54" s="153" t="n">
        <v>2942.36969999969</v>
      </c>
      <c r="N54" s="153" t="n">
        <v>-1804.81930000009</v>
      </c>
      <c r="O54" s="153"/>
      <c r="P54" s="153"/>
      <c r="Q54" s="153" t="n">
        <v>-0.000200000125914812</v>
      </c>
      <c r="R54" s="153" t="n">
        <v>0</v>
      </c>
      <c r="S54" s="153" t="n">
        <v>-0.000200000125914812</v>
      </c>
      <c r="T54" s="153" t="n">
        <v>0</v>
      </c>
      <c r="U54" s="153" t="n">
        <v>0</v>
      </c>
      <c r="V54" s="153"/>
      <c r="X54" s="153" t="n">
        <v>-0.00010000029578805</v>
      </c>
      <c r="Y54" s="153" t="n">
        <v>0</v>
      </c>
      <c r="Z54" s="153" t="n">
        <v>-5391.16700000037</v>
      </c>
      <c r="AA54" s="153" t="n">
        <v>-73126.2449000003</v>
      </c>
      <c r="AB54" s="153" t="n">
        <v>0</v>
      </c>
      <c r="AC54" s="153"/>
      <c r="AD54" s="153"/>
      <c r="AF54" s="153" t="n">
        <v>-26403.1573999999</v>
      </c>
      <c r="AG54" s="153" t="n">
        <f aca="false">+Input!$B$16</f>
        <v>-789.23900000006</v>
      </c>
      <c r="AH54" s="1"/>
      <c r="AJ54" s="1"/>
      <c r="AK54" s="1"/>
      <c r="AL54" s="3"/>
      <c r="AM54" s="2"/>
      <c r="AN54" s="33"/>
      <c r="AO54" s="1"/>
      <c r="AP54" s="1"/>
      <c r="AQ54" s="1"/>
      <c r="AR54" s="1"/>
      <c r="AS54" s="1"/>
      <c r="BB54" s="153" t="n">
        <f aca="false">+Input!$B$16</f>
        <v>-789.23900000006</v>
      </c>
    </row>
    <row r="55" customFormat="false" ht="12.75" hidden="false" customHeight="true" outlineLevel="0" collapsed="false">
      <c r="A55" s="226" t="s">
        <v>272</v>
      </c>
      <c r="B55" s="284" t="n">
        <f aca="false">SUM(C55:AG55)</f>
        <v>0</v>
      </c>
      <c r="C55" s="153" t="n">
        <v>0</v>
      </c>
      <c r="D55" s="153" t="n">
        <v>0</v>
      </c>
      <c r="E55" s="153" t="n">
        <v>0</v>
      </c>
      <c r="F55" s="153" t="n">
        <v>0</v>
      </c>
      <c r="G55" s="153" t="n">
        <v>0</v>
      </c>
      <c r="H55" s="153"/>
      <c r="I55" s="153"/>
      <c r="J55" s="153" t="n">
        <v>0</v>
      </c>
      <c r="K55" s="153" t="n">
        <v>0</v>
      </c>
      <c r="L55" s="153" t="n">
        <v>0</v>
      </c>
      <c r="M55" s="153" t="n">
        <v>0</v>
      </c>
      <c r="N55" s="153" t="n">
        <v>0</v>
      </c>
      <c r="O55" s="153"/>
      <c r="P55" s="153"/>
      <c r="Q55" s="153" t="n">
        <v>0</v>
      </c>
      <c r="R55" s="153" t="n">
        <v>0</v>
      </c>
      <c r="S55" s="153" t="n">
        <v>0</v>
      </c>
      <c r="T55" s="153" t="n">
        <v>0</v>
      </c>
      <c r="U55" s="153" t="n">
        <v>0</v>
      </c>
      <c r="V55" s="153"/>
      <c r="X55" s="153" t="n">
        <v>0</v>
      </c>
      <c r="Y55" s="153" t="n">
        <v>0</v>
      </c>
      <c r="Z55" s="153" t="n">
        <v>0</v>
      </c>
      <c r="AA55" s="153" t="n">
        <v>0</v>
      </c>
      <c r="AB55" s="153" t="n">
        <v>0</v>
      </c>
      <c r="AC55" s="153"/>
      <c r="AD55" s="153"/>
      <c r="AF55" s="153" t="n">
        <v>0</v>
      </c>
      <c r="AG55" s="153" t="n">
        <f aca="false">+Input!$B$22</f>
        <v>0</v>
      </c>
      <c r="AH55" s="1"/>
      <c r="AI55" s="292" t="s">
        <v>273</v>
      </c>
      <c r="AJ55" s="293" t="s">
        <v>274</v>
      </c>
      <c r="AK55" s="294" t="s">
        <v>275</v>
      </c>
      <c r="AL55" s="295" t="s">
        <v>276</v>
      </c>
      <c r="AM55" s="296" t="s">
        <v>277</v>
      </c>
      <c r="AN55" s="33"/>
      <c r="AO55" s="1"/>
      <c r="AP55" s="1"/>
      <c r="AQ55" s="1"/>
      <c r="AR55" s="1"/>
      <c r="AS55" s="1"/>
      <c r="BB55" s="153" t="n">
        <f aca="false">+Input!$B$22</f>
        <v>0</v>
      </c>
    </row>
    <row r="56" customFormat="false" ht="12.75" hidden="false" customHeight="true" outlineLevel="0" collapsed="false">
      <c r="A56" s="226" t="s">
        <v>120</v>
      </c>
      <c r="B56" s="284" t="n">
        <f aca="false">SUM(C56:AG56)</f>
        <v>256188.5574</v>
      </c>
      <c r="C56" s="153" t="n">
        <v>6352.0414</v>
      </c>
      <c r="D56" s="153" t="n">
        <v>0</v>
      </c>
      <c r="E56" s="153" t="n">
        <v>0</v>
      </c>
      <c r="F56" s="153" t="n">
        <v>0</v>
      </c>
      <c r="G56" s="153" t="n">
        <v>0</v>
      </c>
      <c r="H56" s="153"/>
      <c r="I56" s="153"/>
      <c r="J56" s="153" t="n">
        <v>0</v>
      </c>
      <c r="K56" s="153" t="n">
        <v>0</v>
      </c>
      <c r="L56" s="153" t="n">
        <v>0</v>
      </c>
      <c r="M56" s="153" t="n">
        <v>0</v>
      </c>
      <c r="N56" s="153" t="n">
        <v>0</v>
      </c>
      <c r="O56" s="153"/>
      <c r="P56" s="153"/>
      <c r="Q56" s="153" t="n">
        <v>0</v>
      </c>
      <c r="R56" s="153" t="n">
        <v>0</v>
      </c>
      <c r="S56" s="153" t="n">
        <v>88044.6326</v>
      </c>
      <c r="T56" s="153" t="n">
        <v>776.1826</v>
      </c>
      <c r="U56" s="153" t="n">
        <v>23398.851</v>
      </c>
      <c r="V56" s="153"/>
      <c r="X56" s="153" t="n">
        <v>9067.4767</v>
      </c>
      <c r="Y56" s="153" t="n">
        <v>8229.9091</v>
      </c>
      <c r="Z56" s="153" t="n">
        <v>116749.5184</v>
      </c>
      <c r="AA56" s="153" t="n">
        <v>659.414</v>
      </c>
      <c r="AB56" s="153" t="n">
        <v>0</v>
      </c>
      <c r="AC56" s="153"/>
      <c r="AD56" s="153"/>
      <c r="AF56" s="153" t="n">
        <v>2910.5316</v>
      </c>
      <c r="AG56" s="153" t="n">
        <f aca="false">+Input!$B$17</f>
        <v>0</v>
      </c>
      <c r="AH56" s="1"/>
      <c r="AI56" s="297"/>
      <c r="AJ56" s="298"/>
      <c r="AK56" s="290"/>
      <c r="AL56" s="291"/>
      <c r="AM56" s="8"/>
      <c r="AN56" s="33"/>
      <c r="AO56" s="1"/>
      <c r="AP56" s="1"/>
      <c r="AQ56" s="1"/>
      <c r="AR56" s="1"/>
      <c r="AS56" s="1"/>
      <c r="BB56" s="153" t="n">
        <f aca="false">+Input!$B$17</f>
        <v>0</v>
      </c>
    </row>
    <row r="57" customFormat="false" ht="12.75" hidden="false" customHeight="true" outlineLevel="0" collapsed="false">
      <c r="A57" s="226" t="s">
        <v>121</v>
      </c>
      <c r="B57" s="284" t="n">
        <f aca="false">SUM(C57:AG57)</f>
        <v>102535.1231</v>
      </c>
      <c r="C57" s="153" t="n">
        <v>0</v>
      </c>
      <c r="D57" s="153" t="n">
        <v>0</v>
      </c>
      <c r="E57" s="153" t="n">
        <v>0</v>
      </c>
      <c r="F57" s="153" t="n">
        <v>0</v>
      </c>
      <c r="G57" s="153" t="n">
        <v>0</v>
      </c>
      <c r="H57" s="153"/>
      <c r="I57" s="153"/>
      <c r="J57" s="153" t="n">
        <v>0</v>
      </c>
      <c r="K57" s="153" t="n">
        <v>0</v>
      </c>
      <c r="L57" s="153" t="n">
        <v>0</v>
      </c>
      <c r="M57" s="153" t="n">
        <v>0</v>
      </c>
      <c r="N57" s="153" t="n">
        <v>0</v>
      </c>
      <c r="O57" s="153"/>
      <c r="P57" s="153"/>
      <c r="Q57" s="153" t="n">
        <v>0</v>
      </c>
      <c r="R57" s="153" t="n">
        <v>0</v>
      </c>
      <c r="S57" s="153" t="n">
        <v>23961.2428</v>
      </c>
      <c r="T57" s="153" t="n">
        <v>10708.661</v>
      </c>
      <c r="U57" s="153" t="n">
        <v>-4944.5131</v>
      </c>
      <c r="V57" s="153"/>
      <c r="X57" s="153" t="n">
        <v>83978.9192</v>
      </c>
      <c r="Y57" s="153" t="n">
        <v>-18381.5534</v>
      </c>
      <c r="Z57" s="153" t="n">
        <v>0</v>
      </c>
      <c r="AA57" s="153" t="n">
        <v>-75.9351</v>
      </c>
      <c r="AB57" s="153" t="n">
        <v>0</v>
      </c>
      <c r="AC57" s="153"/>
      <c r="AD57" s="153"/>
      <c r="AF57" s="153" t="n">
        <v>7288.3017</v>
      </c>
      <c r="AG57" s="153" t="n">
        <f aca="false">+Input!$B$18</f>
        <v>0</v>
      </c>
      <c r="AH57" s="1"/>
      <c r="AI57" s="297"/>
      <c r="AJ57" s="298"/>
      <c r="AK57" s="290"/>
      <c r="AL57" s="291"/>
      <c r="AM57" s="8"/>
      <c r="AN57" s="33"/>
      <c r="AO57" s="1"/>
      <c r="AP57" s="1"/>
      <c r="AQ57" s="1"/>
      <c r="AR57" s="1"/>
      <c r="AS57" s="1"/>
      <c r="BB57" s="153" t="n">
        <f aca="false">+Input!$B$18</f>
        <v>0</v>
      </c>
    </row>
    <row r="58" customFormat="false" ht="12.75" hidden="false" customHeight="true" outlineLevel="0" collapsed="false">
      <c r="A58" s="285" t="s">
        <v>122</v>
      </c>
      <c r="B58" s="284" t="n">
        <f aca="false">SUM(C58:AG58)</f>
        <v>-209524.0913</v>
      </c>
      <c r="C58" s="153" t="n">
        <v>-12127.8058</v>
      </c>
      <c r="D58" s="153" t="n">
        <v>0</v>
      </c>
      <c r="E58" s="153" t="n">
        <v>0</v>
      </c>
      <c r="F58" s="153" t="n">
        <v>0</v>
      </c>
      <c r="G58" s="153" t="n">
        <v>0</v>
      </c>
      <c r="H58" s="153"/>
      <c r="I58" s="153"/>
      <c r="J58" s="153" t="n">
        <v>0</v>
      </c>
      <c r="K58" s="153" t="n">
        <v>0</v>
      </c>
      <c r="L58" s="153" t="n">
        <v>0</v>
      </c>
      <c r="M58" s="153" t="n">
        <v>0</v>
      </c>
      <c r="N58" s="153" t="n">
        <v>0</v>
      </c>
      <c r="O58" s="153"/>
      <c r="P58" s="153"/>
      <c r="Q58" s="153" t="n">
        <v>0</v>
      </c>
      <c r="R58" s="153" t="n">
        <v>0</v>
      </c>
      <c r="S58" s="153" t="n">
        <v>-10203.7676</v>
      </c>
      <c r="T58" s="153" t="n">
        <v>-17621.784</v>
      </c>
      <c r="U58" s="153" t="n">
        <v>-19414.1397</v>
      </c>
      <c r="V58" s="153"/>
      <c r="X58" s="153" t="n">
        <v>-51388.9017</v>
      </c>
      <c r="Y58" s="153" t="n">
        <v>-40616.6867</v>
      </c>
      <c r="Z58" s="153" t="n">
        <v>-31198.0902</v>
      </c>
      <c r="AA58" s="153" t="n">
        <v>344.8287</v>
      </c>
      <c r="AB58" s="153" t="n">
        <v>0</v>
      </c>
      <c r="AC58" s="153"/>
      <c r="AD58" s="153"/>
      <c r="AF58" s="153" t="n">
        <v>-27297.7443</v>
      </c>
      <c r="AG58" s="153" t="n">
        <f aca="false">+Input!$B$19</f>
        <v>0</v>
      </c>
      <c r="AH58" s="1"/>
      <c r="AI58" s="297"/>
      <c r="AJ58" s="298"/>
      <c r="AK58" s="290"/>
      <c r="AL58" s="291"/>
      <c r="AM58" s="8"/>
      <c r="AN58" s="33"/>
      <c r="AO58" s="1"/>
      <c r="AP58" s="1"/>
      <c r="AQ58" s="1"/>
      <c r="AR58" s="1"/>
      <c r="AS58" s="1"/>
      <c r="BB58" s="153" t="n">
        <f aca="false">+Input!$B$19</f>
        <v>0</v>
      </c>
    </row>
    <row r="59" customFormat="false" ht="12.75" hidden="false" customHeight="true" outlineLevel="0" collapsed="false">
      <c r="A59" s="285" t="s">
        <v>278</v>
      </c>
      <c r="B59" s="284" t="n">
        <f aca="false">SUM(C59:AG59)</f>
        <v>9496.254</v>
      </c>
      <c r="C59" s="153" t="n">
        <v>92.5867</v>
      </c>
      <c r="D59" s="153" t="n">
        <v>-175.2832</v>
      </c>
      <c r="E59" s="153" t="n">
        <v>-602.9059</v>
      </c>
      <c r="F59" s="153" t="n">
        <v>-1173.7845</v>
      </c>
      <c r="G59" s="153" t="n">
        <v>-521.5867</v>
      </c>
      <c r="H59" s="153"/>
      <c r="I59" s="153"/>
      <c r="J59" s="153" t="n">
        <v>-62.8349</v>
      </c>
      <c r="K59" s="153" t="n">
        <v>11.3914</v>
      </c>
      <c r="L59" s="153" t="n">
        <v>914.941</v>
      </c>
      <c r="M59" s="153" t="n">
        <v>-252.3303</v>
      </c>
      <c r="N59" s="153" t="n">
        <v>1239.6475</v>
      </c>
      <c r="O59" s="153"/>
      <c r="P59" s="153"/>
      <c r="Q59" s="153" t="n">
        <v>719.9598</v>
      </c>
      <c r="R59" s="153" t="n">
        <v>4028.3225</v>
      </c>
      <c r="S59" s="153" t="n">
        <v>1699.3724</v>
      </c>
      <c r="T59" s="153" t="n">
        <v>-1007.8011</v>
      </c>
      <c r="U59" s="153" t="n">
        <v>-1430.9728</v>
      </c>
      <c r="V59" s="153"/>
      <c r="X59" s="153" t="n">
        <v>-389.8632</v>
      </c>
      <c r="Y59" s="153" t="n">
        <v>1053.5531</v>
      </c>
      <c r="Z59" s="153" t="n">
        <v>326.8897</v>
      </c>
      <c r="AA59" s="153" t="n">
        <v>340.757</v>
      </c>
      <c r="AB59" s="153" t="n">
        <v>588.789</v>
      </c>
      <c r="AC59" s="153"/>
      <c r="AD59" s="153"/>
      <c r="AF59" s="153" t="n">
        <v>2466.0187</v>
      </c>
      <c r="AG59" s="153" t="n">
        <f aca="false">+Input!$B$20</f>
        <v>1631.3878</v>
      </c>
      <c r="AH59" s="1"/>
      <c r="AI59" s="297"/>
      <c r="AJ59" s="298"/>
      <c r="AK59" s="290"/>
      <c r="AL59" s="291"/>
      <c r="AM59" s="8"/>
      <c r="AN59" s="56"/>
      <c r="AO59" s="3"/>
      <c r="AP59" s="3"/>
      <c r="AQ59" s="3"/>
      <c r="AR59" s="3"/>
      <c r="AS59" s="3"/>
      <c r="AT59" s="205"/>
      <c r="AU59" s="205"/>
      <c r="AV59" s="205"/>
      <c r="AW59" s="205"/>
      <c r="AX59" s="205"/>
      <c r="BB59" s="153" t="n">
        <f aca="false">+Input!$B$20</f>
        <v>1631.3878</v>
      </c>
    </row>
    <row r="60" customFormat="false" ht="12.75" hidden="false" customHeight="true" outlineLevel="0" collapsed="false">
      <c r="A60" s="285" t="s">
        <v>124</v>
      </c>
      <c r="B60" s="284" t="n">
        <f aca="false">SUM(C60:AG60)</f>
        <v>-41983.1415</v>
      </c>
      <c r="C60" s="153" t="n">
        <v>-1454.6344</v>
      </c>
      <c r="D60" s="153" t="n">
        <v>-751.0672</v>
      </c>
      <c r="E60" s="153" t="n">
        <v>-1337.5596</v>
      </c>
      <c r="F60" s="153" t="n">
        <v>-1330.8971</v>
      </c>
      <c r="G60" s="153" t="n">
        <v>-1325.6147</v>
      </c>
      <c r="H60" s="153"/>
      <c r="I60" s="153"/>
      <c r="J60" s="153" t="n">
        <v>-3971.2296</v>
      </c>
      <c r="K60" s="153" t="n">
        <v>-1367.428</v>
      </c>
      <c r="L60" s="153" t="n">
        <v>-1379.3408</v>
      </c>
      <c r="M60" s="153" t="n">
        <v>-1403.5926</v>
      </c>
      <c r="N60" s="153" t="n">
        <v>-1409.3037</v>
      </c>
      <c r="O60" s="153"/>
      <c r="P60" s="153"/>
      <c r="Q60" s="153" t="n">
        <v>-4256.2631</v>
      </c>
      <c r="R60" s="153" t="n">
        <v>-1442.8406</v>
      </c>
      <c r="S60" s="153" t="n">
        <v>-1426.3381</v>
      </c>
      <c r="T60" s="153" t="n">
        <v>-1372.6551</v>
      </c>
      <c r="U60" s="153" t="n">
        <v>-1340.7049</v>
      </c>
      <c r="V60" s="153"/>
      <c r="X60" s="153" t="n">
        <v>-3864.0565</v>
      </c>
      <c r="Y60" s="153" t="n">
        <v>-1311.2644</v>
      </c>
      <c r="Z60" s="153" t="n">
        <v>-1307.7102</v>
      </c>
      <c r="AA60" s="153" t="n">
        <v>-1482.0523</v>
      </c>
      <c r="AB60" s="153" t="n">
        <v>-1464.0788</v>
      </c>
      <c r="AC60" s="153"/>
      <c r="AD60" s="153"/>
      <c r="AF60" s="153" t="n">
        <v>-5536.1705</v>
      </c>
      <c r="AG60" s="153" t="n">
        <f aca="false">+Input!$B$21</f>
        <v>-1448.3393</v>
      </c>
      <c r="AH60" s="1"/>
      <c r="AI60" s="297"/>
      <c r="AJ60" s="299"/>
      <c r="AK60" s="290"/>
      <c r="AL60" s="291"/>
      <c r="AM60" s="8"/>
      <c r="AN60" s="56"/>
      <c r="AO60" s="3"/>
      <c r="AP60" s="3"/>
      <c r="AQ60" s="3"/>
      <c r="AR60" s="3"/>
      <c r="AS60" s="3"/>
      <c r="AT60" s="205"/>
      <c r="AU60" s="205"/>
      <c r="AV60" s="205"/>
      <c r="AW60" s="205"/>
      <c r="AX60" s="205"/>
      <c r="BB60" s="153" t="n">
        <f aca="false">+Input!$B$21</f>
        <v>-1448.3393</v>
      </c>
    </row>
    <row r="61" customFormat="false" ht="12.75" hidden="false" customHeight="true" outlineLevel="0" collapsed="false">
      <c r="A61" s="285" t="s">
        <v>128</v>
      </c>
      <c r="B61" s="284" t="n">
        <f aca="false">SUM(C61:AG61)</f>
        <v>5410</v>
      </c>
      <c r="C61" s="153" t="n">
        <v>0</v>
      </c>
      <c r="D61" s="153" t="n">
        <v>0</v>
      </c>
      <c r="E61" s="153" t="n">
        <v>0</v>
      </c>
      <c r="F61" s="153" t="n">
        <v>0</v>
      </c>
      <c r="G61" s="153" t="n">
        <v>0</v>
      </c>
      <c r="H61" s="153"/>
      <c r="I61" s="153"/>
      <c r="J61" s="153" t="n">
        <v>3606</v>
      </c>
      <c r="K61" s="153" t="n">
        <v>0</v>
      </c>
      <c r="L61" s="153" t="n">
        <v>0</v>
      </c>
      <c r="M61" s="153" t="n">
        <v>0</v>
      </c>
      <c r="N61" s="153" t="n">
        <v>0</v>
      </c>
      <c r="O61" s="153"/>
      <c r="P61" s="153"/>
      <c r="Q61" s="153" t="n">
        <v>1804</v>
      </c>
      <c r="R61" s="153" t="n">
        <v>0</v>
      </c>
      <c r="S61" s="153" t="n">
        <v>0</v>
      </c>
      <c r="T61" s="153" t="n">
        <v>0</v>
      </c>
      <c r="U61" s="153" t="n">
        <v>0</v>
      </c>
      <c r="V61" s="153"/>
      <c r="X61" s="153" t="n">
        <v>0</v>
      </c>
      <c r="Y61" s="153" t="n">
        <v>0</v>
      </c>
      <c r="Z61" s="153" t="n">
        <v>0</v>
      </c>
      <c r="AA61" s="153" t="n">
        <v>0</v>
      </c>
      <c r="AB61" s="153" t="n">
        <v>0</v>
      </c>
      <c r="AC61" s="153"/>
      <c r="AD61" s="153"/>
      <c r="AF61" s="153" t="n">
        <v>0</v>
      </c>
      <c r="AG61" s="153" t="n">
        <f aca="false">+Input!$B$25</f>
        <v>0</v>
      </c>
      <c r="AH61" s="1"/>
      <c r="AI61" s="297"/>
      <c r="AJ61" s="298"/>
      <c r="AK61" s="290"/>
      <c r="AL61" s="291"/>
      <c r="AM61" s="8"/>
      <c r="AN61" s="56"/>
      <c r="AO61" s="3"/>
      <c r="AP61" s="3"/>
      <c r="AQ61" s="3"/>
      <c r="AR61" s="3"/>
      <c r="AS61" s="3"/>
      <c r="AT61" s="205"/>
      <c r="AU61" s="205"/>
      <c r="AV61" s="205"/>
      <c r="AW61" s="205"/>
      <c r="AX61" s="205"/>
      <c r="BB61" s="153" t="n">
        <f aca="false">+Input!$B$25</f>
        <v>0</v>
      </c>
    </row>
    <row r="62" customFormat="false" ht="12.75" hidden="false" customHeight="true" outlineLevel="0" collapsed="false">
      <c r="A62" s="285" t="s">
        <v>279</v>
      </c>
      <c r="B62" s="284" t="n">
        <f aca="false">SUM(C62:AG62)</f>
        <v>4320910.8658</v>
      </c>
      <c r="C62" s="153" t="n">
        <v>0</v>
      </c>
      <c r="D62" s="153" t="n">
        <v>0</v>
      </c>
      <c r="E62" s="153" t="n">
        <v>0</v>
      </c>
      <c r="F62" s="153" t="n">
        <v>0</v>
      </c>
      <c r="G62" s="153" t="n">
        <v>0</v>
      </c>
      <c r="H62" s="153"/>
      <c r="I62" s="153"/>
      <c r="J62" s="153" t="n">
        <v>0</v>
      </c>
      <c r="K62" s="153" t="n">
        <v>0</v>
      </c>
      <c r="L62" s="153" t="n">
        <v>0</v>
      </c>
      <c r="M62" s="153" t="n">
        <v>0</v>
      </c>
      <c r="N62" s="153" t="n">
        <v>0</v>
      </c>
      <c r="O62" s="153"/>
      <c r="P62" s="153"/>
      <c r="Q62" s="153" t="n">
        <v>0</v>
      </c>
      <c r="R62" s="153" t="n">
        <v>0</v>
      </c>
      <c r="S62" s="153" t="n">
        <v>0</v>
      </c>
      <c r="T62" s="153" t="n">
        <v>0</v>
      </c>
      <c r="U62" s="153" t="n">
        <v>0</v>
      </c>
      <c r="V62" s="153"/>
      <c r="X62" s="153" t="n">
        <v>0</v>
      </c>
      <c r="Y62" s="153" t="n">
        <v>0</v>
      </c>
      <c r="Z62" s="153" t="n">
        <v>0</v>
      </c>
      <c r="AA62" s="153" t="n">
        <v>0</v>
      </c>
      <c r="AB62" s="153" t="n">
        <v>0</v>
      </c>
      <c r="AC62" s="153"/>
      <c r="AD62" s="153"/>
      <c r="AF62" s="153" t="n">
        <v>0</v>
      </c>
      <c r="AG62" s="153" t="n">
        <f aca="false">+Input!$B$26</f>
        <v>4320910.8658</v>
      </c>
      <c r="AH62" s="1"/>
      <c r="AI62" s="297"/>
      <c r="AJ62" s="298"/>
      <c r="AK62" s="290"/>
      <c r="AL62" s="291"/>
      <c r="AM62" s="8"/>
      <c r="AN62" s="33"/>
      <c r="AO62" s="1"/>
      <c r="AP62" s="1"/>
      <c r="AQ62" s="1"/>
      <c r="AR62" s="1"/>
      <c r="AS62" s="1"/>
      <c r="BB62" s="153" t="n">
        <f aca="false">+Input!$B$26</f>
        <v>4320910.8658</v>
      </c>
    </row>
    <row r="63" customFormat="false" ht="12.75" hidden="false" customHeight="true" outlineLevel="0" collapsed="false">
      <c r="A63" s="285" t="s">
        <v>130</v>
      </c>
      <c r="B63" s="284" t="n">
        <f aca="false">SUM(C63:AG63)</f>
        <v>-16708.7197</v>
      </c>
      <c r="C63" s="153" t="n">
        <v>1230.1585</v>
      </c>
      <c r="D63" s="153" t="n">
        <v>-31.2016</v>
      </c>
      <c r="E63" s="153" t="n">
        <v>-211.1555</v>
      </c>
      <c r="F63" s="153" t="n">
        <v>-12.7363</v>
      </c>
      <c r="G63" s="153" t="n">
        <v>20.1378</v>
      </c>
      <c r="H63" s="153"/>
      <c r="I63" s="153"/>
      <c r="J63" s="153" t="n">
        <v>-148.7938</v>
      </c>
      <c r="K63" s="153" t="n">
        <v>-13.862</v>
      </c>
      <c r="L63" s="153" t="n">
        <v>-33.368</v>
      </c>
      <c r="M63" s="153" t="n">
        <v>1.154</v>
      </c>
      <c r="N63" s="153" t="n">
        <v>-16.2475</v>
      </c>
      <c r="O63" s="153"/>
      <c r="P63" s="153"/>
      <c r="Q63" s="153" t="n">
        <v>-5.2919</v>
      </c>
      <c r="R63" s="153" t="n">
        <v>-24.3612</v>
      </c>
      <c r="S63" s="153" t="n">
        <v>16432.1009</v>
      </c>
      <c r="T63" s="153" t="n">
        <v>-634.7496</v>
      </c>
      <c r="U63" s="153" t="n">
        <v>3153.5356</v>
      </c>
      <c r="V63" s="153"/>
      <c r="X63" s="153" t="n">
        <v>-33657.8748</v>
      </c>
      <c r="Y63" s="153" t="n">
        <v>12700.602</v>
      </c>
      <c r="Z63" s="153" t="n">
        <v>-15670.3585</v>
      </c>
      <c r="AA63" s="153" t="n">
        <v>-187.8319</v>
      </c>
      <c r="AB63" s="153" t="n">
        <v>-10.7178</v>
      </c>
      <c r="AC63" s="153"/>
      <c r="AD63" s="153"/>
      <c r="AF63" s="153" t="n">
        <v>-432.5358</v>
      </c>
      <c r="AG63" s="153" t="n">
        <f aca="false">+Input!$B$27+Input!$B$28</f>
        <v>844.6777</v>
      </c>
      <c r="AH63" s="1"/>
      <c r="AI63" s="300"/>
      <c r="AJ63" s="289"/>
      <c r="AK63" s="290"/>
      <c r="AL63" s="291"/>
      <c r="AM63" s="8"/>
      <c r="AN63" s="33"/>
      <c r="AO63" s="33"/>
      <c r="AP63" s="1"/>
      <c r="AQ63" s="1"/>
      <c r="AR63" s="1"/>
      <c r="AS63" s="1"/>
      <c r="BB63" s="153" t="n">
        <f aca="false">+Input!$B$27+Input!$B$28</f>
        <v>844.6777</v>
      </c>
    </row>
    <row r="64" customFormat="false" ht="12.75" hidden="false" customHeight="true" outlineLevel="0" collapsed="false">
      <c r="A64" s="285" t="s">
        <v>232</v>
      </c>
      <c r="B64" s="284" t="n">
        <f aca="false">SUM(C64:AG64)</f>
        <v>0</v>
      </c>
      <c r="C64" s="153" t="n">
        <v>0</v>
      </c>
      <c r="D64" s="153" t="n">
        <v>0</v>
      </c>
      <c r="E64" s="153" t="n">
        <v>0</v>
      </c>
      <c r="F64" s="153" t="n">
        <v>0</v>
      </c>
      <c r="G64" s="153" t="n">
        <v>0</v>
      </c>
      <c r="H64" s="153"/>
      <c r="I64" s="153"/>
      <c r="J64" s="153" t="n">
        <v>0</v>
      </c>
      <c r="K64" s="153" t="n">
        <v>0</v>
      </c>
      <c r="L64" s="153" t="n">
        <v>0</v>
      </c>
      <c r="M64" s="153" t="n">
        <v>0</v>
      </c>
      <c r="N64" s="153" t="n">
        <v>0</v>
      </c>
      <c r="O64" s="153"/>
      <c r="P64" s="153"/>
      <c r="Q64" s="153" t="n">
        <v>0</v>
      </c>
      <c r="R64" s="153" t="n">
        <v>0</v>
      </c>
      <c r="S64" s="153" t="n">
        <v>0</v>
      </c>
      <c r="T64" s="153" t="n">
        <v>0</v>
      </c>
      <c r="U64" s="153" t="n">
        <v>0</v>
      </c>
      <c r="V64" s="153"/>
      <c r="X64" s="153" t="n">
        <v>0</v>
      </c>
      <c r="Y64" s="153" t="n">
        <v>0</v>
      </c>
      <c r="Z64" s="153" t="n">
        <v>0</v>
      </c>
      <c r="AA64" s="153" t="n">
        <v>0</v>
      </c>
      <c r="AB64" s="153" t="n">
        <v>0</v>
      </c>
      <c r="AC64" s="153"/>
      <c r="AD64" s="153"/>
      <c r="AF64" s="153" t="n">
        <v>0</v>
      </c>
      <c r="AG64" s="153" t="n">
        <f aca="false">+Input!$B$39</f>
        <v>0</v>
      </c>
      <c r="AH64" s="1"/>
      <c r="AI64" s="301"/>
      <c r="AJ64" s="302"/>
      <c r="AK64" s="290"/>
      <c r="AL64" s="291"/>
      <c r="AM64" s="8"/>
      <c r="AN64" s="33"/>
      <c r="AO64" s="1"/>
      <c r="AP64" s="1"/>
      <c r="AQ64" s="1"/>
      <c r="AR64" s="1"/>
      <c r="AS64" s="1"/>
      <c r="BB64" s="153" t="n">
        <f aca="false">+Input!$B$39</f>
        <v>0</v>
      </c>
    </row>
    <row r="65" customFormat="false" ht="12.75" hidden="false" customHeight="true" outlineLevel="0" collapsed="false">
      <c r="A65" s="285" t="s">
        <v>126</v>
      </c>
      <c r="B65" s="284" t="n">
        <f aca="false">SUM(C65:AG65)</f>
        <v>0</v>
      </c>
      <c r="C65" s="153" t="n">
        <v>0</v>
      </c>
      <c r="D65" s="153" t="n">
        <v>0</v>
      </c>
      <c r="E65" s="153" t="n">
        <v>0</v>
      </c>
      <c r="F65" s="153" t="n">
        <v>0</v>
      </c>
      <c r="G65" s="153" t="n">
        <v>0</v>
      </c>
      <c r="H65" s="153"/>
      <c r="I65" s="153"/>
      <c r="J65" s="153" t="n">
        <v>0</v>
      </c>
      <c r="K65" s="153" t="n">
        <v>0</v>
      </c>
      <c r="L65" s="153" t="n">
        <v>0</v>
      </c>
      <c r="M65" s="153" t="n">
        <v>0</v>
      </c>
      <c r="N65" s="153" t="n">
        <v>0</v>
      </c>
      <c r="O65" s="153"/>
      <c r="P65" s="153"/>
      <c r="Q65" s="153" t="n">
        <v>0</v>
      </c>
      <c r="R65" s="153" t="n">
        <v>0</v>
      </c>
      <c r="S65" s="153" t="n">
        <v>0</v>
      </c>
      <c r="T65" s="153" t="n">
        <v>0</v>
      </c>
      <c r="U65" s="153" t="n">
        <v>0</v>
      </c>
      <c r="V65" s="153"/>
      <c r="X65" s="153" t="n">
        <v>0</v>
      </c>
      <c r="Y65" s="153" t="n">
        <v>0</v>
      </c>
      <c r="Z65" s="153" t="n">
        <v>0</v>
      </c>
      <c r="AA65" s="153" t="n">
        <v>0</v>
      </c>
      <c r="AB65" s="153" t="n">
        <v>0</v>
      </c>
      <c r="AC65" s="153"/>
      <c r="AD65" s="153"/>
      <c r="AF65" s="153" t="n">
        <v>0</v>
      </c>
      <c r="AG65" s="153" t="n">
        <f aca="false">+Input!$B$23</f>
        <v>0</v>
      </c>
      <c r="AH65" s="1"/>
      <c r="AI65" s="303"/>
      <c r="AJ65" s="302"/>
      <c r="AK65" s="290"/>
      <c r="AL65" s="291"/>
      <c r="AM65" s="8"/>
      <c r="AN65" s="1"/>
      <c r="AO65" s="1"/>
      <c r="AP65" s="1"/>
      <c r="AQ65" s="1"/>
      <c r="AR65" s="1"/>
      <c r="AS65" s="1"/>
      <c r="BB65" s="153" t="n">
        <f aca="false">+Input!$B$23</f>
        <v>0</v>
      </c>
    </row>
    <row r="66" customFormat="false" ht="12.75" hidden="false" customHeight="true" outlineLevel="0" collapsed="false">
      <c r="A66" s="226" t="s">
        <v>127</v>
      </c>
      <c r="B66" s="284" t="n">
        <f aca="false">SUM(C66:AG66)</f>
        <v>0</v>
      </c>
      <c r="C66" s="153" t="n">
        <v>0</v>
      </c>
      <c r="D66" s="153" t="n">
        <v>0</v>
      </c>
      <c r="E66" s="153" t="n">
        <v>0</v>
      </c>
      <c r="F66" s="153" t="n">
        <v>0</v>
      </c>
      <c r="G66" s="153" t="n">
        <v>0</v>
      </c>
      <c r="H66" s="153"/>
      <c r="I66" s="153"/>
      <c r="J66" s="153" t="n">
        <v>0</v>
      </c>
      <c r="K66" s="153" t="n">
        <v>0</v>
      </c>
      <c r="L66" s="153" t="n">
        <v>0</v>
      </c>
      <c r="M66" s="153" t="n">
        <v>0</v>
      </c>
      <c r="N66" s="153" t="n">
        <v>0</v>
      </c>
      <c r="O66" s="153"/>
      <c r="P66" s="153"/>
      <c r="Q66" s="153" t="n">
        <v>0</v>
      </c>
      <c r="R66" s="153" t="n">
        <v>0</v>
      </c>
      <c r="S66" s="153" t="n">
        <v>0</v>
      </c>
      <c r="T66" s="153" t="n">
        <v>0</v>
      </c>
      <c r="U66" s="153" t="n">
        <v>0</v>
      </c>
      <c r="V66" s="153"/>
      <c r="X66" s="153" t="n">
        <v>0</v>
      </c>
      <c r="Y66" s="153" t="n">
        <v>0</v>
      </c>
      <c r="Z66" s="153" t="n">
        <v>0</v>
      </c>
      <c r="AA66" s="153" t="n">
        <v>0</v>
      </c>
      <c r="AB66" s="153" t="n">
        <v>0</v>
      </c>
      <c r="AC66" s="153"/>
      <c r="AD66" s="153"/>
      <c r="AF66" s="153" t="n">
        <v>0</v>
      </c>
      <c r="AG66" s="153" t="n">
        <f aca="false">+Input!$B$24</f>
        <v>0</v>
      </c>
      <c r="AH66" s="1"/>
      <c r="AI66" s="304"/>
      <c r="AJ66" s="305"/>
      <c r="AK66" s="306"/>
      <c r="AL66" s="307"/>
      <c r="AM66" s="308"/>
      <c r="AN66" s="1"/>
      <c r="AO66" s="1"/>
      <c r="AP66" s="1"/>
      <c r="AQ66" s="1"/>
      <c r="AR66" s="1"/>
      <c r="AS66" s="1"/>
      <c r="BB66" s="153" t="n">
        <f aca="false">+Input!$B$24</f>
        <v>0</v>
      </c>
    </row>
    <row r="67" customFormat="false" ht="12.75" hidden="false" customHeight="true" outlineLevel="0" collapsed="false">
      <c r="A67" s="226" t="s">
        <v>280</v>
      </c>
      <c r="B67" s="284" t="n">
        <f aca="false">SUM(C67:AG67)</f>
        <v>0</v>
      </c>
      <c r="C67" s="153"/>
      <c r="D67" s="153"/>
      <c r="E67" s="153"/>
      <c r="F67" s="153"/>
      <c r="G67" s="153"/>
      <c r="H67" s="153"/>
      <c r="I67" s="153"/>
      <c r="J67" s="153"/>
      <c r="K67" s="153"/>
      <c r="L67" s="153"/>
      <c r="M67" s="153"/>
      <c r="N67" s="153"/>
      <c r="O67" s="153"/>
      <c r="P67" s="153"/>
      <c r="Q67" s="153"/>
      <c r="R67" s="153"/>
      <c r="S67" s="153"/>
      <c r="T67" s="153"/>
      <c r="U67" s="153"/>
      <c r="V67" s="153"/>
      <c r="X67" s="153"/>
      <c r="Y67" s="153"/>
      <c r="Z67" s="153"/>
      <c r="AA67" s="153"/>
      <c r="AB67" s="153"/>
      <c r="AC67" s="153"/>
      <c r="AD67" s="153"/>
      <c r="AF67" s="153"/>
      <c r="AG67" s="153"/>
      <c r="AH67" s="1"/>
      <c r="AI67" s="304"/>
      <c r="AJ67" s="305"/>
      <c r="AK67" s="306"/>
      <c r="AL67" s="307"/>
      <c r="AM67" s="308"/>
      <c r="AN67" s="1"/>
      <c r="AO67" s="1"/>
      <c r="AP67" s="1"/>
      <c r="AQ67" s="1"/>
      <c r="AR67" s="1"/>
      <c r="AS67" s="1"/>
      <c r="BB67" s="153"/>
    </row>
    <row r="68" customFormat="false" ht="12.75" hidden="false" customHeight="true" outlineLevel="0" collapsed="false">
      <c r="A68" s="226" t="s">
        <v>281</v>
      </c>
      <c r="B68" s="284" t="n">
        <f aca="false">SUM(C68:AG68)</f>
        <v>-10778</v>
      </c>
      <c r="C68" s="153" t="n">
        <v>0</v>
      </c>
      <c r="D68" s="153" t="n">
        <v>0</v>
      </c>
      <c r="E68" s="153" t="n">
        <v>0</v>
      </c>
      <c r="F68" s="153" t="n">
        <v>0</v>
      </c>
      <c r="G68" s="153" t="n">
        <v>-873.75</v>
      </c>
      <c r="H68" s="153"/>
      <c r="I68" s="153"/>
      <c r="J68" s="153" t="n">
        <v>-765</v>
      </c>
      <c r="K68" s="153" t="n">
        <v>0</v>
      </c>
      <c r="L68" s="153" t="n">
        <v>0</v>
      </c>
      <c r="M68" s="153" t="n">
        <v>-1321.25</v>
      </c>
      <c r="N68" s="153" t="n">
        <v>0</v>
      </c>
      <c r="O68" s="153"/>
      <c r="P68" s="153"/>
      <c r="Q68" s="153" t="n">
        <v>0</v>
      </c>
      <c r="R68" s="153" t="n">
        <v>0</v>
      </c>
      <c r="S68" s="153" t="n">
        <v>0</v>
      </c>
      <c r="T68" s="153" t="n">
        <v>-689</v>
      </c>
      <c r="U68" s="153" t="n">
        <v>0</v>
      </c>
      <c r="V68" s="153"/>
      <c r="X68" s="153" t="n">
        <v>-912</v>
      </c>
      <c r="Y68" s="153" t="n">
        <v>-1205</v>
      </c>
      <c r="Z68" s="153" t="n">
        <v>-226</v>
      </c>
      <c r="AA68" s="153" t="n">
        <v>-530</v>
      </c>
      <c r="AB68" s="153" t="n">
        <v>-292</v>
      </c>
      <c r="AC68" s="153"/>
      <c r="AD68" s="153"/>
      <c r="AF68" s="153" t="n">
        <v>-78</v>
      </c>
      <c r="AG68" s="153" t="n">
        <f aca="false">+Input!$B$29</f>
        <v>-3886</v>
      </c>
      <c r="AH68" s="1"/>
      <c r="AI68" s="304"/>
      <c r="AJ68" s="305"/>
      <c r="AK68" s="306"/>
      <c r="AL68" s="307"/>
      <c r="AM68" s="308"/>
      <c r="AN68" s="1"/>
      <c r="AO68" s="1"/>
      <c r="AP68" s="1"/>
      <c r="AQ68" s="1"/>
      <c r="AR68" s="1"/>
      <c r="AS68" s="1"/>
      <c r="BB68" s="153" t="n">
        <f aca="false">+Input!$B$29</f>
        <v>-3886</v>
      </c>
    </row>
    <row r="69" customFormat="false" ht="12.75" hidden="false" customHeight="true" outlineLevel="0" collapsed="false">
      <c r="A69" s="226" t="s">
        <v>282</v>
      </c>
      <c r="B69" s="284" t="n">
        <f aca="false">SUM(C69:AG69)</f>
        <v>0</v>
      </c>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F69" s="153"/>
      <c r="AG69" s="153"/>
      <c r="AH69" s="1"/>
      <c r="AI69" s="304"/>
      <c r="AJ69" s="305"/>
      <c r="AK69" s="306"/>
      <c r="AL69" s="307"/>
      <c r="AM69" s="308"/>
      <c r="AN69" s="1"/>
      <c r="AO69" s="1"/>
      <c r="AP69" s="1"/>
      <c r="AQ69" s="1"/>
      <c r="AR69" s="1"/>
      <c r="AS69" s="1"/>
      <c r="BB69" s="153"/>
    </row>
    <row r="70" customFormat="false" ht="12.75" hidden="false" customHeight="true" outlineLevel="0" collapsed="false">
      <c r="A70" s="285" t="s">
        <v>283</v>
      </c>
      <c r="B70" s="284" t="n">
        <f aca="false">SUM(C70:AG70)</f>
        <v>0</v>
      </c>
      <c r="AH70" s="1"/>
      <c r="AI70" s="304"/>
      <c r="AJ70" s="305"/>
      <c r="AK70" s="306"/>
      <c r="AL70" s="307"/>
      <c r="AM70" s="308"/>
      <c r="AN70" s="1"/>
      <c r="AO70" s="1"/>
      <c r="AP70" s="1"/>
      <c r="AQ70" s="1"/>
      <c r="AR70" s="1"/>
      <c r="AS70" s="1"/>
    </row>
    <row r="71" customFormat="false" ht="12.75" hidden="false" customHeight="true" outlineLevel="0" collapsed="false">
      <c r="A71" s="226" t="s">
        <v>284</v>
      </c>
      <c r="B71" s="284" t="n">
        <f aca="false">SUM(C71:AG71)</f>
        <v>0</v>
      </c>
      <c r="C71" s="153"/>
      <c r="AH71" s="1"/>
      <c r="AI71" s="304"/>
      <c r="AJ71" s="305"/>
      <c r="AK71" s="306"/>
      <c r="AL71" s="307"/>
      <c r="AM71" s="308"/>
      <c r="AN71" s="1"/>
      <c r="AO71" s="1"/>
      <c r="AP71" s="1"/>
      <c r="AQ71" s="1"/>
      <c r="AR71" s="1"/>
      <c r="AS71" s="1"/>
    </row>
    <row r="72" customFormat="false" ht="12.75" hidden="false" customHeight="true" outlineLevel="0" collapsed="false">
      <c r="A72" s="226" t="s">
        <v>285</v>
      </c>
      <c r="B72" s="284" t="s">
        <v>286</v>
      </c>
      <c r="C72" s="153"/>
      <c r="AH72" s="1"/>
      <c r="AI72" s="304"/>
      <c r="AJ72" s="305"/>
      <c r="AK72" s="306"/>
      <c r="AL72" s="307"/>
      <c r="AM72" s="308"/>
    </row>
    <row r="73" customFormat="false" ht="12.75" hidden="false" customHeight="true" outlineLevel="0" collapsed="false">
      <c r="A73" s="226"/>
      <c r="B73" s="284"/>
      <c r="C73" s="2"/>
      <c r="AH73" s="1"/>
      <c r="AI73" s="288" t="s">
        <v>287</v>
      </c>
      <c r="AJ73" s="299"/>
      <c r="AK73" s="309"/>
      <c r="AL73" s="291"/>
      <c r="AM73" s="8"/>
    </row>
    <row r="74" customFormat="false" ht="12.75" hidden="false" customHeight="true" outlineLevel="0" collapsed="false">
      <c r="A74" s="226"/>
      <c r="B74" s="284"/>
      <c r="C74" s="2"/>
      <c r="D74" s="2"/>
      <c r="E74" s="2"/>
      <c r="F74" s="2"/>
      <c r="G74" s="2"/>
      <c r="H74" s="2"/>
      <c r="I74" s="2"/>
      <c r="K74" s="2"/>
      <c r="L74" s="2"/>
      <c r="M74" s="2"/>
      <c r="N74" s="2"/>
      <c r="O74" s="2"/>
      <c r="P74" s="2"/>
      <c r="Q74" s="2"/>
      <c r="R74" s="2"/>
      <c r="S74" s="2"/>
      <c r="T74" s="2"/>
      <c r="U74" s="2"/>
      <c r="V74" s="2"/>
      <c r="W74" s="2"/>
      <c r="X74" s="2"/>
      <c r="Y74" s="2"/>
      <c r="Z74" s="2"/>
      <c r="AA74" s="2"/>
      <c r="AB74" s="2"/>
      <c r="AD74" s="2"/>
      <c r="AE74" s="2"/>
      <c r="AF74" s="2"/>
      <c r="AG74" s="310"/>
      <c r="AH74" s="1"/>
      <c r="AI74" s="297"/>
      <c r="AJ74" s="298"/>
      <c r="AK74" s="290"/>
      <c r="AL74" s="291"/>
      <c r="AM74" s="8"/>
    </row>
    <row r="75" customFormat="false" ht="12.75" hidden="false" customHeight="true" outlineLevel="0" collapsed="false">
      <c r="A75" s="226"/>
      <c r="B75" s="28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310"/>
      <c r="AH75" s="1"/>
      <c r="AI75" s="311"/>
      <c r="AJ75" s="312" t="s">
        <v>288</v>
      </c>
      <c r="AK75" s="306"/>
      <c r="AL75" s="313" t="n">
        <f aca="false">SUM(AJ80:AJ178)</f>
        <v>0</v>
      </c>
      <c r="AM75" s="308"/>
    </row>
    <row r="76" customFormat="false" ht="12.75" hidden="false" customHeight="true" outlineLevel="0" collapsed="false">
      <c r="A76" s="226"/>
      <c r="B76" s="3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310"/>
      <c r="AH76" s="1"/>
    </row>
    <row r="77" customFormat="false" ht="12.75" hidden="false" customHeight="true" outlineLevel="0" collapsed="false">
      <c r="A77" s="315" t="s">
        <v>289</v>
      </c>
      <c r="B77" s="316" t="n">
        <f aca="false">SUM(B47:B76)-B62-B59-B60-B65-B66</f>
        <v>811731.142599999</v>
      </c>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8"/>
      <c r="AH77" s="1"/>
    </row>
    <row r="78" customFormat="false" ht="12.7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304"/>
      <c r="AJ78" s="305"/>
      <c r="AK78" s="306"/>
      <c r="AL78" s="307"/>
      <c r="AM78" s="308"/>
    </row>
    <row r="79" customFormat="false" ht="12.75" hidden="false" customHeight="true" outlineLevel="0" collapsed="false">
      <c r="A79" s="85"/>
      <c r="B79" s="319"/>
      <c r="C79" s="134" t="n">
        <f aca="false">(+B59+B60)*-1</f>
        <v>32486.8875</v>
      </c>
      <c r="AH79" s="85"/>
      <c r="AI79" s="292" t="s">
        <v>273</v>
      </c>
      <c r="AJ79" s="293" t="s">
        <v>274</v>
      </c>
      <c r="AK79" s="294" t="s">
        <v>275</v>
      </c>
      <c r="AL79" s="295" t="s">
        <v>276</v>
      </c>
      <c r="AM79" s="296" t="s">
        <v>277</v>
      </c>
    </row>
    <row r="80" customFormat="false" ht="12.75" hidden="false" customHeight="true" outlineLevel="0" collapsed="false">
      <c r="A80" s="85"/>
      <c r="B80" s="319"/>
      <c r="AH80" s="85"/>
      <c r="AI80" s="297"/>
      <c r="AJ80" s="298"/>
      <c r="AK80" s="290"/>
      <c r="AL80" s="291"/>
      <c r="AM80" s="2"/>
    </row>
    <row r="81" customFormat="false" ht="12.75" hidden="false" customHeight="true" outlineLevel="0" collapsed="false">
      <c r="A81" s="85"/>
      <c r="B81" s="319"/>
      <c r="AH81" s="85"/>
      <c r="AJ81" s="85"/>
      <c r="AK81" s="153"/>
      <c r="AL81" s="3"/>
      <c r="AM81" s="2"/>
    </row>
    <row r="82" customFormat="false" ht="12.75" hidden="false" customHeight="true" outlineLevel="0" collapsed="false">
      <c r="A82" s="264"/>
      <c r="B82" s="265"/>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1"/>
      <c r="AI82" s="320"/>
      <c r="AJ82" s="22"/>
      <c r="AK82" s="1"/>
      <c r="AL82" s="17"/>
      <c r="AN82" s="1"/>
      <c r="AO82" s="1"/>
      <c r="AP82" s="1"/>
      <c r="AQ82" s="1"/>
      <c r="AR82" s="1"/>
      <c r="AS82" s="1"/>
    </row>
    <row r="83" customFormat="false" ht="12.75" hidden="false" customHeight="true" outlineLevel="0" collapsed="false">
      <c r="A83" s="321" t="s">
        <v>290</v>
      </c>
      <c r="B83" s="265" t="s">
        <v>252</v>
      </c>
      <c r="C83" s="266" t="n">
        <f aca="false">SUM(C87:C102)</f>
        <v>0</v>
      </c>
      <c r="D83" s="266" t="n">
        <f aca="false">SUM(D87:D102)</f>
        <v>0</v>
      </c>
      <c r="E83" s="266" t="n">
        <f aca="false">SUM(E87:E102)</f>
        <v>0</v>
      </c>
      <c r="F83" s="266" t="n">
        <f aca="false">SUM(F87:F102)</f>
        <v>0</v>
      </c>
      <c r="G83" s="266" t="n">
        <f aca="false">SUM(G87:G102)</f>
        <v>0</v>
      </c>
      <c r="H83" s="266" t="n">
        <f aca="false">SUM(H87:H102)</f>
        <v>0</v>
      </c>
      <c r="I83" s="266" t="n">
        <f aca="false">SUM(I87:I102)</f>
        <v>0</v>
      </c>
      <c r="J83" s="266" t="n">
        <f aca="false">SUM(J87:J102)</f>
        <v>0</v>
      </c>
      <c r="K83" s="266" t="n">
        <f aca="false">SUM(K87:K102)</f>
        <v>0</v>
      </c>
      <c r="L83" s="266" t="n">
        <f aca="false">SUM(L87:L102)</f>
        <v>0</v>
      </c>
      <c r="M83" s="266" t="n">
        <f aca="false">SUM(M87:M102)</f>
        <v>0</v>
      </c>
      <c r="N83" s="266" t="n">
        <f aca="false">SUM(N87:N102)</f>
        <v>0</v>
      </c>
      <c r="O83" s="266" t="n">
        <f aca="false">SUM(O87:O102)</f>
        <v>0</v>
      </c>
      <c r="P83" s="266" t="n">
        <f aca="false">SUM(P87:P102)</f>
        <v>0</v>
      </c>
      <c r="Q83" s="266" t="n">
        <f aca="false">SUM(Q87:Q102)</f>
        <v>0</v>
      </c>
      <c r="R83" s="266" t="n">
        <f aca="false">SUM(R87:R102)</f>
        <v>0</v>
      </c>
      <c r="S83" s="266" t="n">
        <f aca="false">SUM(S87:S102)</f>
        <v>0</v>
      </c>
      <c r="T83" s="266" t="n">
        <f aca="false">SUM(T87:T102)</f>
        <v>0</v>
      </c>
      <c r="U83" s="266" t="n">
        <f aca="false">SUM(U87:U102)</f>
        <v>0</v>
      </c>
      <c r="V83" s="266" t="n">
        <f aca="false">SUM(V87:V102)</f>
        <v>0</v>
      </c>
      <c r="W83" s="266" t="n">
        <f aca="false">SUM(W87:W102)</f>
        <v>0</v>
      </c>
      <c r="X83" s="266" t="n">
        <f aca="false">SUM(X87:X102)</f>
        <v>0</v>
      </c>
      <c r="Y83" s="266" t="n">
        <f aca="false">SUM(Y87:Y102)</f>
        <v>0</v>
      </c>
      <c r="Z83" s="266" t="n">
        <f aca="false">SUM(Z87:Z102)</f>
        <v>0</v>
      </c>
      <c r="AA83" s="266" t="n">
        <f aca="false">SUM(AA87:AA102)</f>
        <v>0</v>
      </c>
      <c r="AB83" s="266" t="n">
        <f aca="false">SUM(AB87:AB102)</f>
        <v>0</v>
      </c>
      <c r="AC83" s="266" t="n">
        <f aca="false">SUM(AC87:AC102)</f>
        <v>0</v>
      </c>
      <c r="AD83" s="266" t="n">
        <f aca="false">SUM(AD87:AD102)</f>
        <v>0</v>
      </c>
      <c r="AE83" s="266" t="n">
        <f aca="false">SUM(AE87:AE102)</f>
        <v>0</v>
      </c>
      <c r="AF83" s="266" t="n">
        <f aca="false">SUM(AF87:AF102)</f>
        <v>0</v>
      </c>
      <c r="AG83" s="266" t="n">
        <f aca="false">SUM(AG87:AG102)</f>
        <v>0</v>
      </c>
      <c r="AH83" s="1"/>
      <c r="AI83" s="320"/>
      <c r="AJ83" s="22"/>
      <c r="AK83" s="1"/>
      <c r="AL83" s="17"/>
      <c r="AN83" s="1"/>
      <c r="AO83" s="1"/>
      <c r="AP83" s="1"/>
      <c r="AQ83" s="1"/>
      <c r="AR83" s="1"/>
      <c r="AS83" s="1"/>
    </row>
    <row r="84" customFormat="false" ht="12.75" hidden="false" customHeight="true" outlineLevel="0" collapsed="false">
      <c r="A84" s="269" t="s">
        <v>166</v>
      </c>
      <c r="B84" s="270" t="n">
        <f aca="false">B44</f>
        <v>36647</v>
      </c>
      <c r="C84" s="271" t="n">
        <f aca="false">C44</f>
        <v>36647</v>
      </c>
      <c r="D84" s="271" t="n">
        <f aca="false">D44</f>
        <v>36648</v>
      </c>
      <c r="E84" s="271" t="n">
        <f aca="false">E44</f>
        <v>36649</v>
      </c>
      <c r="F84" s="271" t="n">
        <f aca="false">F44</f>
        <v>36650</v>
      </c>
      <c r="G84" s="271" t="n">
        <f aca="false">G44</f>
        <v>36651</v>
      </c>
      <c r="H84" s="271" t="n">
        <f aca="false">H44</f>
        <v>36652</v>
      </c>
      <c r="I84" s="271" t="n">
        <f aca="false">I44</f>
        <v>36653</v>
      </c>
      <c r="J84" s="271" t="n">
        <f aca="false">J44</f>
        <v>36654</v>
      </c>
      <c r="K84" s="271" t="n">
        <f aca="false">K44</f>
        <v>36655</v>
      </c>
      <c r="L84" s="271" t="n">
        <f aca="false">L44</f>
        <v>36656</v>
      </c>
      <c r="M84" s="271" t="n">
        <f aca="false">M44</f>
        <v>36657</v>
      </c>
      <c r="N84" s="271" t="n">
        <f aca="false">N44</f>
        <v>36658</v>
      </c>
      <c r="O84" s="271" t="n">
        <f aca="false">O44</f>
        <v>36659</v>
      </c>
      <c r="P84" s="271" t="n">
        <f aca="false">P44</f>
        <v>36660</v>
      </c>
      <c r="Q84" s="271" t="n">
        <f aca="false">Q44</f>
        <v>36661</v>
      </c>
      <c r="R84" s="271" t="n">
        <f aca="false">R44</f>
        <v>36662</v>
      </c>
      <c r="S84" s="271" t="n">
        <f aca="false">S44</f>
        <v>36663</v>
      </c>
      <c r="T84" s="271" t="n">
        <f aca="false">T44</f>
        <v>36664</v>
      </c>
      <c r="U84" s="271" t="n">
        <f aca="false">U44</f>
        <v>36665</v>
      </c>
      <c r="V84" s="271" t="n">
        <f aca="false">V44</f>
        <v>36666</v>
      </c>
      <c r="W84" s="271" t="n">
        <f aca="false">W44</f>
        <v>36667</v>
      </c>
      <c r="X84" s="271" t="n">
        <f aca="false">X44</f>
        <v>36668</v>
      </c>
      <c r="Y84" s="271" t="n">
        <f aca="false">Y44</f>
        <v>36669</v>
      </c>
      <c r="Z84" s="271" t="n">
        <f aca="false">Z44</f>
        <v>36670</v>
      </c>
      <c r="AA84" s="271" t="n">
        <f aca="false">AA44</f>
        <v>36671</v>
      </c>
      <c r="AB84" s="271" t="n">
        <f aca="false">AB44</f>
        <v>36672</v>
      </c>
      <c r="AC84" s="271" t="n">
        <f aca="false">AC44</f>
        <v>36673</v>
      </c>
      <c r="AD84" s="271" t="n">
        <f aca="false">AD44</f>
        <v>36674</v>
      </c>
      <c r="AE84" s="271" t="n">
        <f aca="false">AE44</f>
        <v>36675</v>
      </c>
      <c r="AF84" s="271" t="n">
        <f aca="false">AF44</f>
        <v>36676</v>
      </c>
      <c r="AG84" s="271" t="n">
        <f aca="false">AG44</f>
        <v>36677</v>
      </c>
      <c r="AH84" s="272"/>
      <c r="AI84" s="320"/>
      <c r="AJ84" s="322"/>
      <c r="AK84" s="272"/>
      <c r="AL84" s="275"/>
      <c r="AM84" s="272"/>
      <c r="AN84" s="272"/>
      <c r="AO84" s="272"/>
      <c r="AP84" s="272"/>
      <c r="AQ84" s="272"/>
      <c r="AR84" s="272"/>
      <c r="AS84" s="272"/>
      <c r="AT84" s="272"/>
      <c r="AU84" s="272"/>
      <c r="AV84" s="272"/>
      <c r="AW84" s="272"/>
      <c r="AX84" s="272"/>
      <c r="AY84" s="272"/>
      <c r="AZ84" s="272"/>
      <c r="BA84" s="272"/>
      <c r="BB84" s="272"/>
      <c r="BC84" s="272"/>
      <c r="BD84" s="272"/>
      <c r="BE84" s="272"/>
      <c r="BF84" s="272"/>
      <c r="BG84" s="272"/>
      <c r="BH84" s="272"/>
      <c r="BI84" s="272"/>
      <c r="BJ84" s="272"/>
      <c r="BK84" s="272"/>
      <c r="BL84" s="272"/>
      <c r="BM84" s="272"/>
      <c r="BN84" s="272"/>
      <c r="BO84" s="272"/>
      <c r="BP84" s="272"/>
      <c r="BQ84" s="272"/>
      <c r="BR84" s="272"/>
      <c r="BS84" s="272"/>
      <c r="BT84" s="272"/>
      <c r="BU84" s="272"/>
      <c r="BV84" s="272"/>
      <c r="BW84" s="272"/>
      <c r="BX84" s="272"/>
      <c r="BY84" s="272"/>
      <c r="BZ84" s="272"/>
      <c r="CA84" s="272"/>
      <c r="CB84" s="272"/>
      <c r="CC84" s="272"/>
      <c r="CD84" s="272"/>
      <c r="CE84" s="272"/>
      <c r="CF84" s="272"/>
      <c r="CG84" s="272"/>
      <c r="CH84" s="272"/>
      <c r="CI84" s="272"/>
      <c r="CJ84" s="272"/>
      <c r="CK84" s="272"/>
      <c r="CL84" s="272"/>
      <c r="CM84" s="272"/>
      <c r="CN84" s="272"/>
      <c r="CO84" s="272"/>
      <c r="CP84" s="272"/>
      <c r="CQ84" s="272"/>
      <c r="CR84" s="272"/>
      <c r="CS84" s="272"/>
      <c r="CT84" s="272"/>
      <c r="CU84" s="272"/>
      <c r="CV84" s="272"/>
      <c r="CW84" s="272"/>
      <c r="CX84" s="272"/>
      <c r="CY84" s="272"/>
      <c r="CZ84" s="272"/>
      <c r="DA84" s="272"/>
      <c r="DB84" s="272"/>
      <c r="DC84" s="272"/>
      <c r="DD84" s="272"/>
      <c r="DE84" s="272"/>
      <c r="DF84" s="272"/>
      <c r="DG84" s="272"/>
      <c r="DH84" s="272"/>
      <c r="DI84" s="272"/>
      <c r="DJ84" s="272"/>
      <c r="DK84" s="272"/>
      <c r="DL84" s="272"/>
      <c r="DM84" s="272"/>
      <c r="DN84" s="272"/>
      <c r="DO84" s="272"/>
      <c r="DP84" s="272"/>
      <c r="DQ84" s="272"/>
      <c r="DR84" s="272"/>
      <c r="DS84" s="272"/>
      <c r="DT84" s="272"/>
      <c r="DU84" s="272"/>
      <c r="DV84" s="272"/>
      <c r="DW84" s="272"/>
      <c r="DX84" s="272"/>
      <c r="DY84" s="272"/>
      <c r="DZ84" s="272"/>
      <c r="EA84" s="272"/>
      <c r="EB84" s="272"/>
      <c r="EC84" s="272"/>
      <c r="ED84" s="272"/>
      <c r="EE84" s="272"/>
      <c r="EF84" s="272"/>
      <c r="EG84" s="272"/>
      <c r="EH84" s="272"/>
      <c r="EI84" s="272"/>
      <c r="EJ84" s="272"/>
      <c r="EK84" s="272"/>
      <c r="EL84" s="272"/>
      <c r="EM84" s="272"/>
      <c r="EN84" s="272"/>
      <c r="EO84" s="272"/>
      <c r="EP84" s="272"/>
      <c r="EQ84" s="272"/>
      <c r="ER84" s="272"/>
      <c r="ES84" s="272"/>
      <c r="ET84" s="272"/>
      <c r="EU84" s="272"/>
      <c r="EV84" s="272"/>
      <c r="EW84" s="272"/>
      <c r="EX84" s="272"/>
      <c r="EY84" s="272"/>
      <c r="EZ84" s="272"/>
      <c r="FA84" s="272"/>
      <c r="FB84" s="272"/>
      <c r="FC84" s="272"/>
      <c r="FD84" s="272"/>
      <c r="FE84" s="272"/>
      <c r="FF84" s="272"/>
      <c r="FG84" s="272"/>
      <c r="FH84" s="272"/>
      <c r="FI84" s="272"/>
      <c r="FJ84" s="272"/>
      <c r="FK84" s="272"/>
      <c r="FL84" s="272"/>
      <c r="FM84" s="272"/>
      <c r="FN84" s="272"/>
      <c r="FO84" s="272"/>
      <c r="FP84" s="272"/>
      <c r="FQ84" s="272"/>
      <c r="FR84" s="272"/>
      <c r="FS84" s="272"/>
      <c r="FT84" s="272"/>
      <c r="FU84" s="272"/>
      <c r="FV84" s="272"/>
      <c r="FW84" s="272"/>
      <c r="FX84" s="272"/>
      <c r="FY84" s="272"/>
      <c r="FZ84" s="272"/>
      <c r="GA84" s="272"/>
      <c r="GB84" s="272"/>
      <c r="GC84" s="272"/>
      <c r="GD84" s="272"/>
      <c r="GE84" s="272"/>
      <c r="GF84" s="272"/>
      <c r="GG84" s="272"/>
      <c r="GH84" s="272"/>
      <c r="GI84" s="272"/>
      <c r="GJ84" s="272"/>
      <c r="GK84" s="272"/>
      <c r="GL84" s="272"/>
      <c r="GM84" s="272"/>
      <c r="GN84" s="272"/>
      <c r="GO84" s="272"/>
      <c r="GP84" s="272"/>
      <c r="GQ84" s="272"/>
      <c r="GR84" s="272"/>
      <c r="GS84" s="272"/>
      <c r="GT84" s="272"/>
      <c r="GU84" s="272"/>
      <c r="GV84" s="272"/>
      <c r="GW84" s="272"/>
      <c r="GX84" s="272"/>
      <c r="GY84" s="272"/>
      <c r="GZ84" s="272"/>
      <c r="HA84" s="272"/>
      <c r="HB84" s="272"/>
      <c r="HC84" s="272"/>
      <c r="HD84" s="272"/>
      <c r="HE84" s="272"/>
      <c r="HF84" s="272"/>
      <c r="HG84" s="272"/>
      <c r="HH84" s="272"/>
      <c r="HI84" s="272"/>
      <c r="HJ84" s="272"/>
      <c r="HK84" s="272"/>
      <c r="HL84" s="272"/>
      <c r="HM84" s="272"/>
      <c r="HN84" s="272"/>
      <c r="HO84" s="272"/>
      <c r="HP84" s="272"/>
      <c r="HQ84" s="272"/>
      <c r="HR84" s="272"/>
      <c r="HS84" s="272"/>
      <c r="HT84" s="272"/>
      <c r="HU84" s="272"/>
      <c r="HV84" s="272"/>
      <c r="HW84" s="272"/>
      <c r="HX84" s="272"/>
      <c r="HY84" s="272"/>
      <c r="HZ84" s="272"/>
      <c r="IA84" s="272"/>
      <c r="IB84" s="272"/>
      <c r="IC84" s="272"/>
      <c r="ID84" s="272"/>
      <c r="IE84" s="272"/>
      <c r="IF84" s="272"/>
      <c r="IG84" s="272"/>
      <c r="IH84" s="272"/>
      <c r="II84" s="272"/>
      <c r="IJ84" s="272"/>
      <c r="IK84" s="272"/>
      <c r="IL84" s="272"/>
      <c r="IM84" s="272"/>
      <c r="IN84" s="272"/>
      <c r="IO84" s="272"/>
      <c r="IP84" s="272"/>
      <c r="IQ84" s="272"/>
      <c r="IR84" s="272"/>
      <c r="IS84" s="272"/>
      <c r="IT84" s="272"/>
      <c r="IU84" s="272"/>
      <c r="IV84" s="272"/>
      <c r="IW84" s="272"/>
    </row>
    <row r="85" customFormat="false" ht="12.75" hidden="false" customHeight="true" outlineLevel="0" collapsed="false">
      <c r="A85" s="276"/>
      <c r="B85" s="276"/>
      <c r="C85" s="278" t="str">
        <f aca="false">C45</f>
        <v>M</v>
      </c>
      <c r="D85" s="278" t="str">
        <f aca="false">D45</f>
        <v>T</v>
      </c>
      <c r="E85" s="278" t="str">
        <f aca="false">E45</f>
        <v>W</v>
      </c>
      <c r="F85" s="278" t="str">
        <f aca="false">F45</f>
        <v>R</v>
      </c>
      <c r="G85" s="278" t="str">
        <f aca="false">G45</f>
        <v>F</v>
      </c>
      <c r="H85" s="278" t="str">
        <f aca="false">H45</f>
        <v>S</v>
      </c>
      <c r="I85" s="278" t="str">
        <f aca="false">I45</f>
        <v>S</v>
      </c>
      <c r="J85" s="278" t="str">
        <f aca="false">J45</f>
        <v>M</v>
      </c>
      <c r="K85" s="278" t="str">
        <f aca="false">K45</f>
        <v>T</v>
      </c>
      <c r="L85" s="278" t="str">
        <f aca="false">L45</f>
        <v>W</v>
      </c>
      <c r="M85" s="278" t="str">
        <f aca="false">M45</f>
        <v>R</v>
      </c>
      <c r="N85" s="278" t="str">
        <f aca="false">N45</f>
        <v>F</v>
      </c>
      <c r="O85" s="278" t="str">
        <f aca="false">O45</f>
        <v>S</v>
      </c>
      <c r="P85" s="278" t="str">
        <f aca="false">P45</f>
        <v>S</v>
      </c>
      <c r="Q85" s="278" t="str">
        <f aca="false">Q45</f>
        <v>M</v>
      </c>
      <c r="R85" s="278" t="str">
        <f aca="false">R45</f>
        <v>T</v>
      </c>
      <c r="S85" s="278" t="str">
        <f aca="false">S45</f>
        <v>W</v>
      </c>
      <c r="T85" s="278" t="str">
        <f aca="false">T45</f>
        <v>R</v>
      </c>
      <c r="U85" s="278" t="str">
        <f aca="false">U45</f>
        <v>F</v>
      </c>
      <c r="V85" s="278" t="str">
        <f aca="false">V45</f>
        <v>S</v>
      </c>
      <c r="W85" s="278" t="str">
        <f aca="false">W45</f>
        <v>S</v>
      </c>
      <c r="X85" s="278" t="str">
        <f aca="false">X45</f>
        <v>M</v>
      </c>
      <c r="Y85" s="278" t="str">
        <f aca="false">Y45</f>
        <v>T</v>
      </c>
      <c r="Z85" s="278" t="str">
        <f aca="false">Z45</f>
        <v>W</v>
      </c>
      <c r="AA85" s="278" t="str">
        <f aca="false">AA45</f>
        <v>R</v>
      </c>
      <c r="AB85" s="278" t="str">
        <f aca="false">AB45</f>
        <v>F</v>
      </c>
      <c r="AC85" s="278" t="str">
        <f aca="false">AC45</f>
        <v>S</v>
      </c>
      <c r="AD85" s="278" t="str">
        <f aca="false">AD45</f>
        <v>S</v>
      </c>
      <c r="AE85" s="278" t="str">
        <f aca="false">AE45</f>
        <v>M</v>
      </c>
      <c r="AF85" s="278" t="str">
        <f aca="false">AF45</f>
        <v>T</v>
      </c>
      <c r="AG85" s="278" t="str">
        <f aca="false">AG45</f>
        <v>W</v>
      </c>
      <c r="AH85" s="1"/>
      <c r="AI85" s="320"/>
      <c r="AJ85" s="22"/>
      <c r="AK85" s="1"/>
      <c r="AL85" s="85"/>
      <c r="AN85" s="1"/>
      <c r="AO85" s="1"/>
      <c r="AP85" s="1"/>
      <c r="AQ85" s="1"/>
      <c r="AR85" s="1"/>
      <c r="AS85" s="1"/>
    </row>
    <row r="86" customFormat="false" ht="12.75" hidden="false" customHeight="true" outlineLevel="0" collapsed="false">
      <c r="A86" s="281"/>
      <c r="B86" s="277" t="s">
        <v>258</v>
      </c>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4"/>
      <c r="AH86" s="85"/>
      <c r="AI86" s="205"/>
      <c r="AJ86" s="133"/>
      <c r="AK86" s="153"/>
      <c r="AL86" s="3"/>
      <c r="AM86" s="2"/>
    </row>
    <row r="87" customFormat="false" ht="12.75" hidden="false" customHeight="true" outlineLevel="0" collapsed="false">
      <c r="A87" s="226" t="s">
        <v>291</v>
      </c>
      <c r="B87" s="284" t="n">
        <f aca="false">SUM(C87:AG87)</f>
        <v>0</v>
      </c>
      <c r="C87" s="153" t="n">
        <v>0</v>
      </c>
      <c r="D87" s="153" t="n">
        <v>0</v>
      </c>
      <c r="E87" s="153" t="n">
        <v>0</v>
      </c>
      <c r="F87" s="153" t="n">
        <v>0</v>
      </c>
      <c r="G87" s="153" t="n">
        <v>0</v>
      </c>
      <c r="H87" s="153" t="n">
        <v>0</v>
      </c>
      <c r="I87" s="153" t="n">
        <v>0</v>
      </c>
      <c r="J87" s="153" t="n">
        <v>0</v>
      </c>
      <c r="K87" s="153" t="n">
        <v>0</v>
      </c>
      <c r="L87" s="153" t="n">
        <v>0</v>
      </c>
      <c r="M87" s="153" t="n">
        <v>0</v>
      </c>
      <c r="N87" s="153" t="n">
        <v>0</v>
      </c>
      <c r="O87" s="153" t="n">
        <v>0</v>
      </c>
      <c r="P87" s="153" t="n">
        <v>0</v>
      </c>
      <c r="Q87" s="153" t="n">
        <v>0</v>
      </c>
      <c r="R87" s="153" t="n">
        <v>0</v>
      </c>
      <c r="S87" s="153" t="n">
        <v>0</v>
      </c>
      <c r="T87" s="153" t="n">
        <v>0</v>
      </c>
      <c r="U87" s="153" t="n">
        <v>0</v>
      </c>
      <c r="V87" s="153" t="n">
        <v>0</v>
      </c>
      <c r="W87" s="153" t="n">
        <v>0</v>
      </c>
      <c r="X87" s="153" t="n">
        <v>0</v>
      </c>
      <c r="Y87" s="153" t="n">
        <v>0</v>
      </c>
      <c r="Z87" s="153" t="n">
        <v>0</v>
      </c>
      <c r="AA87" s="153" t="n">
        <v>0</v>
      </c>
      <c r="AB87" s="153" t="n">
        <v>0</v>
      </c>
      <c r="AC87" s="153" t="n">
        <v>0</v>
      </c>
      <c r="AD87" s="153" t="n">
        <v>0</v>
      </c>
      <c r="AE87" s="153" t="n">
        <v>0</v>
      </c>
      <c r="AF87" s="153" t="n">
        <v>0</v>
      </c>
      <c r="AG87" s="325" t="n">
        <v>0</v>
      </c>
      <c r="AH87" s="85"/>
      <c r="AJ87" s="85"/>
      <c r="AK87" s="153"/>
      <c r="AL87" s="3"/>
      <c r="AM87" s="2"/>
    </row>
    <row r="88" customFormat="false" ht="12.75" hidden="false" customHeight="true" outlineLevel="0" collapsed="false">
      <c r="A88" s="226" t="s">
        <v>292</v>
      </c>
      <c r="B88" s="284" t="n">
        <f aca="false">SUM(C88:AG88)</f>
        <v>0</v>
      </c>
      <c r="C88" s="153" t="n">
        <v>0</v>
      </c>
      <c r="D88" s="153" t="n">
        <v>0</v>
      </c>
      <c r="E88" s="153" t="n">
        <v>0</v>
      </c>
      <c r="F88" s="153" t="n">
        <v>0</v>
      </c>
      <c r="G88" s="153" t="n">
        <v>0</v>
      </c>
      <c r="H88" s="153" t="n">
        <v>0</v>
      </c>
      <c r="I88" s="153" t="n">
        <v>0</v>
      </c>
      <c r="J88" s="153" t="n">
        <v>0</v>
      </c>
      <c r="K88" s="153" t="n">
        <v>0</v>
      </c>
      <c r="L88" s="153" t="n">
        <v>0</v>
      </c>
      <c r="M88" s="153" t="n">
        <v>0</v>
      </c>
      <c r="N88" s="153" t="n">
        <v>0</v>
      </c>
      <c r="O88" s="153" t="n">
        <v>0</v>
      </c>
      <c r="P88" s="153" t="n">
        <v>0</v>
      </c>
      <c r="Q88" s="153" t="n">
        <v>0</v>
      </c>
      <c r="R88" s="153" t="n">
        <v>0</v>
      </c>
      <c r="S88" s="153" t="n">
        <v>0</v>
      </c>
      <c r="T88" s="153" t="n">
        <v>0</v>
      </c>
      <c r="U88" s="153" t="n">
        <v>0</v>
      </c>
      <c r="V88" s="153" t="n">
        <v>0</v>
      </c>
      <c r="W88" s="153" t="n">
        <v>0</v>
      </c>
      <c r="X88" s="153" t="n">
        <v>0</v>
      </c>
      <c r="Y88" s="153" t="n">
        <v>0</v>
      </c>
      <c r="Z88" s="153" t="n">
        <v>0</v>
      </c>
      <c r="AA88" s="153" t="n">
        <v>0</v>
      </c>
      <c r="AB88" s="153" t="n">
        <v>0</v>
      </c>
      <c r="AC88" s="153" t="n">
        <v>0</v>
      </c>
      <c r="AD88" s="153" t="n">
        <v>0</v>
      </c>
      <c r="AE88" s="153" t="n">
        <v>0</v>
      </c>
      <c r="AF88" s="153" t="n">
        <v>0</v>
      </c>
      <c r="AG88" s="325" t="n">
        <v>0</v>
      </c>
      <c r="AH88" s="85"/>
      <c r="AJ88" s="85"/>
      <c r="AK88" s="153"/>
      <c r="AL88" s="3"/>
      <c r="AM88" s="2"/>
    </row>
    <row r="89" customFormat="false" ht="12.75" hidden="false" customHeight="true" outlineLevel="0" collapsed="false">
      <c r="A89" s="226" t="s">
        <v>293</v>
      </c>
      <c r="B89" s="284" t="n">
        <f aca="false">SUM(C89:AG89)</f>
        <v>0</v>
      </c>
      <c r="C89" s="153" t="n">
        <v>0</v>
      </c>
      <c r="D89" s="153" t="n">
        <v>0</v>
      </c>
      <c r="E89" s="153" t="n">
        <v>0</v>
      </c>
      <c r="F89" s="153" t="n">
        <v>0</v>
      </c>
      <c r="G89" s="153" t="n">
        <v>0</v>
      </c>
      <c r="H89" s="153" t="n">
        <v>0</v>
      </c>
      <c r="I89" s="153" t="n">
        <v>0</v>
      </c>
      <c r="J89" s="153" t="n">
        <v>0</v>
      </c>
      <c r="K89" s="153" t="n">
        <v>0</v>
      </c>
      <c r="L89" s="153" t="n">
        <v>0</v>
      </c>
      <c r="M89" s="153" t="n">
        <v>0</v>
      </c>
      <c r="N89" s="153" t="n">
        <v>0</v>
      </c>
      <c r="O89" s="153" t="n">
        <v>0</v>
      </c>
      <c r="P89" s="153" t="n">
        <v>0</v>
      </c>
      <c r="Q89" s="153" t="n">
        <v>0</v>
      </c>
      <c r="R89" s="153" t="n">
        <v>0</v>
      </c>
      <c r="S89" s="153" t="n">
        <v>0</v>
      </c>
      <c r="T89" s="153" t="n">
        <v>0</v>
      </c>
      <c r="U89" s="153" t="n">
        <v>0</v>
      </c>
      <c r="V89" s="153" t="n">
        <v>0</v>
      </c>
      <c r="W89" s="153" t="n">
        <v>0</v>
      </c>
      <c r="X89" s="153" t="n">
        <v>0</v>
      </c>
      <c r="Y89" s="153" t="n">
        <v>0</v>
      </c>
      <c r="Z89" s="153" t="n">
        <v>0</v>
      </c>
      <c r="AA89" s="153" t="n">
        <v>0</v>
      </c>
      <c r="AB89" s="153" t="n">
        <v>0</v>
      </c>
      <c r="AC89" s="153" t="n">
        <v>0</v>
      </c>
      <c r="AD89" s="153" t="n">
        <v>0</v>
      </c>
      <c r="AE89" s="153" t="n">
        <v>0</v>
      </c>
      <c r="AF89" s="153" t="n">
        <v>0</v>
      </c>
      <c r="AG89" s="325" t="n">
        <v>0</v>
      </c>
      <c r="AH89" s="85"/>
      <c r="AJ89" s="85"/>
      <c r="AK89" s="153"/>
      <c r="AL89" s="3"/>
      <c r="AM89" s="2"/>
    </row>
    <row r="90" customFormat="false" ht="12.75" hidden="false" customHeight="true" outlineLevel="0" collapsed="false">
      <c r="A90" s="226" t="s">
        <v>294</v>
      </c>
      <c r="B90" s="284" t="n">
        <f aca="false">SUM(C90:AG90)</f>
        <v>0</v>
      </c>
      <c r="C90" s="153" t="n">
        <v>0</v>
      </c>
      <c r="D90" s="153" t="n">
        <v>0</v>
      </c>
      <c r="E90" s="153" t="n">
        <v>0</v>
      </c>
      <c r="F90" s="153" t="n">
        <v>0</v>
      </c>
      <c r="G90" s="153" t="n">
        <v>0</v>
      </c>
      <c r="H90" s="153" t="n">
        <v>0</v>
      </c>
      <c r="I90" s="153" t="n">
        <v>0</v>
      </c>
      <c r="J90" s="153" t="n">
        <v>0</v>
      </c>
      <c r="K90" s="153" t="n">
        <v>0</v>
      </c>
      <c r="L90" s="153" t="n">
        <v>0</v>
      </c>
      <c r="M90" s="153" t="n">
        <v>0</v>
      </c>
      <c r="N90" s="153" t="n">
        <v>0</v>
      </c>
      <c r="O90" s="153" t="n">
        <v>0</v>
      </c>
      <c r="P90" s="153" t="n">
        <v>0</v>
      </c>
      <c r="Q90" s="153" t="n">
        <v>0</v>
      </c>
      <c r="R90" s="153" t="n">
        <v>0</v>
      </c>
      <c r="S90" s="153" t="n">
        <v>0</v>
      </c>
      <c r="T90" s="153" t="n">
        <v>0</v>
      </c>
      <c r="U90" s="153" t="n">
        <v>0</v>
      </c>
      <c r="V90" s="153" t="n">
        <v>0</v>
      </c>
      <c r="W90" s="153" t="n">
        <v>0</v>
      </c>
      <c r="X90" s="153" t="n">
        <v>0</v>
      </c>
      <c r="Y90" s="153" t="n">
        <v>0</v>
      </c>
      <c r="Z90" s="153" t="n">
        <v>0</v>
      </c>
      <c r="AA90" s="153" t="n">
        <v>0</v>
      </c>
      <c r="AB90" s="153" t="n">
        <v>0</v>
      </c>
      <c r="AC90" s="153" t="n">
        <v>0</v>
      </c>
      <c r="AD90" s="153" t="n">
        <v>0</v>
      </c>
      <c r="AE90" s="153" t="n">
        <v>0</v>
      </c>
      <c r="AF90" s="153" t="n">
        <v>0</v>
      </c>
      <c r="AG90" s="325" t="n">
        <v>0</v>
      </c>
      <c r="AH90" s="85"/>
      <c r="AJ90" s="85"/>
      <c r="AK90" s="153"/>
      <c r="AL90" s="3"/>
      <c r="AM90" s="2"/>
    </row>
    <row r="91" customFormat="false" ht="12.75" hidden="false" customHeight="true" outlineLevel="0" collapsed="false">
      <c r="A91" s="226" t="s">
        <v>295</v>
      </c>
      <c r="B91" s="284" t="n">
        <f aca="false">SUM(C91:AG91)</f>
        <v>0</v>
      </c>
      <c r="C91" s="153" t="n">
        <v>0</v>
      </c>
      <c r="D91" s="153" t="n">
        <v>0</v>
      </c>
      <c r="E91" s="153" t="n">
        <v>0</v>
      </c>
      <c r="F91" s="153" t="n">
        <v>0</v>
      </c>
      <c r="G91" s="153" t="n">
        <v>0</v>
      </c>
      <c r="H91" s="153" t="n">
        <v>0</v>
      </c>
      <c r="I91" s="153" t="n">
        <v>0</v>
      </c>
      <c r="J91" s="153" t="n">
        <v>0</v>
      </c>
      <c r="K91" s="153" t="n">
        <v>0</v>
      </c>
      <c r="L91" s="153" t="n">
        <v>0</v>
      </c>
      <c r="M91" s="153" t="n">
        <v>0</v>
      </c>
      <c r="N91" s="153" t="n">
        <v>0</v>
      </c>
      <c r="O91" s="153" t="n">
        <v>0</v>
      </c>
      <c r="P91" s="153" t="n">
        <v>0</v>
      </c>
      <c r="Q91" s="153" t="n">
        <v>0</v>
      </c>
      <c r="R91" s="153" t="n">
        <v>0</v>
      </c>
      <c r="S91" s="153" t="n">
        <v>0</v>
      </c>
      <c r="T91" s="153" t="n">
        <v>0</v>
      </c>
      <c r="U91" s="153" t="n">
        <v>0</v>
      </c>
      <c r="V91" s="153" t="n">
        <v>0</v>
      </c>
      <c r="W91" s="153" t="n">
        <v>0</v>
      </c>
      <c r="X91" s="153" t="n">
        <v>0</v>
      </c>
      <c r="Y91" s="153" t="n">
        <v>0</v>
      </c>
      <c r="Z91" s="153" t="n">
        <v>0</v>
      </c>
      <c r="AA91" s="153" t="n">
        <v>0</v>
      </c>
      <c r="AB91" s="153" t="n">
        <v>0</v>
      </c>
      <c r="AC91" s="153" t="n">
        <v>0</v>
      </c>
      <c r="AD91" s="153" t="n">
        <v>0</v>
      </c>
      <c r="AE91" s="153" t="n">
        <v>0</v>
      </c>
      <c r="AF91" s="153" t="n">
        <v>0</v>
      </c>
      <c r="AG91" s="325" t="n">
        <v>0</v>
      </c>
      <c r="AH91" s="85"/>
      <c r="AJ91" s="85"/>
      <c r="AK91" s="153"/>
      <c r="AL91" s="3"/>
      <c r="AM91" s="2"/>
    </row>
    <row r="92" customFormat="false" ht="12.75" hidden="false" customHeight="true" outlineLevel="0" collapsed="false">
      <c r="A92" s="226" t="s">
        <v>296</v>
      </c>
      <c r="B92" s="284" t="n">
        <f aca="false">SUM(C92:AG92)</f>
        <v>0</v>
      </c>
      <c r="C92" s="153" t="n">
        <v>0</v>
      </c>
      <c r="D92" s="153" t="n">
        <v>0</v>
      </c>
      <c r="E92" s="153" t="n">
        <v>0</v>
      </c>
      <c r="F92" s="153" t="n">
        <v>0</v>
      </c>
      <c r="G92" s="153" t="n">
        <v>0</v>
      </c>
      <c r="H92" s="153" t="n">
        <v>0</v>
      </c>
      <c r="I92" s="153" t="n">
        <v>0</v>
      </c>
      <c r="J92" s="153" t="n">
        <v>0</v>
      </c>
      <c r="K92" s="153" t="n">
        <v>0</v>
      </c>
      <c r="L92" s="153" t="n">
        <v>0</v>
      </c>
      <c r="M92" s="153" t="n">
        <v>0</v>
      </c>
      <c r="N92" s="153" t="n">
        <v>0</v>
      </c>
      <c r="O92" s="153" t="n">
        <v>0</v>
      </c>
      <c r="P92" s="153" t="n">
        <v>0</v>
      </c>
      <c r="Q92" s="153" t="n">
        <v>0</v>
      </c>
      <c r="R92" s="153" t="n">
        <v>0</v>
      </c>
      <c r="S92" s="153" t="n">
        <v>0</v>
      </c>
      <c r="T92" s="153" t="n">
        <v>0</v>
      </c>
      <c r="U92" s="153" t="n">
        <v>0</v>
      </c>
      <c r="V92" s="153" t="n">
        <v>0</v>
      </c>
      <c r="W92" s="153" t="n">
        <v>0</v>
      </c>
      <c r="X92" s="153" t="n">
        <v>0</v>
      </c>
      <c r="Y92" s="153" t="n">
        <v>0</v>
      </c>
      <c r="Z92" s="153" t="n">
        <v>0</v>
      </c>
      <c r="AA92" s="153" t="n">
        <v>0</v>
      </c>
      <c r="AB92" s="153" t="n">
        <v>0</v>
      </c>
      <c r="AC92" s="153" t="n">
        <v>0</v>
      </c>
      <c r="AD92" s="153" t="n">
        <v>0</v>
      </c>
      <c r="AE92" s="153" t="n">
        <v>0</v>
      </c>
      <c r="AF92" s="153" t="n">
        <v>0</v>
      </c>
      <c r="AG92" s="325" t="n">
        <v>0</v>
      </c>
      <c r="AH92" s="85"/>
      <c r="AJ92" s="85"/>
      <c r="AK92" s="153"/>
      <c r="AL92" s="3"/>
      <c r="AM92" s="2"/>
    </row>
    <row r="93" customFormat="false" ht="12.75" hidden="false" customHeight="true" outlineLevel="0" collapsed="false">
      <c r="A93" s="226" t="s">
        <v>297</v>
      </c>
      <c r="B93" s="284" t="n">
        <f aca="false">SUM(C93:AG93)</f>
        <v>0</v>
      </c>
      <c r="C93" s="153" t="n">
        <v>0</v>
      </c>
      <c r="D93" s="153" t="n">
        <v>0</v>
      </c>
      <c r="E93" s="153" t="n">
        <v>0</v>
      </c>
      <c r="F93" s="153" t="n">
        <v>0</v>
      </c>
      <c r="G93" s="153" t="n">
        <v>0</v>
      </c>
      <c r="H93" s="153" t="n">
        <v>0</v>
      </c>
      <c r="I93" s="153" t="n">
        <v>0</v>
      </c>
      <c r="J93" s="153" t="n">
        <v>0</v>
      </c>
      <c r="K93" s="153" t="n">
        <v>0</v>
      </c>
      <c r="L93" s="153" t="n">
        <v>0</v>
      </c>
      <c r="M93" s="153" t="n">
        <v>0</v>
      </c>
      <c r="N93" s="153" t="n">
        <v>0</v>
      </c>
      <c r="O93" s="153" t="n">
        <v>0</v>
      </c>
      <c r="P93" s="153" t="n">
        <v>0</v>
      </c>
      <c r="Q93" s="153" t="n">
        <v>0</v>
      </c>
      <c r="R93" s="153" t="n">
        <v>0</v>
      </c>
      <c r="S93" s="153" t="n">
        <v>0</v>
      </c>
      <c r="T93" s="153" t="n">
        <v>0</v>
      </c>
      <c r="U93" s="153" t="n">
        <v>0</v>
      </c>
      <c r="V93" s="153" t="n">
        <v>0</v>
      </c>
      <c r="W93" s="153" t="n">
        <v>0</v>
      </c>
      <c r="X93" s="153" t="n">
        <v>0</v>
      </c>
      <c r="Y93" s="153" t="n">
        <v>0</v>
      </c>
      <c r="Z93" s="153" t="n">
        <v>0</v>
      </c>
      <c r="AA93" s="153" t="n">
        <v>0</v>
      </c>
      <c r="AB93" s="153" t="n">
        <v>0</v>
      </c>
      <c r="AC93" s="153" t="n">
        <v>0</v>
      </c>
      <c r="AD93" s="153" t="n">
        <v>0</v>
      </c>
      <c r="AE93" s="153" t="n">
        <v>0</v>
      </c>
      <c r="AF93" s="153" t="n">
        <v>0</v>
      </c>
      <c r="AG93" s="325" t="n">
        <v>0</v>
      </c>
      <c r="AH93" s="85"/>
      <c r="AJ93" s="85"/>
      <c r="AK93" s="153"/>
      <c r="AL93" s="3"/>
      <c r="AM93" s="2"/>
    </row>
    <row r="94" customFormat="false" ht="12.75" hidden="false" customHeight="true" outlineLevel="0" collapsed="false">
      <c r="A94" s="226" t="s">
        <v>298</v>
      </c>
      <c r="B94" s="284" t="n">
        <f aca="false">SUM(C94:AG94)</f>
        <v>0</v>
      </c>
      <c r="C94" s="153" t="n">
        <v>0</v>
      </c>
      <c r="D94" s="153" t="n">
        <v>0</v>
      </c>
      <c r="E94" s="153" t="n">
        <v>0</v>
      </c>
      <c r="F94" s="153" t="n">
        <v>0</v>
      </c>
      <c r="G94" s="153" t="n">
        <v>0</v>
      </c>
      <c r="H94" s="153" t="n">
        <v>0</v>
      </c>
      <c r="I94" s="153" t="n">
        <v>0</v>
      </c>
      <c r="J94" s="153" t="n">
        <v>0</v>
      </c>
      <c r="K94" s="153" t="n">
        <v>0</v>
      </c>
      <c r="L94" s="153" t="n">
        <v>0</v>
      </c>
      <c r="M94" s="153" t="n">
        <v>0</v>
      </c>
      <c r="N94" s="153" t="n">
        <v>0</v>
      </c>
      <c r="O94" s="153" t="n">
        <v>0</v>
      </c>
      <c r="P94" s="153" t="n">
        <v>0</v>
      </c>
      <c r="Q94" s="153" t="n">
        <v>0</v>
      </c>
      <c r="R94" s="153" t="n">
        <v>0</v>
      </c>
      <c r="S94" s="153" t="n">
        <v>0</v>
      </c>
      <c r="T94" s="153" t="n">
        <v>0</v>
      </c>
      <c r="U94" s="153" t="n">
        <v>0</v>
      </c>
      <c r="V94" s="153" t="n">
        <v>0</v>
      </c>
      <c r="W94" s="153" t="n">
        <v>0</v>
      </c>
      <c r="X94" s="153" t="n">
        <v>0</v>
      </c>
      <c r="Y94" s="153" t="n">
        <v>0</v>
      </c>
      <c r="Z94" s="153" t="n">
        <v>0</v>
      </c>
      <c r="AA94" s="153" t="n">
        <v>0</v>
      </c>
      <c r="AB94" s="153" t="n">
        <v>0</v>
      </c>
      <c r="AC94" s="153" t="n">
        <v>0</v>
      </c>
      <c r="AD94" s="153" t="n">
        <v>0</v>
      </c>
      <c r="AE94" s="153" t="n">
        <v>0</v>
      </c>
      <c r="AF94" s="153" t="n">
        <v>0</v>
      </c>
      <c r="AG94" s="325" t="n">
        <v>0</v>
      </c>
      <c r="AH94" s="85"/>
      <c r="AJ94" s="85"/>
      <c r="AK94" s="153"/>
      <c r="AL94" s="3"/>
      <c r="AM94" s="2"/>
    </row>
    <row r="95" customFormat="false" ht="12.75" hidden="false" customHeight="true" outlineLevel="0" collapsed="false">
      <c r="A95" s="226" t="s">
        <v>299</v>
      </c>
      <c r="B95" s="284" t="n">
        <f aca="false">SUM(C95:AG95)</f>
        <v>0</v>
      </c>
      <c r="C95" s="153" t="n">
        <v>0</v>
      </c>
      <c r="D95" s="153" t="n">
        <v>0</v>
      </c>
      <c r="E95" s="153" t="n">
        <v>0</v>
      </c>
      <c r="F95" s="153" t="n">
        <v>0</v>
      </c>
      <c r="G95" s="153" t="n">
        <v>0</v>
      </c>
      <c r="H95" s="153" t="n">
        <v>0</v>
      </c>
      <c r="I95" s="153" t="n">
        <v>0</v>
      </c>
      <c r="J95" s="153" t="n">
        <v>0</v>
      </c>
      <c r="K95" s="153" t="n">
        <v>0</v>
      </c>
      <c r="L95" s="153" t="n">
        <v>0</v>
      </c>
      <c r="M95" s="153" t="n">
        <v>0</v>
      </c>
      <c r="N95" s="153" t="n">
        <v>0</v>
      </c>
      <c r="O95" s="153" t="n">
        <v>0</v>
      </c>
      <c r="P95" s="153" t="n">
        <v>0</v>
      </c>
      <c r="Q95" s="153" t="n">
        <v>0</v>
      </c>
      <c r="R95" s="153" t="n">
        <v>0</v>
      </c>
      <c r="S95" s="153" t="n">
        <v>0</v>
      </c>
      <c r="T95" s="153" t="n">
        <v>0</v>
      </c>
      <c r="U95" s="153" t="n">
        <v>0</v>
      </c>
      <c r="V95" s="153" t="n">
        <v>0</v>
      </c>
      <c r="W95" s="153" t="n">
        <v>0</v>
      </c>
      <c r="X95" s="153" t="n">
        <v>0</v>
      </c>
      <c r="Y95" s="153" t="n">
        <v>0</v>
      </c>
      <c r="Z95" s="153" t="n">
        <v>0</v>
      </c>
      <c r="AA95" s="153" t="n">
        <v>0</v>
      </c>
      <c r="AB95" s="153" t="n">
        <v>0</v>
      </c>
      <c r="AC95" s="153" t="n">
        <v>0</v>
      </c>
      <c r="AD95" s="153" t="n">
        <v>0</v>
      </c>
      <c r="AE95" s="153" t="n">
        <v>0</v>
      </c>
      <c r="AF95" s="153" t="n">
        <v>0</v>
      </c>
      <c r="AG95" s="325" t="n">
        <v>0</v>
      </c>
      <c r="AH95" s="85"/>
      <c r="AJ95" s="85"/>
      <c r="AK95" s="153"/>
      <c r="AL95" s="3"/>
      <c r="AM95" s="2"/>
    </row>
    <row r="96" customFormat="false" ht="12.75" hidden="false" customHeight="true" outlineLevel="0" collapsed="false">
      <c r="A96" s="226" t="s">
        <v>300</v>
      </c>
      <c r="B96" s="284" t="n">
        <f aca="false">SUM(C96:AG96)</f>
        <v>0</v>
      </c>
      <c r="C96" s="153" t="n">
        <v>0</v>
      </c>
      <c r="D96" s="153" t="n">
        <v>0</v>
      </c>
      <c r="E96" s="153" t="n">
        <v>0</v>
      </c>
      <c r="F96" s="153" t="n">
        <v>0</v>
      </c>
      <c r="G96" s="153" t="n">
        <v>0</v>
      </c>
      <c r="H96" s="153" t="n">
        <v>0</v>
      </c>
      <c r="I96" s="153" t="n">
        <v>0</v>
      </c>
      <c r="J96" s="153" t="n">
        <v>0</v>
      </c>
      <c r="K96" s="153" t="n">
        <v>0</v>
      </c>
      <c r="L96" s="153" t="n">
        <v>0</v>
      </c>
      <c r="M96" s="153" t="n">
        <v>0</v>
      </c>
      <c r="N96" s="153" t="n">
        <v>0</v>
      </c>
      <c r="O96" s="153" t="n">
        <v>0</v>
      </c>
      <c r="P96" s="153" t="n">
        <v>0</v>
      </c>
      <c r="Q96" s="153" t="n">
        <v>0</v>
      </c>
      <c r="R96" s="153" t="n">
        <v>0</v>
      </c>
      <c r="S96" s="153" t="n">
        <v>0</v>
      </c>
      <c r="T96" s="153" t="n">
        <v>0</v>
      </c>
      <c r="U96" s="153" t="n">
        <v>0</v>
      </c>
      <c r="V96" s="153" t="n">
        <v>0</v>
      </c>
      <c r="W96" s="153" t="n">
        <v>0</v>
      </c>
      <c r="X96" s="153" t="n">
        <v>0</v>
      </c>
      <c r="Y96" s="153" t="n">
        <v>0</v>
      </c>
      <c r="Z96" s="153" t="n">
        <v>0</v>
      </c>
      <c r="AA96" s="153" t="n">
        <v>0</v>
      </c>
      <c r="AB96" s="153" t="n">
        <v>0</v>
      </c>
      <c r="AC96" s="153" t="n">
        <v>0</v>
      </c>
      <c r="AD96" s="153" t="n">
        <v>0</v>
      </c>
      <c r="AE96" s="153" t="n">
        <v>0</v>
      </c>
      <c r="AF96" s="153" t="n">
        <v>0</v>
      </c>
      <c r="AG96" s="325" t="n">
        <v>0</v>
      </c>
      <c r="AH96" s="85"/>
      <c r="AJ96" s="85"/>
      <c r="AK96" s="153"/>
      <c r="AL96" s="3"/>
      <c r="AM96" s="2"/>
    </row>
    <row r="97" customFormat="false" ht="12.75" hidden="false" customHeight="true" outlineLevel="0" collapsed="false">
      <c r="A97" s="226" t="s">
        <v>301</v>
      </c>
      <c r="B97" s="284" t="n">
        <f aca="false">SUM(C97:AG97)</f>
        <v>0</v>
      </c>
      <c r="C97" s="153" t="n">
        <v>0</v>
      </c>
      <c r="D97" s="153" t="n">
        <v>0</v>
      </c>
      <c r="E97" s="153" t="n">
        <v>0</v>
      </c>
      <c r="F97" s="153" t="n">
        <v>0</v>
      </c>
      <c r="G97" s="153" t="n">
        <v>0</v>
      </c>
      <c r="H97" s="153" t="n">
        <v>0</v>
      </c>
      <c r="I97" s="153" t="n">
        <v>0</v>
      </c>
      <c r="J97" s="153" t="n">
        <v>0</v>
      </c>
      <c r="K97" s="153" t="n">
        <v>0</v>
      </c>
      <c r="L97" s="153" t="n">
        <v>0</v>
      </c>
      <c r="M97" s="153" t="n">
        <v>0</v>
      </c>
      <c r="N97" s="153" t="n">
        <v>0</v>
      </c>
      <c r="O97" s="153" t="n">
        <v>0</v>
      </c>
      <c r="P97" s="153" t="n">
        <v>0</v>
      </c>
      <c r="Q97" s="153" t="n">
        <v>0</v>
      </c>
      <c r="R97" s="153" t="n">
        <v>0</v>
      </c>
      <c r="S97" s="153" t="n">
        <v>0</v>
      </c>
      <c r="T97" s="153" t="n">
        <v>0</v>
      </c>
      <c r="U97" s="153" t="n">
        <v>0</v>
      </c>
      <c r="V97" s="153" t="n">
        <v>0</v>
      </c>
      <c r="W97" s="153" t="n">
        <v>0</v>
      </c>
      <c r="X97" s="153" t="n">
        <v>0</v>
      </c>
      <c r="Y97" s="153" t="n">
        <v>0</v>
      </c>
      <c r="Z97" s="153" t="n">
        <v>0</v>
      </c>
      <c r="AA97" s="153" t="n">
        <v>0</v>
      </c>
      <c r="AB97" s="153" t="n">
        <v>0</v>
      </c>
      <c r="AC97" s="153" t="n">
        <v>0</v>
      </c>
      <c r="AD97" s="153" t="n">
        <v>0</v>
      </c>
      <c r="AE97" s="153" t="n">
        <v>0</v>
      </c>
      <c r="AF97" s="153" t="n">
        <v>0</v>
      </c>
      <c r="AG97" s="325" t="n">
        <v>0</v>
      </c>
      <c r="AH97" s="85"/>
      <c r="AJ97" s="85"/>
      <c r="AK97" s="153"/>
      <c r="AL97" s="3"/>
      <c r="AM97" s="2"/>
    </row>
    <row r="98" customFormat="false" ht="12.75" hidden="false" customHeight="true" outlineLevel="0" collapsed="false">
      <c r="A98" s="226" t="s">
        <v>302</v>
      </c>
      <c r="B98" s="284" t="n">
        <f aca="false">SUM(C98:AG98)</f>
        <v>0</v>
      </c>
      <c r="C98" s="153" t="n">
        <v>0</v>
      </c>
      <c r="D98" s="153" t="n">
        <v>0</v>
      </c>
      <c r="E98" s="153" t="n">
        <v>0</v>
      </c>
      <c r="F98" s="153" t="n">
        <v>0</v>
      </c>
      <c r="G98" s="153" t="n">
        <v>0</v>
      </c>
      <c r="H98" s="153" t="n">
        <v>0</v>
      </c>
      <c r="I98" s="153" t="n">
        <v>0</v>
      </c>
      <c r="J98" s="153" t="n">
        <v>0</v>
      </c>
      <c r="K98" s="153" t="n">
        <v>0</v>
      </c>
      <c r="L98" s="153" t="n">
        <v>0</v>
      </c>
      <c r="M98" s="153" t="n">
        <v>0</v>
      </c>
      <c r="N98" s="153" t="n">
        <v>0</v>
      </c>
      <c r="O98" s="153" t="n">
        <v>0</v>
      </c>
      <c r="P98" s="153" t="n">
        <v>0</v>
      </c>
      <c r="Q98" s="153" t="n">
        <v>0</v>
      </c>
      <c r="R98" s="153" t="n">
        <v>0</v>
      </c>
      <c r="S98" s="153" t="n">
        <v>0</v>
      </c>
      <c r="T98" s="153" t="n">
        <v>0</v>
      </c>
      <c r="U98" s="153" t="n">
        <v>0</v>
      </c>
      <c r="V98" s="153" t="n">
        <v>0</v>
      </c>
      <c r="W98" s="153" t="n">
        <v>0</v>
      </c>
      <c r="X98" s="153" t="n">
        <v>0</v>
      </c>
      <c r="Y98" s="153" t="n">
        <v>0</v>
      </c>
      <c r="Z98" s="153" t="n">
        <v>0</v>
      </c>
      <c r="AA98" s="153" t="n">
        <v>0</v>
      </c>
      <c r="AB98" s="153" t="n">
        <v>0</v>
      </c>
      <c r="AC98" s="153" t="n">
        <v>0</v>
      </c>
      <c r="AD98" s="153" t="n">
        <v>0</v>
      </c>
      <c r="AE98" s="153" t="n">
        <v>0</v>
      </c>
      <c r="AF98" s="153" t="n">
        <v>0</v>
      </c>
      <c r="AG98" s="325" t="n">
        <v>0</v>
      </c>
      <c r="AH98" s="85"/>
      <c r="AJ98" s="85"/>
      <c r="AK98" s="153"/>
      <c r="AL98" s="3"/>
      <c r="AM98" s="2"/>
    </row>
    <row r="99" customFormat="false" ht="12.75" hidden="false" customHeight="true" outlineLevel="0" collapsed="false">
      <c r="A99" s="226" t="s">
        <v>303</v>
      </c>
      <c r="B99" s="284" t="n">
        <f aca="false">SUM(C99:AG99)</f>
        <v>0</v>
      </c>
      <c r="C99" s="153" t="n">
        <v>0</v>
      </c>
      <c r="D99" s="153" t="n">
        <v>0</v>
      </c>
      <c r="E99" s="153" t="n">
        <v>0</v>
      </c>
      <c r="F99" s="153" t="n">
        <v>0</v>
      </c>
      <c r="G99" s="153" t="n">
        <v>0</v>
      </c>
      <c r="H99" s="153" t="n">
        <v>0</v>
      </c>
      <c r="I99" s="153" t="n">
        <v>0</v>
      </c>
      <c r="J99" s="153" t="n">
        <v>0</v>
      </c>
      <c r="K99" s="153" t="n">
        <v>0</v>
      </c>
      <c r="L99" s="153" t="n">
        <v>0</v>
      </c>
      <c r="M99" s="153" t="n">
        <v>0</v>
      </c>
      <c r="N99" s="153" t="n">
        <v>0</v>
      </c>
      <c r="O99" s="153" t="n">
        <v>0</v>
      </c>
      <c r="P99" s="153" t="n">
        <v>0</v>
      </c>
      <c r="Q99" s="153" t="n">
        <v>0</v>
      </c>
      <c r="R99" s="153" t="n">
        <v>0</v>
      </c>
      <c r="S99" s="153" t="n">
        <v>0</v>
      </c>
      <c r="T99" s="153" t="n">
        <v>0</v>
      </c>
      <c r="U99" s="153" t="n">
        <v>0</v>
      </c>
      <c r="V99" s="153" t="n">
        <v>0</v>
      </c>
      <c r="W99" s="153" t="n">
        <v>0</v>
      </c>
      <c r="X99" s="153" t="n">
        <v>0</v>
      </c>
      <c r="Y99" s="153" t="n">
        <v>0</v>
      </c>
      <c r="Z99" s="153" t="n">
        <v>0</v>
      </c>
      <c r="AA99" s="153" t="n">
        <v>0</v>
      </c>
      <c r="AB99" s="153" t="n">
        <v>0</v>
      </c>
      <c r="AC99" s="153" t="n">
        <v>0</v>
      </c>
      <c r="AD99" s="153" t="n">
        <v>0</v>
      </c>
      <c r="AE99" s="153" t="n">
        <v>0</v>
      </c>
      <c r="AF99" s="153" t="n">
        <v>0</v>
      </c>
      <c r="AG99" s="325" t="n">
        <v>0</v>
      </c>
      <c r="AH99" s="85"/>
      <c r="AJ99" s="85"/>
      <c r="AK99" s="153"/>
      <c r="AL99" s="3"/>
      <c r="AM99" s="2"/>
    </row>
    <row r="100" customFormat="false" ht="12.75" hidden="false" customHeight="true" outlineLevel="0" collapsed="false">
      <c r="A100" s="226"/>
      <c r="B100" s="284"/>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325"/>
      <c r="AH100" s="85"/>
      <c r="AJ100" s="85"/>
      <c r="AK100" s="153"/>
      <c r="AL100" s="3"/>
      <c r="AM100" s="2"/>
    </row>
    <row r="101" customFormat="false" ht="12.75" hidden="false" customHeight="true" outlineLevel="0" collapsed="false">
      <c r="A101" s="226"/>
      <c r="B101" s="2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325"/>
      <c r="AH101" s="85"/>
      <c r="AJ101" s="85"/>
      <c r="AK101" s="153"/>
      <c r="AL101" s="3"/>
      <c r="AM101" s="2"/>
    </row>
    <row r="102" customFormat="false" ht="12.75" hidden="false" customHeight="true" outlineLevel="0" collapsed="false">
      <c r="A102" s="226"/>
      <c r="B102" s="284"/>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325"/>
      <c r="AH102" s="85"/>
      <c r="AJ102" s="85"/>
      <c r="AK102" s="153"/>
      <c r="AL102" s="3"/>
      <c r="AM102" s="2"/>
    </row>
    <row r="103" customFormat="false" ht="12.75" hidden="false" customHeight="true" outlineLevel="0" collapsed="false">
      <c r="A103" s="326" t="s">
        <v>304</v>
      </c>
      <c r="B103" s="315" t="n">
        <f aca="false">SUM(B89:B102)</f>
        <v>0</v>
      </c>
      <c r="C103" s="327"/>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8"/>
      <c r="AH103" s="85"/>
      <c r="AJ103" s="85"/>
      <c r="AK103" s="153"/>
      <c r="AL103" s="3"/>
      <c r="AM103" s="2"/>
    </row>
    <row r="104" customFormat="false" ht="12.75" hidden="false" customHeight="true" outlineLevel="0" collapsed="false">
      <c r="A104" s="85"/>
      <c r="B104" s="319"/>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85"/>
      <c r="AJ104" s="85"/>
      <c r="AK104" s="153"/>
      <c r="AL104" s="3"/>
      <c r="AM104" s="2"/>
    </row>
    <row r="105" customFormat="false" ht="12.75" hidden="false" customHeight="true" outlineLevel="0" collapsed="false">
      <c r="A105" s="264"/>
      <c r="B105" s="265" t="s">
        <v>252</v>
      </c>
      <c r="C105" s="266" t="n">
        <f aca="false">SUM(C109:C118)</f>
        <v>0</v>
      </c>
      <c r="D105" s="266" t="n">
        <f aca="false">SUM(D109:D118)</f>
        <v>0</v>
      </c>
      <c r="E105" s="266" t="n">
        <f aca="false">SUM(E109:E118)</f>
        <v>0</v>
      </c>
      <c r="F105" s="266" t="n">
        <f aca="false">SUM(F109:F118)</f>
        <v>0</v>
      </c>
      <c r="G105" s="266" t="n">
        <f aca="false">SUM(G109:G118)</f>
        <v>0</v>
      </c>
      <c r="H105" s="266" t="n">
        <f aca="false">SUM(H109:H118)</f>
        <v>0</v>
      </c>
      <c r="I105" s="266" t="n">
        <f aca="false">SUM(I109:I118)</f>
        <v>0</v>
      </c>
      <c r="J105" s="266" t="n">
        <f aca="false">SUM(J109:J118)</f>
        <v>0</v>
      </c>
      <c r="K105" s="266" t="n">
        <f aca="false">SUM(K109:K118)</f>
        <v>0</v>
      </c>
      <c r="L105" s="266" t="n">
        <f aca="false">SUM(L109:L118)</f>
        <v>0</v>
      </c>
      <c r="M105" s="266" t="n">
        <f aca="false">SUM(M109:M118)</f>
        <v>0</v>
      </c>
      <c r="N105" s="266" t="n">
        <f aca="false">SUM(N109:N118)</f>
        <v>0</v>
      </c>
      <c r="O105" s="266" t="n">
        <f aca="false">SUM(O109:O118)</f>
        <v>0</v>
      </c>
      <c r="P105" s="266" t="n">
        <f aca="false">SUM(P109:P118)</f>
        <v>0</v>
      </c>
      <c r="Q105" s="266" t="n">
        <f aca="false">SUM(Q109:Q118)</f>
        <v>0</v>
      </c>
      <c r="R105" s="266" t="n">
        <f aca="false">SUM(R109:R118)</f>
        <v>0</v>
      </c>
      <c r="S105" s="266" t="n">
        <f aca="false">SUM(S109:S118)</f>
        <v>0</v>
      </c>
      <c r="T105" s="266" t="n">
        <f aca="false">SUM(T109:T118)</f>
        <v>0</v>
      </c>
      <c r="U105" s="266" t="n">
        <f aca="false">SUM(U109:U118)</f>
        <v>0</v>
      </c>
      <c r="V105" s="266" t="n">
        <f aca="false">SUM(V109:V118)</f>
        <v>0</v>
      </c>
      <c r="W105" s="266" t="n">
        <f aca="false">SUM(W109:W118)</f>
        <v>0</v>
      </c>
      <c r="X105" s="266" t="n">
        <f aca="false">SUM(X109:X118)</f>
        <v>0</v>
      </c>
      <c r="Y105" s="266" t="n">
        <f aca="false">SUM(Y109:Y118)</f>
        <v>0</v>
      </c>
      <c r="Z105" s="266" t="n">
        <f aca="false">SUM(Z109:Z118)</f>
        <v>0</v>
      </c>
      <c r="AA105" s="266" t="n">
        <f aca="false">SUM(AA109:AA118)</f>
        <v>0</v>
      </c>
      <c r="AB105" s="266" t="n">
        <f aca="false">SUM(AB109:AB118)</f>
        <v>0</v>
      </c>
      <c r="AC105" s="266" t="n">
        <f aca="false">SUM(AC109:AC118)</f>
        <v>0</v>
      </c>
      <c r="AD105" s="266" t="n">
        <f aca="false">SUM(AD109:AD118)</f>
        <v>0</v>
      </c>
      <c r="AE105" s="266" t="n">
        <f aca="false">SUM(AE109:AE118)</f>
        <v>0</v>
      </c>
      <c r="AF105" s="266" t="n">
        <f aca="false">SUM(AF109:AF118)</f>
        <v>0</v>
      </c>
      <c r="AG105" s="266" t="n">
        <f aca="false">SUM(AG109:AG118)</f>
        <v>0</v>
      </c>
      <c r="AH105" s="1"/>
      <c r="AI105" s="320"/>
      <c r="AJ105" s="22"/>
      <c r="AK105" s="1"/>
      <c r="AL105" s="17"/>
      <c r="AN105" s="1"/>
      <c r="AO105" s="1"/>
      <c r="AP105" s="1"/>
      <c r="AQ105" s="1"/>
      <c r="AR105" s="1"/>
      <c r="AS105" s="1"/>
    </row>
    <row r="106" customFormat="false" ht="12.75" hidden="false" customHeight="true" outlineLevel="0" collapsed="false">
      <c r="A106" s="269" t="s">
        <v>305</v>
      </c>
      <c r="B106" s="270" t="n">
        <f aca="false">B44</f>
        <v>36647</v>
      </c>
      <c r="C106" s="271" t="n">
        <f aca="false">C44</f>
        <v>36647</v>
      </c>
      <c r="D106" s="271" t="n">
        <f aca="false">D44</f>
        <v>36648</v>
      </c>
      <c r="E106" s="271" t="n">
        <f aca="false">E44</f>
        <v>36649</v>
      </c>
      <c r="F106" s="271" t="n">
        <f aca="false">F44</f>
        <v>36650</v>
      </c>
      <c r="G106" s="271" t="n">
        <f aca="false">G44</f>
        <v>36651</v>
      </c>
      <c r="H106" s="271" t="n">
        <f aca="false">H44</f>
        <v>36652</v>
      </c>
      <c r="I106" s="271" t="n">
        <f aca="false">I44</f>
        <v>36653</v>
      </c>
      <c r="J106" s="271" t="n">
        <f aca="false">J44</f>
        <v>36654</v>
      </c>
      <c r="K106" s="271" t="n">
        <f aca="false">K44</f>
        <v>36655</v>
      </c>
      <c r="L106" s="271" t="n">
        <f aca="false">L44</f>
        <v>36656</v>
      </c>
      <c r="M106" s="271" t="n">
        <f aca="false">M44</f>
        <v>36657</v>
      </c>
      <c r="N106" s="271" t="n">
        <f aca="false">N44</f>
        <v>36658</v>
      </c>
      <c r="O106" s="271" t="n">
        <f aca="false">O44</f>
        <v>36659</v>
      </c>
      <c r="P106" s="271" t="n">
        <f aca="false">P44</f>
        <v>36660</v>
      </c>
      <c r="Q106" s="271" t="n">
        <f aca="false">Q44</f>
        <v>36661</v>
      </c>
      <c r="R106" s="271" t="n">
        <f aca="false">R44</f>
        <v>36662</v>
      </c>
      <c r="S106" s="271" t="n">
        <f aca="false">S44</f>
        <v>36663</v>
      </c>
      <c r="T106" s="271" t="n">
        <f aca="false">T44</f>
        <v>36664</v>
      </c>
      <c r="U106" s="271" t="n">
        <f aca="false">U44</f>
        <v>36665</v>
      </c>
      <c r="V106" s="271" t="n">
        <f aca="false">V44</f>
        <v>36666</v>
      </c>
      <c r="W106" s="271" t="n">
        <f aca="false">W44</f>
        <v>36667</v>
      </c>
      <c r="X106" s="271" t="n">
        <f aca="false">X44</f>
        <v>36668</v>
      </c>
      <c r="Y106" s="271" t="n">
        <f aca="false">Y44</f>
        <v>36669</v>
      </c>
      <c r="Z106" s="271" t="n">
        <f aca="false">Z44</f>
        <v>36670</v>
      </c>
      <c r="AA106" s="271" t="n">
        <f aca="false">AA44</f>
        <v>36671</v>
      </c>
      <c r="AB106" s="271" t="n">
        <f aca="false">AB44</f>
        <v>36672</v>
      </c>
      <c r="AC106" s="271" t="n">
        <f aca="false">AC44</f>
        <v>36673</v>
      </c>
      <c r="AD106" s="271" t="n">
        <f aca="false">AD44</f>
        <v>36674</v>
      </c>
      <c r="AE106" s="271" t="n">
        <f aca="false">AE44</f>
        <v>36675</v>
      </c>
      <c r="AF106" s="271" t="n">
        <f aca="false">AF44</f>
        <v>36676</v>
      </c>
      <c r="AG106" s="271" t="n">
        <f aca="false">AG44</f>
        <v>36677</v>
      </c>
      <c r="AH106" s="272"/>
      <c r="AI106" s="320"/>
      <c r="AJ106" s="322"/>
      <c r="AK106" s="272"/>
      <c r="AL106" s="275"/>
      <c r="AM106" s="272"/>
      <c r="AN106" s="272"/>
      <c r="AO106" s="272"/>
      <c r="AP106" s="272"/>
      <c r="AQ106" s="272"/>
      <c r="AR106" s="272"/>
      <c r="AS106" s="272"/>
      <c r="AT106" s="272"/>
      <c r="AU106" s="272"/>
      <c r="AV106" s="272"/>
      <c r="AW106" s="272"/>
      <c r="AX106" s="272"/>
      <c r="AY106" s="272"/>
      <c r="AZ106" s="272"/>
      <c r="BA106" s="272"/>
      <c r="BB106" s="272"/>
      <c r="BC106" s="272"/>
      <c r="BD106" s="272"/>
      <c r="BE106" s="272"/>
      <c r="BF106" s="272"/>
      <c r="BG106" s="272"/>
      <c r="BH106" s="272"/>
      <c r="BI106" s="272"/>
      <c r="BJ106" s="272"/>
      <c r="BK106" s="272"/>
      <c r="BL106" s="272"/>
      <c r="BM106" s="272"/>
      <c r="BN106" s="272"/>
      <c r="BO106" s="272"/>
      <c r="BP106" s="272"/>
      <c r="BQ106" s="272"/>
      <c r="BR106" s="272"/>
      <c r="BS106" s="272"/>
      <c r="BT106" s="272"/>
      <c r="BU106" s="272"/>
      <c r="BV106" s="272"/>
      <c r="BW106" s="272"/>
      <c r="BX106" s="272"/>
      <c r="BY106" s="272"/>
      <c r="BZ106" s="272"/>
      <c r="CA106" s="272"/>
      <c r="CB106" s="272"/>
      <c r="CC106" s="272"/>
      <c r="CD106" s="272"/>
      <c r="CE106" s="272"/>
      <c r="CF106" s="272"/>
      <c r="CG106" s="272"/>
      <c r="CH106" s="272"/>
      <c r="CI106" s="272"/>
      <c r="CJ106" s="272"/>
      <c r="CK106" s="272"/>
      <c r="CL106" s="272"/>
      <c r="CM106" s="272"/>
      <c r="CN106" s="272"/>
      <c r="CO106" s="272"/>
      <c r="CP106" s="272"/>
      <c r="CQ106" s="272"/>
      <c r="CR106" s="272"/>
      <c r="CS106" s="272"/>
      <c r="CT106" s="272"/>
      <c r="CU106" s="272"/>
      <c r="CV106" s="272"/>
      <c r="CW106" s="272"/>
      <c r="CX106" s="272"/>
      <c r="CY106" s="272"/>
      <c r="CZ106" s="272"/>
      <c r="DA106" s="272"/>
      <c r="DB106" s="272"/>
      <c r="DC106" s="272"/>
      <c r="DD106" s="272"/>
      <c r="DE106" s="272"/>
      <c r="DF106" s="272"/>
      <c r="DG106" s="272"/>
      <c r="DH106" s="272"/>
      <c r="DI106" s="272"/>
      <c r="DJ106" s="272"/>
      <c r="DK106" s="272"/>
      <c r="DL106" s="272"/>
      <c r="DM106" s="272"/>
      <c r="DN106" s="272"/>
      <c r="DO106" s="272"/>
      <c r="DP106" s="272"/>
      <c r="DQ106" s="272"/>
      <c r="DR106" s="272"/>
      <c r="DS106" s="272"/>
      <c r="DT106" s="272"/>
      <c r="DU106" s="272"/>
      <c r="DV106" s="272"/>
      <c r="DW106" s="272"/>
      <c r="DX106" s="272"/>
      <c r="DY106" s="272"/>
      <c r="DZ106" s="272"/>
      <c r="EA106" s="272"/>
      <c r="EB106" s="272"/>
      <c r="EC106" s="272"/>
      <c r="ED106" s="272"/>
      <c r="EE106" s="272"/>
      <c r="EF106" s="272"/>
      <c r="EG106" s="272"/>
      <c r="EH106" s="272"/>
      <c r="EI106" s="272"/>
      <c r="EJ106" s="272"/>
      <c r="EK106" s="272"/>
      <c r="EL106" s="272"/>
      <c r="EM106" s="272"/>
      <c r="EN106" s="272"/>
      <c r="EO106" s="272"/>
      <c r="EP106" s="272"/>
      <c r="EQ106" s="272"/>
      <c r="ER106" s="272"/>
      <c r="ES106" s="272"/>
      <c r="ET106" s="272"/>
      <c r="EU106" s="272"/>
      <c r="EV106" s="272"/>
      <c r="EW106" s="272"/>
      <c r="EX106" s="272"/>
      <c r="EY106" s="272"/>
      <c r="EZ106" s="272"/>
      <c r="FA106" s="272"/>
      <c r="FB106" s="272"/>
      <c r="FC106" s="272"/>
      <c r="FD106" s="272"/>
      <c r="FE106" s="272"/>
      <c r="FF106" s="272"/>
      <c r="FG106" s="272"/>
      <c r="FH106" s="272"/>
      <c r="FI106" s="272"/>
      <c r="FJ106" s="272"/>
      <c r="FK106" s="272"/>
      <c r="FL106" s="272"/>
      <c r="FM106" s="272"/>
      <c r="FN106" s="272"/>
      <c r="FO106" s="272"/>
      <c r="FP106" s="272"/>
      <c r="FQ106" s="272"/>
      <c r="FR106" s="272"/>
      <c r="FS106" s="272"/>
      <c r="FT106" s="272"/>
      <c r="FU106" s="272"/>
      <c r="FV106" s="272"/>
      <c r="FW106" s="272"/>
      <c r="FX106" s="272"/>
      <c r="FY106" s="272"/>
      <c r="FZ106" s="272"/>
      <c r="GA106" s="272"/>
      <c r="GB106" s="272"/>
      <c r="GC106" s="272"/>
      <c r="GD106" s="272"/>
      <c r="GE106" s="272"/>
      <c r="GF106" s="272"/>
      <c r="GG106" s="272"/>
      <c r="GH106" s="272"/>
      <c r="GI106" s="272"/>
      <c r="GJ106" s="272"/>
      <c r="GK106" s="272"/>
      <c r="GL106" s="272"/>
      <c r="GM106" s="272"/>
      <c r="GN106" s="272"/>
      <c r="GO106" s="272"/>
      <c r="GP106" s="272"/>
      <c r="GQ106" s="272"/>
      <c r="GR106" s="272"/>
      <c r="GS106" s="272"/>
      <c r="GT106" s="272"/>
      <c r="GU106" s="272"/>
      <c r="GV106" s="272"/>
      <c r="GW106" s="272"/>
      <c r="GX106" s="272"/>
      <c r="GY106" s="272"/>
      <c r="GZ106" s="272"/>
      <c r="HA106" s="272"/>
      <c r="HB106" s="272"/>
      <c r="HC106" s="272"/>
      <c r="HD106" s="272"/>
      <c r="HE106" s="272"/>
      <c r="HF106" s="272"/>
      <c r="HG106" s="272"/>
      <c r="HH106" s="272"/>
      <c r="HI106" s="272"/>
      <c r="HJ106" s="272"/>
      <c r="HK106" s="272"/>
      <c r="HL106" s="272"/>
      <c r="HM106" s="272"/>
      <c r="HN106" s="272"/>
      <c r="HO106" s="272"/>
      <c r="HP106" s="272"/>
      <c r="HQ106" s="272"/>
      <c r="HR106" s="272"/>
      <c r="HS106" s="272"/>
      <c r="HT106" s="272"/>
      <c r="HU106" s="272"/>
      <c r="HV106" s="272"/>
      <c r="HW106" s="272"/>
      <c r="HX106" s="272"/>
      <c r="HY106" s="272"/>
      <c r="HZ106" s="272"/>
      <c r="IA106" s="272"/>
      <c r="IB106" s="272"/>
      <c r="IC106" s="272"/>
      <c r="ID106" s="272"/>
      <c r="IE106" s="272"/>
      <c r="IF106" s="272"/>
      <c r="IG106" s="272"/>
      <c r="IH106" s="272"/>
      <c r="II106" s="272"/>
      <c r="IJ106" s="272"/>
      <c r="IK106" s="272"/>
      <c r="IL106" s="272"/>
      <c r="IM106" s="272"/>
      <c r="IN106" s="272"/>
      <c r="IO106" s="272"/>
      <c r="IP106" s="272"/>
      <c r="IQ106" s="272"/>
      <c r="IR106" s="272"/>
      <c r="IS106" s="272"/>
      <c r="IT106" s="272"/>
      <c r="IU106" s="272"/>
      <c r="IV106" s="272"/>
      <c r="IW106" s="272"/>
    </row>
    <row r="107" customFormat="false" ht="12.75" hidden="false" customHeight="true" outlineLevel="0" collapsed="false">
      <c r="A107" s="276"/>
      <c r="B107" s="276"/>
      <c r="C107" s="278" t="str">
        <f aca="false">C45</f>
        <v>M</v>
      </c>
      <c r="D107" s="278" t="str">
        <f aca="false">D45</f>
        <v>T</v>
      </c>
      <c r="E107" s="278" t="str">
        <f aca="false">E45</f>
        <v>W</v>
      </c>
      <c r="F107" s="278" t="str">
        <f aca="false">F45</f>
        <v>R</v>
      </c>
      <c r="G107" s="278" t="str">
        <f aca="false">G45</f>
        <v>F</v>
      </c>
      <c r="H107" s="278" t="str">
        <f aca="false">H45</f>
        <v>S</v>
      </c>
      <c r="I107" s="278" t="str">
        <f aca="false">I45</f>
        <v>S</v>
      </c>
      <c r="J107" s="278" t="str">
        <f aca="false">J45</f>
        <v>M</v>
      </c>
      <c r="K107" s="278" t="str">
        <f aca="false">K45</f>
        <v>T</v>
      </c>
      <c r="L107" s="278" t="str">
        <f aca="false">L45</f>
        <v>W</v>
      </c>
      <c r="M107" s="278" t="str">
        <f aca="false">M45</f>
        <v>R</v>
      </c>
      <c r="N107" s="278" t="str">
        <f aca="false">N45</f>
        <v>F</v>
      </c>
      <c r="O107" s="278" t="str">
        <f aca="false">O45</f>
        <v>S</v>
      </c>
      <c r="P107" s="278" t="str">
        <f aca="false">P45</f>
        <v>S</v>
      </c>
      <c r="Q107" s="278" t="str">
        <f aca="false">Q45</f>
        <v>M</v>
      </c>
      <c r="R107" s="278" t="str">
        <f aca="false">R45</f>
        <v>T</v>
      </c>
      <c r="S107" s="278" t="str">
        <f aca="false">S45</f>
        <v>W</v>
      </c>
      <c r="T107" s="278" t="str">
        <f aca="false">T45</f>
        <v>R</v>
      </c>
      <c r="U107" s="278" t="str">
        <f aca="false">U45</f>
        <v>F</v>
      </c>
      <c r="V107" s="278" t="str">
        <f aca="false">V45</f>
        <v>S</v>
      </c>
      <c r="W107" s="278" t="str">
        <f aca="false">W45</f>
        <v>S</v>
      </c>
      <c r="X107" s="278" t="str">
        <f aca="false">X45</f>
        <v>M</v>
      </c>
      <c r="Y107" s="278" t="str">
        <f aca="false">Y45</f>
        <v>T</v>
      </c>
      <c r="Z107" s="278" t="str">
        <f aca="false">Z45</f>
        <v>W</v>
      </c>
      <c r="AA107" s="278" t="str">
        <f aca="false">AA45</f>
        <v>R</v>
      </c>
      <c r="AB107" s="278" t="str">
        <f aca="false">AB45</f>
        <v>F</v>
      </c>
      <c r="AC107" s="278" t="str">
        <f aca="false">AC45</f>
        <v>S</v>
      </c>
      <c r="AD107" s="278" t="str">
        <f aca="false">AD45</f>
        <v>S</v>
      </c>
      <c r="AE107" s="278" t="str">
        <f aca="false">AE45</f>
        <v>M</v>
      </c>
      <c r="AF107" s="278" t="str">
        <f aca="false">AF45</f>
        <v>T</v>
      </c>
      <c r="AG107" s="278" t="str">
        <f aca="false">AG45</f>
        <v>W</v>
      </c>
      <c r="AH107" s="1"/>
      <c r="AI107" s="320"/>
      <c r="AJ107" s="22"/>
      <c r="AK107" s="1"/>
      <c r="AL107" s="85"/>
      <c r="AN107" s="1"/>
      <c r="AO107" s="1"/>
      <c r="AP107" s="1"/>
      <c r="AQ107" s="1"/>
      <c r="AR107" s="1"/>
      <c r="AS107" s="1"/>
    </row>
    <row r="108" customFormat="false" ht="12.75" hidden="false" customHeight="true" outlineLevel="0" collapsed="false">
      <c r="A108" s="281"/>
      <c r="B108" s="277" t="s">
        <v>258</v>
      </c>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4"/>
      <c r="AH108" s="85"/>
      <c r="AI108" s="205"/>
      <c r="AJ108" s="133"/>
      <c r="AK108" s="153"/>
      <c r="AL108" s="3"/>
      <c r="AM108" s="2"/>
    </row>
    <row r="109" customFormat="false" ht="12.75" hidden="false" customHeight="true" outlineLevel="0" collapsed="false">
      <c r="A109" s="226" t="s">
        <v>296</v>
      </c>
      <c r="B109" s="284" t="n">
        <f aca="false">SUM(C109:AG109)</f>
        <v>0</v>
      </c>
      <c r="C109" s="153" t="n">
        <v>0</v>
      </c>
      <c r="D109" s="153" t="n">
        <v>0</v>
      </c>
      <c r="E109" s="153" t="n">
        <v>0</v>
      </c>
      <c r="F109" s="153" t="n">
        <v>0</v>
      </c>
      <c r="G109" s="153" t="n">
        <v>0</v>
      </c>
      <c r="H109" s="153" t="n">
        <v>0</v>
      </c>
      <c r="I109" s="153" t="n">
        <v>0</v>
      </c>
      <c r="J109" s="153" t="n">
        <v>0</v>
      </c>
      <c r="K109" s="153" t="n">
        <v>0</v>
      </c>
      <c r="L109" s="153" t="n">
        <v>0</v>
      </c>
      <c r="M109" s="153" t="n">
        <v>0</v>
      </c>
      <c r="N109" s="153" t="n">
        <v>0</v>
      </c>
      <c r="O109" s="153" t="n">
        <v>0</v>
      </c>
      <c r="P109" s="153" t="n">
        <v>0</v>
      </c>
      <c r="Q109" s="153" t="n">
        <v>0</v>
      </c>
      <c r="R109" s="153" t="n">
        <v>0</v>
      </c>
      <c r="S109" s="153" t="n">
        <v>0</v>
      </c>
      <c r="T109" s="153" t="n">
        <v>0</v>
      </c>
      <c r="U109" s="153" t="n">
        <v>0</v>
      </c>
      <c r="V109" s="153" t="n">
        <v>0</v>
      </c>
      <c r="W109" s="153" t="n">
        <v>0</v>
      </c>
      <c r="X109" s="153" t="n">
        <v>0</v>
      </c>
      <c r="Y109" s="153" t="n">
        <v>0</v>
      </c>
      <c r="Z109" s="153" t="n">
        <v>0</v>
      </c>
      <c r="AA109" s="153" t="n">
        <v>0</v>
      </c>
      <c r="AB109" s="153" t="n">
        <v>0</v>
      </c>
      <c r="AC109" s="153" t="n">
        <v>0</v>
      </c>
      <c r="AD109" s="153" t="n">
        <v>0</v>
      </c>
      <c r="AE109" s="153" t="n">
        <v>0</v>
      </c>
      <c r="AF109" s="153" t="n">
        <v>0</v>
      </c>
      <c r="AG109" s="325" t="n">
        <v>0</v>
      </c>
      <c r="AH109" s="85"/>
      <c r="AJ109" s="85"/>
      <c r="AK109" s="153"/>
      <c r="AL109" s="3"/>
      <c r="AM109" s="2"/>
    </row>
    <row r="110" customFormat="false" ht="12.75" hidden="false" customHeight="true" outlineLevel="0" collapsed="false">
      <c r="A110" s="226" t="s">
        <v>298</v>
      </c>
      <c r="B110" s="284" t="n">
        <f aca="false">SUM(C110:AG110)</f>
        <v>0</v>
      </c>
      <c r="C110" s="153" t="n">
        <v>0</v>
      </c>
      <c r="D110" s="153" t="n">
        <v>0</v>
      </c>
      <c r="E110" s="153" t="n">
        <v>0</v>
      </c>
      <c r="F110" s="153" t="n">
        <v>0</v>
      </c>
      <c r="G110" s="153" t="n">
        <v>0</v>
      </c>
      <c r="H110" s="153" t="n">
        <v>0</v>
      </c>
      <c r="I110" s="153" t="n">
        <v>0</v>
      </c>
      <c r="J110" s="153" t="n">
        <v>0</v>
      </c>
      <c r="K110" s="153" t="n">
        <v>0</v>
      </c>
      <c r="L110" s="153" t="n">
        <v>0</v>
      </c>
      <c r="M110" s="153" t="n">
        <v>0</v>
      </c>
      <c r="N110" s="153" t="n">
        <v>0</v>
      </c>
      <c r="O110" s="153" t="n">
        <v>0</v>
      </c>
      <c r="P110" s="153" t="n">
        <v>0</v>
      </c>
      <c r="Q110" s="153" t="n">
        <v>0</v>
      </c>
      <c r="R110" s="153" t="n">
        <v>0</v>
      </c>
      <c r="S110" s="153" t="n">
        <v>0</v>
      </c>
      <c r="T110" s="153" t="n">
        <v>0</v>
      </c>
      <c r="U110" s="153" t="n">
        <v>0</v>
      </c>
      <c r="V110" s="153" t="n">
        <v>0</v>
      </c>
      <c r="W110" s="153" t="n">
        <v>0</v>
      </c>
      <c r="X110" s="153" t="n">
        <v>0</v>
      </c>
      <c r="Y110" s="153" t="n">
        <v>0</v>
      </c>
      <c r="Z110" s="153" t="n">
        <v>0</v>
      </c>
      <c r="AA110" s="153" t="n">
        <v>0</v>
      </c>
      <c r="AB110" s="153" t="n">
        <v>0</v>
      </c>
      <c r="AC110" s="153" t="n">
        <v>0</v>
      </c>
      <c r="AD110" s="153" t="n">
        <v>0</v>
      </c>
      <c r="AE110" s="153" t="n">
        <v>0</v>
      </c>
      <c r="AF110" s="153" t="n">
        <v>0</v>
      </c>
      <c r="AG110" s="325" t="n">
        <v>0</v>
      </c>
      <c r="AH110" s="85"/>
      <c r="AJ110" s="85"/>
      <c r="AK110" s="153"/>
      <c r="AL110" s="3"/>
      <c r="AM110" s="2"/>
    </row>
    <row r="111" customFormat="false" ht="12.75" hidden="false" customHeight="true" outlineLevel="0" collapsed="false">
      <c r="A111" s="226" t="s">
        <v>299</v>
      </c>
      <c r="B111" s="284" t="n">
        <f aca="false">SUM(C111:AG111)</f>
        <v>0</v>
      </c>
      <c r="C111" s="153" t="n">
        <v>0</v>
      </c>
      <c r="D111" s="153" t="n">
        <v>0</v>
      </c>
      <c r="E111" s="153" t="n">
        <v>0</v>
      </c>
      <c r="F111" s="153" t="n">
        <v>0</v>
      </c>
      <c r="G111" s="153" t="n">
        <v>0</v>
      </c>
      <c r="H111" s="153" t="n">
        <v>0</v>
      </c>
      <c r="I111" s="153" t="n">
        <v>0</v>
      </c>
      <c r="J111" s="153" t="n">
        <v>0</v>
      </c>
      <c r="K111" s="153" t="n">
        <v>0</v>
      </c>
      <c r="L111" s="153" t="n">
        <v>0</v>
      </c>
      <c r="M111" s="153" t="n">
        <v>0</v>
      </c>
      <c r="N111" s="153" t="n">
        <v>0</v>
      </c>
      <c r="O111" s="153" t="n">
        <v>0</v>
      </c>
      <c r="P111" s="153" t="n">
        <v>0</v>
      </c>
      <c r="Q111" s="153" t="n">
        <v>0</v>
      </c>
      <c r="R111" s="153" t="n">
        <v>0</v>
      </c>
      <c r="S111" s="153" t="n">
        <v>0</v>
      </c>
      <c r="T111" s="153" t="n">
        <v>0</v>
      </c>
      <c r="U111" s="153" t="n">
        <v>0</v>
      </c>
      <c r="V111" s="153" t="n">
        <v>0</v>
      </c>
      <c r="W111" s="153" t="n">
        <v>0</v>
      </c>
      <c r="X111" s="153" t="n">
        <v>0</v>
      </c>
      <c r="Y111" s="153" t="n">
        <v>0</v>
      </c>
      <c r="Z111" s="153" t="n">
        <v>0</v>
      </c>
      <c r="AA111" s="153" t="n">
        <v>0</v>
      </c>
      <c r="AB111" s="153" t="n">
        <v>0</v>
      </c>
      <c r="AC111" s="153" t="n">
        <v>0</v>
      </c>
      <c r="AD111" s="153" t="n">
        <v>0</v>
      </c>
      <c r="AE111" s="153" t="n">
        <v>0</v>
      </c>
      <c r="AF111" s="153" t="n">
        <v>0</v>
      </c>
      <c r="AG111" s="325" t="n">
        <v>0</v>
      </c>
      <c r="AH111" s="85"/>
      <c r="AJ111" s="85"/>
      <c r="AK111" s="153"/>
      <c r="AL111" s="3"/>
      <c r="AM111" s="2"/>
    </row>
    <row r="112" customFormat="false" ht="12.75" hidden="false" customHeight="true" outlineLevel="0" collapsed="false">
      <c r="A112" s="226" t="s">
        <v>300</v>
      </c>
      <c r="B112" s="284" t="n">
        <f aca="false">SUM(C112:AG112)</f>
        <v>0</v>
      </c>
      <c r="C112" s="153" t="n">
        <v>0</v>
      </c>
      <c r="D112" s="153" t="n">
        <v>0</v>
      </c>
      <c r="E112" s="153" t="n">
        <v>0</v>
      </c>
      <c r="F112" s="153" t="n">
        <v>0</v>
      </c>
      <c r="G112" s="153" t="n">
        <v>0</v>
      </c>
      <c r="H112" s="153" t="n">
        <v>0</v>
      </c>
      <c r="I112" s="153" t="n">
        <v>0</v>
      </c>
      <c r="J112" s="153" t="n">
        <v>0</v>
      </c>
      <c r="K112" s="153" t="n">
        <v>0</v>
      </c>
      <c r="L112" s="153" t="n">
        <v>0</v>
      </c>
      <c r="M112" s="153" t="n">
        <v>0</v>
      </c>
      <c r="N112" s="153" t="n">
        <v>0</v>
      </c>
      <c r="O112" s="153" t="n">
        <v>0</v>
      </c>
      <c r="P112" s="153" t="n">
        <v>0</v>
      </c>
      <c r="Q112" s="153" t="n">
        <v>0</v>
      </c>
      <c r="R112" s="153" t="n">
        <v>0</v>
      </c>
      <c r="S112" s="153" t="n">
        <v>0</v>
      </c>
      <c r="T112" s="153" t="n">
        <v>0</v>
      </c>
      <c r="U112" s="153" t="n">
        <v>0</v>
      </c>
      <c r="V112" s="153" t="n">
        <v>0</v>
      </c>
      <c r="W112" s="153" t="n">
        <v>0</v>
      </c>
      <c r="X112" s="153" t="n">
        <v>0</v>
      </c>
      <c r="Y112" s="153" t="n">
        <v>0</v>
      </c>
      <c r="Z112" s="153" t="n">
        <v>0</v>
      </c>
      <c r="AA112" s="153" t="n">
        <v>0</v>
      </c>
      <c r="AB112" s="153" t="n">
        <v>0</v>
      </c>
      <c r="AC112" s="153" t="n">
        <v>0</v>
      </c>
      <c r="AD112" s="153" t="n">
        <v>0</v>
      </c>
      <c r="AE112" s="153" t="n">
        <v>0</v>
      </c>
      <c r="AF112" s="153" t="n">
        <v>0</v>
      </c>
      <c r="AG112" s="325" t="n">
        <v>0</v>
      </c>
      <c r="AH112" s="85"/>
      <c r="AJ112" s="85"/>
      <c r="AK112" s="153"/>
      <c r="AL112" s="3"/>
      <c r="AM112" s="2"/>
    </row>
    <row r="113" customFormat="false" ht="12.75" hidden="false" customHeight="true" outlineLevel="0" collapsed="false">
      <c r="A113" s="226" t="s">
        <v>301</v>
      </c>
      <c r="B113" s="284" t="n">
        <f aca="false">SUM(C113:AG113)</f>
        <v>0</v>
      </c>
      <c r="C113" s="153" t="n">
        <v>0</v>
      </c>
      <c r="D113" s="153" t="n">
        <v>0</v>
      </c>
      <c r="E113" s="153" t="n">
        <v>0</v>
      </c>
      <c r="F113" s="153" t="n">
        <v>0</v>
      </c>
      <c r="G113" s="153" t="n">
        <v>0</v>
      </c>
      <c r="H113" s="153" t="n">
        <v>0</v>
      </c>
      <c r="I113" s="153" t="n">
        <v>0</v>
      </c>
      <c r="J113" s="153" t="n">
        <v>0</v>
      </c>
      <c r="K113" s="153" t="n">
        <v>0</v>
      </c>
      <c r="L113" s="153" t="n">
        <v>0</v>
      </c>
      <c r="M113" s="153" t="n">
        <v>0</v>
      </c>
      <c r="N113" s="153" t="n">
        <v>0</v>
      </c>
      <c r="O113" s="153" t="n">
        <v>0</v>
      </c>
      <c r="P113" s="153" t="n">
        <v>0</v>
      </c>
      <c r="Q113" s="153" t="n">
        <v>0</v>
      </c>
      <c r="R113" s="153" t="n">
        <v>0</v>
      </c>
      <c r="S113" s="153" t="n">
        <v>0</v>
      </c>
      <c r="T113" s="153" t="n">
        <v>0</v>
      </c>
      <c r="U113" s="153" t="n">
        <v>0</v>
      </c>
      <c r="V113" s="153" t="n">
        <v>0</v>
      </c>
      <c r="W113" s="153" t="n">
        <v>0</v>
      </c>
      <c r="X113" s="153" t="n">
        <v>0</v>
      </c>
      <c r="Y113" s="153" t="n">
        <v>0</v>
      </c>
      <c r="Z113" s="153" t="n">
        <v>0</v>
      </c>
      <c r="AA113" s="153" t="n">
        <v>0</v>
      </c>
      <c r="AB113" s="153" t="n">
        <v>0</v>
      </c>
      <c r="AC113" s="153" t="n">
        <v>0</v>
      </c>
      <c r="AD113" s="153" t="n">
        <v>0</v>
      </c>
      <c r="AE113" s="153" t="n">
        <v>0</v>
      </c>
      <c r="AF113" s="153" t="n">
        <v>0</v>
      </c>
      <c r="AG113" s="325" t="n">
        <v>0</v>
      </c>
      <c r="AH113" s="85"/>
      <c r="AJ113" s="85"/>
      <c r="AK113" s="153"/>
      <c r="AL113" s="3"/>
      <c r="AM113" s="2"/>
    </row>
    <row r="114" customFormat="false" ht="12.75" hidden="false" customHeight="true" outlineLevel="0" collapsed="false">
      <c r="A114" s="226" t="s">
        <v>303</v>
      </c>
      <c r="B114" s="284" t="n">
        <f aca="false">SUM(C114:AG114)</f>
        <v>0</v>
      </c>
      <c r="C114" s="153" t="n">
        <v>0</v>
      </c>
      <c r="D114" s="153" t="n">
        <v>0</v>
      </c>
      <c r="E114" s="153" t="n">
        <v>0</v>
      </c>
      <c r="F114" s="153" t="n">
        <v>0</v>
      </c>
      <c r="G114" s="153" t="n">
        <v>0</v>
      </c>
      <c r="H114" s="153" t="n">
        <v>0</v>
      </c>
      <c r="I114" s="153" t="n">
        <v>0</v>
      </c>
      <c r="J114" s="153" t="n">
        <v>0</v>
      </c>
      <c r="K114" s="153" t="n">
        <v>0</v>
      </c>
      <c r="L114" s="153" t="n">
        <v>0</v>
      </c>
      <c r="M114" s="153" t="n">
        <v>0</v>
      </c>
      <c r="N114" s="153" t="n">
        <v>0</v>
      </c>
      <c r="O114" s="153" t="n">
        <v>0</v>
      </c>
      <c r="P114" s="153" t="n">
        <v>0</v>
      </c>
      <c r="Q114" s="153" t="n">
        <v>0</v>
      </c>
      <c r="R114" s="153" t="n">
        <v>0</v>
      </c>
      <c r="S114" s="153" t="n">
        <v>0</v>
      </c>
      <c r="T114" s="153" t="n">
        <v>0</v>
      </c>
      <c r="U114" s="153" t="n">
        <v>0</v>
      </c>
      <c r="V114" s="153" t="n">
        <v>0</v>
      </c>
      <c r="W114" s="153" t="n">
        <v>0</v>
      </c>
      <c r="X114" s="153" t="n">
        <v>0</v>
      </c>
      <c r="Y114" s="153" t="n">
        <v>0</v>
      </c>
      <c r="Z114" s="153" t="n">
        <v>0</v>
      </c>
      <c r="AA114" s="153" t="n">
        <v>0</v>
      </c>
      <c r="AB114" s="153" t="n">
        <v>0</v>
      </c>
      <c r="AC114" s="153" t="n">
        <v>0</v>
      </c>
      <c r="AD114" s="153" t="n">
        <v>0</v>
      </c>
      <c r="AE114" s="153" t="n">
        <v>0</v>
      </c>
      <c r="AF114" s="153" t="n">
        <v>0</v>
      </c>
      <c r="AG114" s="325" t="n">
        <v>0</v>
      </c>
      <c r="AH114" s="85"/>
      <c r="AJ114" s="85"/>
      <c r="AK114" s="153"/>
      <c r="AL114" s="3"/>
      <c r="AM114" s="2"/>
    </row>
    <row r="115" customFormat="false" ht="12.75" hidden="false" customHeight="true" outlineLevel="0" collapsed="false">
      <c r="A115" s="226"/>
      <c r="B115" s="28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325"/>
      <c r="AH115" s="85"/>
      <c r="AJ115" s="85"/>
      <c r="AK115" s="153"/>
      <c r="AL115" s="3"/>
      <c r="AM115" s="2"/>
    </row>
    <row r="116" customFormat="false" ht="12.75" hidden="false" customHeight="true" outlineLevel="0" collapsed="false">
      <c r="A116" s="226"/>
      <c r="B116" s="284"/>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325"/>
      <c r="AH116" s="85"/>
      <c r="AJ116" s="85"/>
      <c r="AK116" s="153"/>
      <c r="AL116" s="3"/>
      <c r="AM116" s="2"/>
    </row>
    <row r="117" customFormat="false" ht="12.75" hidden="false" customHeight="true" outlineLevel="0" collapsed="false">
      <c r="A117" s="226"/>
      <c r="B117" s="284"/>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325"/>
      <c r="AH117" s="85"/>
      <c r="AJ117" s="85"/>
      <c r="AK117" s="153"/>
      <c r="AL117" s="3"/>
      <c r="AM117" s="2"/>
    </row>
    <row r="118" customFormat="false" ht="12.75" hidden="false" customHeight="true" outlineLevel="0" collapsed="false">
      <c r="A118" s="226"/>
      <c r="B118" s="284"/>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325"/>
      <c r="AH118" s="85"/>
      <c r="AJ118" s="85"/>
      <c r="AK118" s="153"/>
      <c r="AL118" s="3"/>
      <c r="AM118" s="2"/>
    </row>
    <row r="119" customFormat="false" ht="12.75" hidden="false" customHeight="true" outlineLevel="0" collapsed="false">
      <c r="A119" s="326" t="s">
        <v>306</v>
      </c>
      <c r="B119" s="315" t="n">
        <f aca="false">SUM(B109:B118)</f>
        <v>0</v>
      </c>
      <c r="C119" s="327"/>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8"/>
      <c r="AH119" s="85"/>
      <c r="AJ119" s="85"/>
      <c r="AK119" s="153"/>
      <c r="AL119" s="3"/>
      <c r="AM119" s="2"/>
    </row>
    <row r="120" customFormat="false" ht="12.75" hidden="false" customHeight="true" outlineLevel="0" collapsed="false">
      <c r="A120" s="85"/>
      <c r="B120" s="319"/>
      <c r="AH120" s="85"/>
      <c r="AJ120" s="85"/>
      <c r="AK120" s="153"/>
      <c r="AL120" s="3"/>
      <c r="AM120" s="2"/>
    </row>
    <row r="121" customFormat="false" ht="12.75" hidden="false" customHeight="true" outlineLevel="0" collapsed="false">
      <c r="A121" s="85"/>
      <c r="B121" s="319"/>
      <c r="AH121" s="85"/>
      <c r="AJ121" s="85"/>
      <c r="AK121" s="153"/>
      <c r="AL121" s="3"/>
      <c r="AM121" s="2"/>
    </row>
    <row r="122" customFormat="false" ht="12.75" hidden="false" customHeight="true" outlineLevel="0" collapsed="false">
      <c r="A122" s="262" t="s">
        <v>307</v>
      </c>
      <c r="B122" s="262"/>
      <c r="AH122" s="85"/>
      <c r="AJ122" s="85"/>
      <c r="AK122" s="153"/>
      <c r="AL122" s="3"/>
      <c r="AM122" s="2"/>
    </row>
    <row r="123" customFormat="false" ht="12.75" hidden="false" customHeight="true" outlineLevel="0" collapsed="false">
      <c r="AK123" s="1"/>
      <c r="AL123" s="3"/>
      <c r="AM123" s="2"/>
    </row>
    <row r="124" customFormat="false" ht="12.75" hidden="false" customHeight="true" outlineLevel="0" collapsed="false">
      <c r="D124" s="134" t="s">
        <v>24</v>
      </c>
      <c r="AI124" s="1"/>
      <c r="AJ124" s="75"/>
      <c r="AK124" s="75"/>
      <c r="AL124" s="1"/>
      <c r="AM124" s="1"/>
    </row>
    <row r="125" customFormat="false" ht="12.75" hidden="false" customHeight="true" outlineLevel="0" collapsed="false">
      <c r="A125" s="329" t="s">
        <v>308</v>
      </c>
      <c r="B125" s="330"/>
      <c r="C125" s="331"/>
      <c r="D125" s="331"/>
      <c r="E125" s="332"/>
      <c r="G125" s="329" t="s">
        <v>309</v>
      </c>
      <c r="H125" s="329"/>
      <c r="I125" s="330"/>
      <c r="J125" s="331"/>
      <c r="K125" s="331"/>
      <c r="L125" s="332"/>
      <c r="M125" s="75"/>
      <c r="N125" s="75"/>
      <c r="O125" s="1"/>
      <c r="P125" s="1"/>
    </row>
    <row r="126" customFormat="false" ht="12.75" hidden="false" customHeight="true" outlineLevel="0" collapsed="false">
      <c r="A126" s="333" t="s">
        <v>165</v>
      </c>
      <c r="B126" s="265" t="s">
        <v>310</v>
      </c>
      <c r="C126" s="265"/>
      <c r="D126" s="265"/>
      <c r="E126" s="334" t="s">
        <v>311</v>
      </c>
      <c r="G126" s="333" t="s">
        <v>310</v>
      </c>
      <c r="H126" s="333"/>
      <c r="I126" s="333"/>
      <c r="J126" s="333"/>
      <c r="K126" s="333"/>
      <c r="L126" s="335" t="s">
        <v>311</v>
      </c>
      <c r="M126" s="75"/>
      <c r="N126" s="75"/>
      <c r="O126" s="1"/>
      <c r="P126" s="1"/>
    </row>
    <row r="127" customFormat="false" ht="12.75" hidden="false" customHeight="true" outlineLevel="0" collapsed="false">
      <c r="A127" s="336"/>
      <c r="B127" s="85"/>
      <c r="C127" s="85"/>
      <c r="D127" s="143"/>
      <c r="E127" s="337"/>
      <c r="G127" s="338"/>
      <c r="H127" s="339"/>
      <c r="I127" s="85"/>
      <c r="J127" s="1"/>
      <c r="K127" s="141"/>
      <c r="L127" s="337"/>
      <c r="M127" s="1"/>
      <c r="N127" s="1"/>
      <c r="O127" s="1"/>
      <c r="P127" s="1"/>
    </row>
    <row r="128" customFormat="false" ht="12.75" hidden="false" customHeight="true" outlineLevel="0" collapsed="false">
      <c r="A128" s="340"/>
      <c r="B128" s="85"/>
      <c r="C128" s="85"/>
      <c r="D128" s="310"/>
      <c r="E128" s="337"/>
      <c r="G128" s="338"/>
      <c r="H128" s="75"/>
      <c r="I128" s="85"/>
      <c r="J128" s="1"/>
      <c r="K128" s="141"/>
      <c r="L128" s="337"/>
      <c r="M128" s="1"/>
      <c r="N128" s="1"/>
      <c r="O128" s="1"/>
      <c r="P128" s="1"/>
    </row>
    <row r="129" customFormat="false" ht="12.75" hidden="false" customHeight="true" outlineLevel="0" collapsed="false">
      <c r="A129" s="340"/>
      <c r="B129" s="85"/>
      <c r="C129" s="85"/>
      <c r="D129" s="310"/>
      <c r="E129" s="337"/>
      <c r="G129" s="338"/>
      <c r="H129" s="85"/>
      <c r="I129" s="1"/>
      <c r="J129" s="1"/>
      <c r="K129" s="141"/>
      <c r="L129" s="337"/>
      <c r="M129" s="1"/>
      <c r="N129" s="1"/>
      <c r="O129" s="1"/>
      <c r="P129" s="1"/>
    </row>
    <row r="130" customFormat="false" ht="12.75" hidden="false" customHeight="true" outlineLevel="0" collapsed="false">
      <c r="A130" s="340"/>
      <c r="B130" s="85"/>
      <c r="C130" s="85"/>
      <c r="D130" s="143"/>
      <c r="E130" s="337"/>
      <c r="G130" s="338"/>
      <c r="H130" s="85"/>
      <c r="I130" s="1"/>
      <c r="J130" s="1"/>
      <c r="K130" s="143"/>
      <c r="L130" s="341"/>
      <c r="M130" s="1"/>
      <c r="N130" s="1"/>
      <c r="O130" s="1"/>
      <c r="P130" s="1"/>
    </row>
    <row r="131" customFormat="false" ht="12.75" hidden="false" customHeight="true" outlineLevel="0" collapsed="false">
      <c r="A131" s="340"/>
      <c r="B131" s="85"/>
      <c r="C131" s="85"/>
      <c r="D131" s="143"/>
      <c r="E131" s="337"/>
      <c r="G131" s="342"/>
      <c r="H131" s="85"/>
      <c r="I131" s="1"/>
      <c r="J131" s="1"/>
      <c r="K131" s="143"/>
      <c r="L131" s="337"/>
      <c r="M131" s="1"/>
      <c r="N131" s="1"/>
      <c r="O131" s="1"/>
      <c r="P131" s="1"/>
    </row>
    <row r="132" customFormat="false" ht="12.75" hidden="false" customHeight="true" outlineLevel="0" collapsed="false">
      <c r="A132" s="340"/>
      <c r="B132" s="85"/>
      <c r="C132" s="85"/>
      <c r="D132" s="143"/>
      <c r="E132" s="337"/>
      <c r="G132" s="338"/>
      <c r="H132" s="85"/>
      <c r="I132" s="1"/>
      <c r="J132" s="1"/>
      <c r="K132" s="143"/>
      <c r="L132" s="337"/>
      <c r="M132" s="1"/>
      <c r="N132" s="1"/>
      <c r="O132" s="1"/>
      <c r="P132" s="1"/>
    </row>
    <row r="133" customFormat="false" ht="12.75" hidden="false" customHeight="true" outlineLevel="0" collapsed="false">
      <c r="A133" s="340"/>
      <c r="B133" s="85"/>
      <c r="C133" s="85"/>
      <c r="D133" s="143"/>
      <c r="E133" s="337"/>
      <c r="G133" s="338"/>
      <c r="H133" s="1"/>
      <c r="I133" s="1"/>
      <c r="J133" s="1"/>
      <c r="K133" s="141"/>
      <c r="L133" s="341"/>
      <c r="M133" s="1"/>
      <c r="N133" s="1"/>
      <c r="O133" s="1"/>
      <c r="P133" s="1"/>
    </row>
    <row r="134" customFormat="false" ht="12.75" hidden="false" customHeight="true" outlineLevel="0" collapsed="false">
      <c r="A134" s="340"/>
      <c r="B134" s="85"/>
      <c r="C134" s="343"/>
      <c r="D134" s="143"/>
      <c r="E134" s="337"/>
      <c r="G134" s="338"/>
      <c r="H134" s="85"/>
      <c r="I134" s="1"/>
      <c r="J134" s="1"/>
      <c r="K134" s="143"/>
      <c r="L134" s="341"/>
      <c r="M134" s="1"/>
      <c r="N134" s="1"/>
      <c r="O134" s="1"/>
      <c r="P134" s="1"/>
    </row>
    <row r="135" customFormat="false" ht="12.75" hidden="false" customHeight="true" outlineLevel="0" collapsed="false">
      <c r="A135" s="340"/>
      <c r="B135" s="85"/>
      <c r="C135" s="343"/>
      <c r="D135" s="143"/>
      <c r="E135" s="337"/>
      <c r="G135" s="338"/>
      <c r="H135" s="85"/>
      <c r="I135" s="1"/>
      <c r="J135" s="1"/>
      <c r="K135" s="143"/>
      <c r="L135" s="337"/>
      <c r="M135" s="33"/>
      <c r="N135" s="2"/>
      <c r="O135" s="1"/>
      <c r="P135" s="1"/>
    </row>
    <row r="136" customFormat="false" ht="12.75" hidden="false" customHeight="true" outlineLevel="0" collapsed="false">
      <c r="A136" s="340"/>
      <c r="B136" s="85"/>
      <c r="C136" s="343"/>
      <c r="D136" s="143"/>
      <c r="E136" s="337"/>
      <c r="G136" s="338"/>
      <c r="H136" s="85"/>
      <c r="I136" s="1"/>
      <c r="J136" s="1"/>
      <c r="K136" s="143"/>
      <c r="L136" s="337"/>
      <c r="M136" s="33"/>
      <c r="N136" s="1"/>
      <c r="O136" s="1"/>
      <c r="P136" s="1"/>
    </row>
    <row r="137" customFormat="false" ht="12.75" hidden="false" customHeight="true" outlineLevel="0" collapsed="false">
      <c r="A137" s="340"/>
      <c r="B137" s="85"/>
      <c r="C137" s="85"/>
      <c r="D137" s="143"/>
      <c r="E137" s="337"/>
      <c r="G137" s="338"/>
      <c r="H137" s="85"/>
      <c r="I137" s="1"/>
      <c r="J137" s="1"/>
      <c r="K137" s="143"/>
      <c r="L137" s="337"/>
      <c r="M137" s="1"/>
      <c r="N137" s="33"/>
      <c r="O137" s="1"/>
      <c r="P137" s="1"/>
    </row>
    <row r="138" customFormat="false" ht="12.75" hidden="false" customHeight="true" outlineLevel="0" collapsed="false">
      <c r="A138" s="340"/>
      <c r="B138" s="85"/>
      <c r="C138" s="85"/>
      <c r="D138" s="143"/>
      <c r="E138" s="337"/>
      <c r="G138" s="338"/>
      <c r="H138" s="85"/>
      <c r="I138" s="1"/>
      <c r="J138" s="1"/>
      <c r="K138" s="143"/>
      <c r="L138" s="337"/>
      <c r="M138" s="1"/>
      <c r="N138" s="33"/>
      <c r="O138" s="1"/>
      <c r="P138" s="1"/>
    </row>
    <row r="139" customFormat="false" ht="12.75" hidden="false" customHeight="true" outlineLevel="0" collapsed="false">
      <c r="A139" s="340"/>
      <c r="B139" s="85"/>
      <c r="C139" s="85"/>
      <c r="D139" s="143"/>
      <c r="E139" s="337"/>
      <c r="G139" s="338"/>
      <c r="H139" s="85"/>
      <c r="I139" s="1"/>
      <c r="J139" s="1"/>
      <c r="K139" s="143"/>
      <c r="L139" s="337"/>
      <c r="M139" s="1"/>
      <c r="N139" s="1"/>
      <c r="O139" s="1"/>
      <c r="P139" s="1"/>
    </row>
    <row r="140" customFormat="false" ht="12.75" hidden="false" customHeight="true" outlineLevel="0" collapsed="false">
      <c r="A140" s="340"/>
      <c r="B140" s="85"/>
      <c r="C140" s="344"/>
      <c r="D140" s="143"/>
      <c r="E140" s="337"/>
      <c r="G140" s="338"/>
      <c r="H140" s="85"/>
      <c r="I140" s="1"/>
      <c r="J140" s="1"/>
      <c r="K140" s="143"/>
      <c r="L140" s="337"/>
      <c r="M140" s="1"/>
      <c r="N140" s="1"/>
      <c r="O140" s="1"/>
      <c r="P140" s="1"/>
    </row>
    <row r="141" customFormat="false" ht="12.75" hidden="false" customHeight="true" outlineLevel="0" collapsed="false">
      <c r="A141" s="340"/>
      <c r="B141" s="85"/>
      <c r="C141" s="0"/>
      <c r="D141" s="143"/>
      <c r="E141" s="337"/>
      <c r="G141" s="338"/>
      <c r="H141" s="85"/>
      <c r="I141" s="1"/>
      <c r="J141" s="1"/>
      <c r="K141" s="143"/>
      <c r="L141" s="337"/>
      <c r="M141" s="1"/>
      <c r="N141" s="1"/>
      <c r="O141" s="1"/>
      <c r="P141" s="1"/>
    </row>
    <row r="142" customFormat="false" ht="12.75" hidden="false" customHeight="true" outlineLevel="0" collapsed="false">
      <c r="A142" s="340"/>
      <c r="B142" s="0"/>
      <c r="C142" s="0"/>
      <c r="D142" s="143"/>
      <c r="E142" s="337"/>
      <c r="G142" s="338"/>
      <c r="H142" s="85"/>
      <c r="I142" s="1"/>
      <c r="J142" s="1"/>
      <c r="K142" s="143"/>
      <c r="L142" s="337"/>
      <c r="M142" s="1"/>
      <c r="N142" s="1"/>
      <c r="O142" s="1"/>
      <c r="P142" s="1"/>
    </row>
    <row r="143" customFormat="false" ht="12.75" hidden="false" customHeight="true" outlineLevel="0" collapsed="false">
      <c r="A143" s="340"/>
      <c r="B143" s="0"/>
      <c r="C143" s="0"/>
      <c r="D143" s="143"/>
      <c r="E143" s="337"/>
      <c r="G143" s="338"/>
      <c r="H143" s="85"/>
      <c r="I143" s="1"/>
      <c r="J143" s="1"/>
      <c r="K143" s="143"/>
      <c r="L143" s="337"/>
      <c r="M143" s="1"/>
      <c r="N143" s="1"/>
      <c r="O143" s="1"/>
      <c r="P143" s="1"/>
    </row>
    <row r="144" customFormat="false" ht="12.75" hidden="false" customHeight="true" outlineLevel="0" collapsed="false">
      <c r="A144" s="340"/>
      <c r="B144" s="0"/>
      <c r="C144" s="0"/>
      <c r="D144" s="143"/>
      <c r="E144" s="337"/>
      <c r="G144" s="338"/>
      <c r="H144" s="85"/>
      <c r="I144" s="1"/>
      <c r="J144" s="1"/>
      <c r="K144" s="143"/>
      <c r="L144" s="337"/>
      <c r="M144" s="1"/>
      <c r="N144" s="1"/>
      <c r="O144" s="1"/>
      <c r="P144" s="1"/>
    </row>
    <row r="145" customFormat="false" ht="12.75" hidden="false" customHeight="true" outlineLevel="0" collapsed="false">
      <c r="A145" s="340"/>
      <c r="B145" s="0"/>
      <c r="C145" s="0"/>
      <c r="D145" s="143"/>
      <c r="E145" s="337"/>
      <c r="G145" s="338"/>
      <c r="H145" s="85"/>
      <c r="I145" s="1"/>
      <c r="J145" s="1"/>
      <c r="K145" s="143"/>
      <c r="L145" s="337"/>
      <c r="M145" s="1"/>
      <c r="N145" s="1"/>
      <c r="O145" s="1"/>
      <c r="P145" s="1"/>
    </row>
    <row r="146" customFormat="false" ht="12.75" hidden="false" customHeight="true" outlineLevel="0" collapsed="false">
      <c r="A146" s="340"/>
      <c r="B146" s="0"/>
      <c r="C146" s="0"/>
      <c r="D146" s="143"/>
      <c r="E146" s="337"/>
      <c r="G146" s="338"/>
      <c r="H146" s="85"/>
      <c r="I146" s="1"/>
      <c r="J146" s="1"/>
      <c r="K146" s="143"/>
      <c r="L146" s="337"/>
      <c r="M146" s="1"/>
      <c r="N146" s="1"/>
      <c r="O146" s="1"/>
      <c r="P146" s="1"/>
    </row>
    <row r="147" customFormat="false" ht="12.75" hidden="false" customHeight="true" outlineLevel="0" collapsed="false">
      <c r="A147" s="340"/>
      <c r="B147" s="0"/>
      <c r="C147" s="0"/>
      <c r="D147" s="143"/>
      <c r="E147" s="337"/>
      <c r="G147" s="338"/>
      <c r="H147" s="85"/>
      <c r="I147" s="1"/>
      <c r="J147" s="1"/>
      <c r="K147" s="143"/>
      <c r="L147" s="337"/>
      <c r="M147" s="1"/>
      <c r="N147" s="1"/>
      <c r="O147" s="1"/>
      <c r="P147" s="1"/>
    </row>
    <row r="148" customFormat="false" ht="12.75" hidden="false" customHeight="true" outlineLevel="0" collapsed="false">
      <c r="A148" s="340"/>
      <c r="B148" s="0"/>
      <c r="C148" s="0"/>
      <c r="D148" s="143"/>
      <c r="E148" s="337"/>
      <c r="G148" s="338"/>
      <c r="H148" s="85"/>
      <c r="I148" s="1"/>
      <c r="J148" s="1"/>
      <c r="K148" s="143"/>
      <c r="L148" s="337"/>
      <c r="M148" s="1"/>
      <c r="N148" s="1"/>
      <c r="O148" s="1"/>
      <c r="P148" s="1"/>
    </row>
    <row r="149" customFormat="false" ht="12.75" hidden="false" customHeight="true" outlineLevel="0" collapsed="false">
      <c r="A149" s="340"/>
      <c r="B149" s="0"/>
      <c r="C149" s="0"/>
      <c r="D149" s="143"/>
      <c r="E149" s="337"/>
      <c r="G149" s="338"/>
      <c r="H149" s="85"/>
      <c r="I149" s="1"/>
      <c r="J149" s="1"/>
      <c r="K149" s="143"/>
      <c r="L149" s="337"/>
      <c r="M149" s="1"/>
      <c r="N149" s="1"/>
      <c r="O149" s="1"/>
      <c r="P149" s="1"/>
    </row>
    <row r="150" customFormat="false" ht="12.75" hidden="false" customHeight="true" outlineLevel="0" collapsed="false">
      <c r="A150" s="340"/>
      <c r="B150" s="0"/>
      <c r="C150" s="0"/>
      <c r="D150" s="143"/>
      <c r="E150" s="337"/>
      <c r="G150" s="338"/>
      <c r="H150" s="85"/>
      <c r="I150" s="1"/>
      <c r="J150" s="1"/>
      <c r="K150" s="143"/>
      <c r="L150" s="337"/>
      <c r="M150" s="1"/>
      <c r="N150" s="1"/>
      <c r="O150" s="1"/>
      <c r="P150" s="1"/>
    </row>
    <row r="151" customFormat="false" ht="12.75" hidden="false" customHeight="true" outlineLevel="0" collapsed="false">
      <c r="A151" s="340"/>
      <c r="B151" s="0"/>
      <c r="C151" s="0"/>
      <c r="D151" s="143"/>
      <c r="E151" s="337"/>
      <c r="G151" s="338"/>
      <c r="H151" s="85"/>
      <c r="I151" s="1"/>
      <c r="J151" s="1"/>
      <c r="K151" s="143"/>
      <c r="L151" s="337"/>
      <c r="M151" s="1"/>
      <c r="N151" s="1"/>
      <c r="O151" s="1"/>
      <c r="P151" s="1"/>
    </row>
    <row r="152" customFormat="false" ht="12.75" hidden="false" customHeight="true" outlineLevel="0" collapsed="false">
      <c r="A152" s="340"/>
      <c r="B152" s="85"/>
      <c r="C152" s="85"/>
      <c r="D152" s="143"/>
      <c r="E152" s="337"/>
      <c r="G152" s="338"/>
      <c r="H152" s="85"/>
      <c r="I152" s="1"/>
      <c r="J152" s="1"/>
      <c r="K152" s="143"/>
      <c r="L152" s="337"/>
      <c r="M152" s="1"/>
      <c r="N152" s="1"/>
      <c r="O152" s="1"/>
      <c r="P152" s="1"/>
    </row>
    <row r="153" customFormat="false" ht="12.75" hidden="false" customHeight="true" outlineLevel="0" collapsed="false">
      <c r="A153" s="340"/>
      <c r="B153" s="85"/>
      <c r="C153" s="85"/>
      <c r="D153" s="143"/>
      <c r="E153" s="337"/>
      <c r="G153" s="338"/>
      <c r="H153" s="85"/>
      <c r="I153" s="1"/>
      <c r="J153" s="1"/>
      <c r="K153" s="143"/>
      <c r="L153" s="337"/>
      <c r="M153" s="1"/>
      <c r="N153" s="1"/>
      <c r="O153" s="1"/>
      <c r="P153" s="1"/>
    </row>
    <row r="154" customFormat="false" ht="12.75" hidden="false" customHeight="true" outlineLevel="0" collapsed="false">
      <c r="A154" s="340"/>
      <c r="B154" s="85"/>
      <c r="C154" s="85"/>
      <c r="D154" s="143"/>
      <c r="E154" s="337"/>
      <c r="G154" s="338"/>
      <c r="H154" s="85"/>
      <c r="I154" s="1"/>
      <c r="J154" s="1"/>
      <c r="K154" s="143"/>
      <c r="L154" s="337"/>
      <c r="M154" s="1"/>
      <c r="N154" s="1"/>
      <c r="O154" s="1"/>
      <c r="P154" s="1"/>
    </row>
    <row r="155" customFormat="false" ht="12.75" hidden="false" customHeight="true" outlineLevel="0" collapsed="false">
      <c r="A155" s="340"/>
      <c r="B155" s="85"/>
      <c r="C155" s="85"/>
      <c r="D155" s="143"/>
      <c r="E155" s="337"/>
      <c r="G155" s="338"/>
      <c r="H155" s="85"/>
      <c r="I155" s="1"/>
      <c r="J155" s="1"/>
      <c r="K155" s="143"/>
      <c r="L155" s="337"/>
      <c r="M155" s="1"/>
      <c r="N155" s="1"/>
      <c r="O155" s="1"/>
      <c r="P155" s="1"/>
    </row>
    <row r="156" customFormat="false" ht="12.75" hidden="false" customHeight="true" outlineLevel="0" collapsed="false">
      <c r="A156" s="340"/>
      <c r="B156" s="85"/>
      <c r="C156" s="85"/>
      <c r="D156" s="143"/>
      <c r="E156" s="337"/>
      <c r="G156" s="338"/>
      <c r="H156" s="85"/>
      <c r="I156" s="1"/>
      <c r="J156" s="1"/>
      <c r="K156" s="143"/>
      <c r="L156" s="337"/>
      <c r="M156" s="1"/>
      <c r="N156" s="1"/>
      <c r="O156" s="1"/>
      <c r="P156" s="1"/>
    </row>
    <row r="157" customFormat="false" ht="12.75" hidden="false" customHeight="true" outlineLevel="0" collapsed="false">
      <c r="A157" s="340"/>
      <c r="B157" s="85"/>
      <c r="C157" s="85"/>
      <c r="D157" s="143"/>
      <c r="E157" s="337"/>
      <c r="G157" s="338"/>
      <c r="H157" s="85"/>
      <c r="I157" s="1"/>
      <c r="J157" s="1"/>
      <c r="K157" s="143"/>
      <c r="L157" s="337"/>
      <c r="M157" s="1"/>
      <c r="N157" s="1"/>
      <c r="O157" s="1"/>
      <c r="P157" s="1"/>
    </row>
    <row r="158" customFormat="false" ht="12.75" hidden="false" customHeight="true" outlineLevel="0" collapsed="false">
      <c r="A158" s="340"/>
      <c r="B158" s="85"/>
      <c r="C158" s="85"/>
      <c r="D158" s="143"/>
      <c r="E158" s="337"/>
      <c r="G158" s="338"/>
      <c r="H158" s="85"/>
      <c r="I158" s="1"/>
      <c r="J158" s="1"/>
      <c r="K158" s="143"/>
      <c r="L158" s="337"/>
      <c r="M158" s="1"/>
      <c r="N158" s="1"/>
      <c r="O158" s="1"/>
      <c r="P158" s="1"/>
    </row>
    <row r="159" customFormat="false" ht="12.75" hidden="false" customHeight="true" outlineLevel="0" collapsed="false">
      <c r="A159" s="340"/>
      <c r="B159" s="85"/>
      <c r="C159" s="85"/>
      <c r="D159" s="143"/>
      <c r="E159" s="345"/>
      <c r="G159" s="346"/>
      <c r="H159" s="85"/>
      <c r="I159" s="1"/>
      <c r="J159" s="1"/>
      <c r="K159" s="143"/>
      <c r="L159" s="345"/>
      <c r="M159" s="1"/>
      <c r="N159" s="1"/>
      <c r="O159" s="1"/>
      <c r="P159" s="1"/>
    </row>
    <row r="160" customFormat="false" ht="12.75" hidden="false" customHeight="true" outlineLevel="0" collapsed="false">
      <c r="A160" s="346"/>
      <c r="B160" s="85"/>
      <c r="C160" s="85"/>
      <c r="D160" s="347" t="s">
        <v>312</v>
      </c>
      <c r="E160" s="348" t="n">
        <f aca="false">SUM(E127:E159)</f>
        <v>0</v>
      </c>
      <c r="G160" s="346"/>
      <c r="H160" s="85"/>
      <c r="I160" s="1"/>
      <c r="J160" s="1"/>
      <c r="K160" s="347" t="s">
        <v>313</v>
      </c>
      <c r="L160" s="348" t="n">
        <f aca="false">SUM(L127:L159)</f>
        <v>0</v>
      </c>
      <c r="M160" s="1"/>
      <c r="N160" s="1"/>
      <c r="O160" s="1"/>
      <c r="P160" s="1"/>
    </row>
    <row r="161" customFormat="false" ht="12.75" hidden="false" customHeight="true" outlineLevel="0" collapsed="false">
      <c r="A161" s="349"/>
      <c r="B161" s="350"/>
      <c r="C161" s="350"/>
      <c r="D161" s="350"/>
      <c r="E161" s="351"/>
      <c r="G161" s="349"/>
      <c r="H161" s="350"/>
      <c r="I161" s="350"/>
      <c r="J161" s="350"/>
      <c r="K161" s="350"/>
      <c r="L161" s="351"/>
      <c r="M161" s="1"/>
      <c r="N161" s="1"/>
      <c r="O161" s="1"/>
      <c r="P161" s="1"/>
    </row>
    <row r="162" customFormat="false" ht="12.75" hidden="false" customHeight="true" outlineLevel="0" collapsed="false">
      <c r="AJ162" s="1"/>
      <c r="AK162" s="1"/>
      <c r="AL162" s="1"/>
      <c r="AM162" s="1"/>
    </row>
    <row r="163" customFormat="false" ht="12.75" hidden="false" customHeight="true" outlineLevel="0" collapsed="false">
      <c r="AJ163" s="1"/>
      <c r="AK163" s="1"/>
      <c r="AL163" s="1"/>
      <c r="AM163" s="1"/>
    </row>
    <row r="164" customFormat="false" ht="12.75" hidden="false" customHeight="true" outlineLevel="0" collapsed="false">
      <c r="A164" s="329" t="s">
        <v>314</v>
      </c>
      <c r="B164" s="331"/>
      <c r="C164" s="331"/>
      <c r="D164" s="331"/>
      <c r="E164" s="332"/>
      <c r="AJ164" s="1"/>
      <c r="AK164" s="1"/>
      <c r="AL164" s="1"/>
      <c r="AM164" s="1"/>
    </row>
    <row r="165" customFormat="false" ht="12.75" hidden="false" customHeight="true" outlineLevel="0" collapsed="false">
      <c r="A165" s="333" t="s">
        <v>165</v>
      </c>
      <c r="B165" s="265" t="s">
        <v>310</v>
      </c>
      <c r="C165" s="265"/>
      <c r="D165" s="265"/>
      <c r="E165" s="334" t="s">
        <v>311</v>
      </c>
      <c r="AJ165" s="1"/>
      <c r="AK165" s="1"/>
      <c r="AL165" s="1"/>
      <c r="AM165" s="1"/>
    </row>
    <row r="166" customFormat="false" ht="12.75" hidden="false" customHeight="true" outlineLevel="0" collapsed="false">
      <c r="A166" s="352"/>
      <c r="B166" s="85"/>
      <c r="C166" s="85"/>
      <c r="D166" s="143"/>
      <c r="E166" s="337"/>
      <c r="AJ166" s="1"/>
      <c r="AK166" s="1"/>
      <c r="AL166" s="1"/>
      <c r="AM166" s="1"/>
    </row>
    <row r="167" customFormat="false" ht="12.75" hidden="false" customHeight="true" outlineLevel="0" collapsed="false">
      <c r="A167" s="352"/>
      <c r="B167" s="85"/>
      <c r="C167" s="85"/>
      <c r="D167" s="143"/>
      <c r="E167" s="337"/>
      <c r="AJ167" s="1"/>
      <c r="AK167" s="1"/>
      <c r="AL167" s="1"/>
      <c r="AM167" s="1"/>
    </row>
    <row r="168" customFormat="false" ht="12.75" hidden="false" customHeight="true" outlineLevel="0" collapsed="false">
      <c r="A168" s="352"/>
      <c r="B168" s="85"/>
      <c r="C168" s="85"/>
      <c r="D168" s="143"/>
      <c r="E168" s="337"/>
      <c r="AJ168" s="1"/>
      <c r="AK168" s="1"/>
      <c r="AL168" s="1"/>
      <c r="AM168" s="1"/>
    </row>
    <row r="169" customFormat="false" ht="12.75" hidden="false" customHeight="true" outlineLevel="0" collapsed="false">
      <c r="A169" s="352"/>
      <c r="B169" s="85"/>
      <c r="C169" s="85"/>
      <c r="D169" s="143"/>
      <c r="E169" s="341"/>
      <c r="AJ169" s="1"/>
      <c r="AK169" s="1"/>
      <c r="AL169" s="1"/>
      <c r="AM169" s="1"/>
    </row>
    <row r="170" customFormat="false" ht="12.75" hidden="false" customHeight="true" outlineLevel="0" collapsed="false">
      <c r="A170" s="352"/>
      <c r="B170" s="85"/>
      <c r="C170" s="85"/>
      <c r="D170" s="143"/>
      <c r="E170" s="337"/>
      <c r="AJ170" s="1"/>
      <c r="AK170" s="1"/>
      <c r="AL170" s="1"/>
      <c r="AM170" s="1"/>
    </row>
    <row r="171" customFormat="false" ht="12.75" hidden="false" customHeight="true" outlineLevel="0" collapsed="false">
      <c r="A171" s="352"/>
      <c r="B171" s="85"/>
      <c r="C171" s="85"/>
      <c r="D171" s="143"/>
      <c r="E171" s="337"/>
      <c r="AJ171" s="1"/>
      <c r="AK171" s="1"/>
      <c r="AL171" s="1"/>
      <c r="AM171" s="1"/>
    </row>
    <row r="172" customFormat="false" ht="12.75" hidden="false" customHeight="true" outlineLevel="0" collapsed="false">
      <c r="A172" s="352"/>
      <c r="B172" s="85"/>
      <c r="C172" s="343"/>
      <c r="D172" s="353"/>
      <c r="E172" s="341"/>
      <c r="AJ172" s="1"/>
      <c r="AK172" s="1"/>
      <c r="AL172" s="1"/>
      <c r="AM172" s="1"/>
    </row>
    <row r="173" customFormat="false" ht="12.75" hidden="false" customHeight="true" outlineLevel="0" collapsed="false">
      <c r="A173" s="352"/>
      <c r="B173" s="339"/>
      <c r="C173" s="343"/>
      <c r="D173" s="353"/>
      <c r="E173" s="341"/>
      <c r="AJ173" s="1"/>
      <c r="AK173" s="1"/>
      <c r="AL173" s="1"/>
      <c r="AM173" s="1"/>
    </row>
    <row r="174" customFormat="false" ht="12.75" hidden="false" customHeight="true" outlineLevel="0" collapsed="false">
      <c r="A174" s="352"/>
      <c r="B174" s="339"/>
      <c r="C174" s="85"/>
      <c r="D174" s="143"/>
      <c r="E174" s="337"/>
      <c r="AJ174" s="1"/>
      <c r="AK174" s="1"/>
      <c r="AL174" s="1"/>
      <c r="AM174" s="1"/>
    </row>
    <row r="175" customFormat="false" ht="12.75" hidden="false" customHeight="true" outlineLevel="0" collapsed="false">
      <c r="A175" s="352"/>
      <c r="B175" s="85"/>
      <c r="C175" s="85"/>
      <c r="D175" s="143"/>
      <c r="E175" s="337"/>
      <c r="AJ175" s="1"/>
      <c r="AK175" s="1"/>
      <c r="AL175" s="1"/>
      <c r="AM175" s="1"/>
    </row>
    <row r="176" customFormat="false" ht="12.75" hidden="false" customHeight="true" outlineLevel="0" collapsed="false">
      <c r="A176" s="352"/>
      <c r="B176" s="85"/>
      <c r="C176" s="85"/>
      <c r="D176" s="143"/>
      <c r="E176" s="341"/>
      <c r="AJ176" s="1"/>
      <c r="AK176" s="1"/>
      <c r="AL176" s="1"/>
      <c r="AM176" s="1"/>
    </row>
    <row r="177" customFormat="false" ht="12.75" hidden="false" customHeight="true" outlineLevel="0" collapsed="false">
      <c r="A177" s="352"/>
      <c r="B177" s="85"/>
      <c r="C177" s="85"/>
      <c r="D177" s="143"/>
      <c r="E177" s="337"/>
      <c r="AJ177" s="1"/>
      <c r="AK177" s="1"/>
      <c r="AL177" s="1"/>
      <c r="AM177" s="1"/>
    </row>
    <row r="178" customFormat="false" ht="12.75" hidden="false" customHeight="true" outlineLevel="0" collapsed="false">
      <c r="A178" s="352"/>
      <c r="B178" s="85"/>
      <c r="C178" s="85"/>
      <c r="D178" s="143"/>
      <c r="E178" s="337"/>
      <c r="AJ178" s="1"/>
      <c r="AK178" s="1"/>
      <c r="AL178" s="1"/>
      <c r="AM178" s="1"/>
    </row>
    <row r="179" customFormat="false" ht="12.75" hidden="false" customHeight="true" outlineLevel="0" collapsed="false">
      <c r="A179" s="352"/>
      <c r="B179" s="75"/>
      <c r="C179" s="343"/>
      <c r="D179" s="353"/>
      <c r="E179" s="341"/>
      <c r="AJ179" s="1"/>
      <c r="AK179" s="1"/>
      <c r="AL179" s="1"/>
      <c r="AM179" s="1"/>
    </row>
    <row r="180" customFormat="false" ht="12.75" hidden="false" customHeight="true" outlineLevel="0" collapsed="false">
      <c r="A180" s="352"/>
      <c r="B180" s="75"/>
      <c r="C180" s="343"/>
      <c r="D180" s="353"/>
      <c r="E180" s="341"/>
      <c r="AJ180" s="1"/>
      <c r="AK180" s="1"/>
      <c r="AL180" s="1"/>
      <c r="AM180" s="1"/>
    </row>
    <row r="181" customFormat="false" ht="12.75" hidden="false" customHeight="true" outlineLevel="0" collapsed="false">
      <c r="A181" s="352"/>
      <c r="B181" s="75"/>
      <c r="C181" s="343"/>
      <c r="D181" s="353"/>
      <c r="E181" s="337"/>
      <c r="AJ181" s="1"/>
      <c r="AK181" s="1"/>
      <c r="AL181" s="1"/>
      <c r="AM181" s="1"/>
    </row>
    <row r="182" customFormat="false" ht="12.75" hidden="false" customHeight="true" outlineLevel="0" collapsed="false">
      <c r="A182" s="352"/>
      <c r="B182" s="85"/>
      <c r="C182" s="85"/>
      <c r="D182" s="143"/>
      <c r="E182" s="337"/>
      <c r="AJ182" s="1"/>
      <c r="AK182" s="1"/>
      <c r="AL182" s="1"/>
      <c r="AM182" s="1"/>
    </row>
    <row r="183" customFormat="false" ht="12.75" hidden="false" customHeight="true" outlineLevel="0" collapsed="false">
      <c r="A183" s="352"/>
      <c r="B183" s="85"/>
      <c r="C183" s="85"/>
      <c r="D183" s="143"/>
      <c r="E183" s="337"/>
      <c r="AJ183" s="1"/>
      <c r="AK183" s="1"/>
      <c r="AL183" s="1"/>
      <c r="AM183" s="1"/>
    </row>
    <row r="184" customFormat="false" ht="12.75" hidden="false" customHeight="true" outlineLevel="0" collapsed="false">
      <c r="A184" s="352"/>
      <c r="B184" s="85"/>
      <c r="C184" s="85"/>
      <c r="D184" s="143"/>
      <c r="E184" s="337"/>
      <c r="AJ184" s="1"/>
      <c r="AK184" s="1"/>
      <c r="AL184" s="1"/>
      <c r="AM184" s="1"/>
    </row>
    <row r="185" customFormat="false" ht="12.75" hidden="false" customHeight="true" outlineLevel="0" collapsed="false">
      <c r="A185" s="352"/>
      <c r="B185" s="85"/>
      <c r="C185" s="85"/>
      <c r="D185" s="143"/>
      <c r="E185" s="345"/>
      <c r="AJ185" s="1"/>
      <c r="AK185" s="1"/>
      <c r="AL185" s="1"/>
      <c r="AM185" s="1"/>
    </row>
    <row r="186" customFormat="false" ht="12.75" hidden="false" customHeight="true" outlineLevel="0" collapsed="false">
      <c r="A186" s="354"/>
      <c r="B186" s="85"/>
      <c r="C186" s="85"/>
      <c r="D186" s="347" t="s">
        <v>315</v>
      </c>
      <c r="E186" s="348" t="n">
        <f aca="false">SUM(E166:E185)</f>
        <v>0</v>
      </c>
      <c r="AJ186" s="1"/>
      <c r="AK186" s="1"/>
      <c r="AL186" s="1"/>
      <c r="AM186" s="1"/>
    </row>
    <row r="187" customFormat="false" ht="12.75" hidden="false" customHeight="true" outlineLevel="0" collapsed="false">
      <c r="A187" s="355"/>
      <c r="B187" s="350"/>
      <c r="C187" s="350"/>
      <c r="D187" s="350"/>
      <c r="E187" s="351"/>
      <c r="AJ187" s="1"/>
      <c r="AK187" s="1"/>
      <c r="AL187" s="1"/>
      <c r="AM187" s="1"/>
    </row>
    <row r="188" customFormat="false" ht="12.75" hidden="false" customHeight="true" outlineLevel="0" collapsed="false">
      <c r="AJ188" s="1"/>
      <c r="AK188" s="1"/>
      <c r="AL188" s="1"/>
      <c r="AM188" s="1"/>
    </row>
    <row r="189" customFormat="false" ht="12.75" hidden="false" customHeight="true" outlineLevel="0" collapsed="false">
      <c r="AJ189" s="1"/>
      <c r="AK189" s="1"/>
      <c r="AL189" s="1"/>
      <c r="AM189" s="1"/>
    </row>
    <row r="190" customFormat="false" ht="12.75" hidden="false" customHeight="true" outlineLevel="0" collapsed="false">
      <c r="A190" s="356" t="s">
        <v>316</v>
      </c>
      <c r="B190" s="357"/>
      <c r="C190" s="357"/>
      <c r="D190" s="357"/>
      <c r="E190" s="357"/>
      <c r="F190" s="357"/>
      <c r="G190" s="357"/>
      <c r="H190" s="357"/>
      <c r="I190" s="357"/>
      <c r="J190" s="357"/>
      <c r="K190" s="357"/>
      <c r="L190" s="357"/>
      <c r="M190" s="358"/>
      <c r="O190" s="1"/>
      <c r="P190" s="1"/>
      <c r="Q190" s="1"/>
      <c r="R190" s="1"/>
    </row>
    <row r="191" customFormat="false" ht="12.75" hidden="false" customHeight="true" outlineLevel="0" collapsed="false">
      <c r="A191" s="359" t="s">
        <v>317</v>
      </c>
      <c r="B191" s="360" t="s">
        <v>165</v>
      </c>
      <c r="C191" s="361" t="s">
        <v>318</v>
      </c>
      <c r="D191" s="362" t="s">
        <v>319</v>
      </c>
      <c r="E191" s="363" t="s">
        <v>310</v>
      </c>
      <c r="F191" s="363"/>
      <c r="G191" s="363"/>
      <c r="H191" s="363"/>
      <c r="I191" s="363"/>
      <c r="J191" s="363"/>
      <c r="K191" s="363"/>
      <c r="L191" s="363"/>
      <c r="M191" s="364" t="s">
        <v>311</v>
      </c>
      <c r="O191" s="1"/>
      <c r="P191" s="1"/>
      <c r="Q191" s="1"/>
      <c r="R191" s="1"/>
    </row>
    <row r="192" customFormat="false" ht="12.75" hidden="false" customHeight="true" outlineLevel="0" collapsed="false">
      <c r="A192" s="365"/>
      <c r="B192" s="366"/>
      <c r="C192" s="367"/>
      <c r="D192" s="143"/>
      <c r="E192" s="85"/>
      <c r="F192" s="85"/>
      <c r="G192" s="85"/>
      <c r="H192" s="85"/>
      <c r="I192" s="85"/>
      <c r="J192" s="85"/>
      <c r="K192" s="85"/>
      <c r="L192" s="85"/>
      <c r="M192" s="368"/>
      <c r="O192" s="1"/>
      <c r="P192" s="1"/>
      <c r="Q192" s="1"/>
      <c r="R192" s="1"/>
    </row>
    <row r="193" customFormat="false" ht="12.75" hidden="false" customHeight="true" outlineLevel="0" collapsed="false">
      <c r="A193" s="365"/>
      <c r="B193" s="366"/>
      <c r="C193" s="367"/>
      <c r="D193" s="143"/>
      <c r="E193" s="85"/>
      <c r="F193" s="85"/>
      <c r="G193" s="85"/>
      <c r="H193" s="85"/>
      <c r="I193" s="85"/>
      <c r="J193" s="85"/>
      <c r="K193" s="85"/>
      <c r="L193" s="85"/>
      <c r="M193" s="368"/>
      <c r="O193" s="1"/>
      <c r="P193" s="1"/>
      <c r="Q193" s="1"/>
      <c r="R193" s="1"/>
    </row>
    <row r="194" customFormat="false" ht="12.75" hidden="false" customHeight="true" outlineLevel="0" collapsed="false">
      <c r="A194" s="365"/>
      <c r="B194" s="366"/>
      <c r="C194" s="367"/>
      <c r="D194" s="143"/>
      <c r="E194" s="85"/>
      <c r="F194" s="85"/>
      <c r="G194" s="85"/>
      <c r="H194" s="85"/>
      <c r="I194" s="85"/>
      <c r="J194" s="85"/>
      <c r="K194" s="85"/>
      <c r="L194" s="85"/>
      <c r="M194" s="368"/>
      <c r="O194" s="1"/>
      <c r="P194" s="1"/>
      <c r="Q194" s="1"/>
      <c r="R194" s="1"/>
    </row>
    <row r="195" customFormat="false" ht="12.75" hidden="false" customHeight="true" outlineLevel="0" collapsed="false">
      <c r="A195" s="365"/>
      <c r="B195" s="366"/>
      <c r="C195" s="367"/>
      <c r="D195" s="143"/>
      <c r="E195" s="85"/>
      <c r="F195" s="85"/>
      <c r="G195" s="85"/>
      <c r="H195" s="85"/>
      <c r="I195" s="85"/>
      <c r="J195" s="85"/>
      <c r="K195" s="85"/>
      <c r="L195" s="85"/>
      <c r="M195" s="368"/>
      <c r="O195" s="1"/>
      <c r="P195" s="1"/>
      <c r="Q195" s="1"/>
      <c r="R195" s="1"/>
    </row>
    <row r="196" customFormat="false" ht="12.75" hidden="false" customHeight="true" outlineLevel="0" collapsed="false">
      <c r="A196" s="365"/>
      <c r="B196" s="366"/>
      <c r="C196" s="367"/>
      <c r="D196" s="143"/>
      <c r="E196" s="85"/>
      <c r="F196" s="85"/>
      <c r="G196" s="85"/>
      <c r="H196" s="85"/>
      <c r="I196" s="85"/>
      <c r="J196" s="85"/>
      <c r="K196" s="85"/>
      <c r="L196" s="85"/>
      <c r="M196" s="368"/>
      <c r="O196" s="1"/>
      <c r="P196" s="1"/>
      <c r="Q196" s="1"/>
      <c r="R196" s="1"/>
    </row>
    <row r="197" customFormat="false" ht="12.75" hidden="false" customHeight="true" outlineLevel="0" collapsed="false">
      <c r="A197" s="365"/>
      <c r="B197" s="366"/>
      <c r="C197" s="367"/>
      <c r="D197" s="143"/>
      <c r="E197" s="85"/>
      <c r="F197" s="85"/>
      <c r="G197" s="85"/>
      <c r="H197" s="85"/>
      <c r="I197" s="85"/>
      <c r="J197" s="85"/>
      <c r="K197" s="85"/>
      <c r="L197" s="85"/>
      <c r="M197" s="368"/>
    </row>
    <row r="198" customFormat="false" ht="12.75" hidden="false" customHeight="true" outlineLevel="0" collapsed="false">
      <c r="A198" s="365"/>
      <c r="B198" s="366"/>
      <c r="C198" s="367"/>
      <c r="D198" s="143"/>
      <c r="E198" s="85"/>
      <c r="F198" s="85"/>
      <c r="G198" s="85"/>
      <c r="H198" s="85"/>
      <c r="I198" s="85"/>
      <c r="J198" s="85"/>
      <c r="K198" s="85"/>
      <c r="L198" s="85"/>
      <c r="M198" s="368"/>
    </row>
    <row r="199" customFormat="false" ht="12.75" hidden="false" customHeight="true" outlineLevel="0" collapsed="false">
      <c r="A199" s="365"/>
      <c r="B199" s="366"/>
      <c r="C199" s="367"/>
      <c r="D199" s="143"/>
      <c r="E199" s="85"/>
      <c r="F199" s="85"/>
      <c r="G199" s="85"/>
      <c r="H199" s="85"/>
      <c r="I199" s="85"/>
      <c r="J199" s="85"/>
      <c r="K199" s="85"/>
      <c r="L199" s="85"/>
      <c r="M199" s="368"/>
    </row>
    <row r="200" customFormat="false" ht="12.75" hidden="false" customHeight="true" outlineLevel="0" collapsed="false">
      <c r="A200" s="365"/>
      <c r="B200" s="366"/>
      <c r="C200" s="367"/>
      <c r="D200" s="143"/>
      <c r="E200" s="85"/>
      <c r="F200" s="85"/>
      <c r="G200" s="85"/>
      <c r="H200" s="85"/>
      <c r="I200" s="85"/>
      <c r="J200" s="85"/>
      <c r="K200" s="85"/>
      <c r="L200" s="85"/>
      <c r="M200" s="368"/>
    </row>
    <row r="201" customFormat="false" ht="12.75" hidden="false" customHeight="true" outlineLevel="0" collapsed="false">
      <c r="A201" s="365"/>
      <c r="B201" s="366"/>
      <c r="C201" s="367"/>
      <c r="D201" s="143"/>
      <c r="E201" s="85"/>
      <c r="F201" s="85"/>
      <c r="G201" s="85"/>
      <c r="H201" s="85"/>
      <c r="I201" s="85"/>
      <c r="J201" s="85"/>
      <c r="K201" s="85"/>
      <c r="L201" s="85"/>
      <c r="M201" s="368"/>
    </row>
    <row r="202" customFormat="false" ht="12.75" hidden="false" customHeight="true" outlineLevel="0" collapsed="false">
      <c r="A202" s="369"/>
      <c r="B202" s="366"/>
      <c r="C202" s="367"/>
      <c r="D202" s="143"/>
      <c r="E202" s="85"/>
      <c r="F202" s="85"/>
      <c r="G202" s="85"/>
      <c r="H202" s="85"/>
      <c r="I202" s="85"/>
      <c r="J202" s="85"/>
      <c r="K202" s="85"/>
      <c r="L202" s="85"/>
      <c r="M202" s="368"/>
    </row>
    <row r="203" customFormat="false" ht="12.75" hidden="false" customHeight="true" outlineLevel="0" collapsed="false">
      <c r="A203" s="369"/>
      <c r="B203" s="366"/>
      <c r="C203" s="367"/>
      <c r="D203" s="143"/>
      <c r="E203" s="85"/>
      <c r="F203" s="85"/>
      <c r="G203" s="85"/>
      <c r="H203" s="85"/>
      <c r="I203" s="85"/>
      <c r="J203" s="85"/>
      <c r="K203" s="85"/>
      <c r="L203" s="85"/>
      <c r="M203" s="368"/>
    </row>
    <row r="204" customFormat="false" ht="12.75" hidden="false" customHeight="true" outlineLevel="0" collapsed="false">
      <c r="A204" s="369"/>
      <c r="B204" s="366"/>
      <c r="C204" s="367"/>
      <c r="D204" s="143"/>
      <c r="E204" s="85"/>
      <c r="F204" s="85"/>
      <c r="G204" s="85"/>
      <c r="H204" s="85"/>
      <c r="I204" s="85"/>
      <c r="J204" s="85"/>
      <c r="K204" s="85"/>
      <c r="L204" s="85"/>
      <c r="M204" s="368"/>
    </row>
    <row r="205" customFormat="false" ht="12.75" hidden="false" customHeight="true" outlineLevel="0" collapsed="false">
      <c r="A205" s="369"/>
      <c r="B205" s="366"/>
      <c r="C205" s="367"/>
      <c r="D205" s="143"/>
      <c r="E205" s="85"/>
      <c r="F205" s="85"/>
      <c r="G205" s="85"/>
      <c r="H205" s="85"/>
      <c r="I205" s="85"/>
      <c r="J205" s="85"/>
      <c r="K205" s="85"/>
      <c r="L205" s="85"/>
      <c r="M205" s="368"/>
    </row>
    <row r="206" customFormat="false" ht="12.75" hidden="false" customHeight="true" outlineLevel="0" collapsed="false">
      <c r="A206" s="369"/>
      <c r="B206" s="366"/>
      <c r="C206" s="370"/>
      <c r="D206" s="143"/>
      <c r="E206" s="85"/>
      <c r="F206" s="85"/>
      <c r="G206" s="85"/>
      <c r="H206" s="85"/>
      <c r="I206" s="85"/>
      <c r="J206" s="85"/>
      <c r="K206" s="85"/>
      <c r="L206" s="85"/>
      <c r="M206" s="368"/>
    </row>
    <row r="207" customFormat="false" ht="12.75" hidden="false" customHeight="true" outlineLevel="0" collapsed="false">
      <c r="A207" s="369"/>
      <c r="B207" s="366"/>
      <c r="C207" s="370"/>
      <c r="D207" s="143"/>
      <c r="E207" s="85"/>
      <c r="F207" s="85"/>
      <c r="G207" s="85"/>
      <c r="H207" s="85"/>
      <c r="I207" s="85"/>
      <c r="J207" s="85"/>
      <c r="K207" s="85"/>
      <c r="L207" s="85"/>
      <c r="M207" s="368"/>
    </row>
    <row r="208" customFormat="false" ht="12.75" hidden="false" customHeight="true" outlineLevel="0" collapsed="false">
      <c r="A208" s="369"/>
      <c r="B208" s="366"/>
      <c r="C208" s="370"/>
      <c r="D208" s="143"/>
      <c r="E208" s="85"/>
      <c r="F208" s="85"/>
      <c r="G208" s="85"/>
      <c r="H208" s="85"/>
      <c r="I208" s="85"/>
      <c r="J208" s="85"/>
      <c r="K208" s="85"/>
      <c r="L208" s="85"/>
      <c r="M208" s="368"/>
    </row>
    <row r="209" customFormat="false" ht="12.75" hidden="false" customHeight="true" outlineLevel="0" collapsed="false">
      <c r="A209" s="369"/>
      <c r="B209" s="366"/>
      <c r="C209" s="371"/>
      <c r="D209" s="143"/>
      <c r="E209" s="85"/>
      <c r="F209" s="85"/>
      <c r="G209" s="85"/>
      <c r="H209" s="85"/>
      <c r="I209" s="85"/>
      <c r="J209" s="85"/>
      <c r="K209" s="85"/>
      <c r="L209" s="85"/>
      <c r="M209" s="368"/>
    </row>
    <row r="210" customFormat="false" ht="12.75" hidden="false" customHeight="true" outlineLevel="0" collapsed="false">
      <c r="A210" s="369"/>
      <c r="B210" s="366"/>
      <c r="C210" s="371"/>
      <c r="D210" s="143"/>
      <c r="E210" s="85"/>
      <c r="F210" s="85"/>
      <c r="G210" s="85"/>
      <c r="H210" s="85"/>
      <c r="I210" s="85"/>
      <c r="J210" s="85"/>
      <c r="K210" s="85"/>
      <c r="L210" s="85"/>
      <c r="M210" s="368"/>
    </row>
    <row r="211" customFormat="false" ht="12.75" hidden="false" customHeight="true" outlineLevel="0" collapsed="false">
      <c r="A211" s="369"/>
      <c r="B211" s="366"/>
      <c r="C211" s="371"/>
      <c r="D211" s="143"/>
      <c r="E211" s="85"/>
      <c r="F211" s="85"/>
      <c r="G211" s="85"/>
      <c r="H211" s="85"/>
      <c r="I211" s="85"/>
      <c r="J211" s="85"/>
      <c r="K211" s="85"/>
      <c r="L211" s="85"/>
      <c r="M211" s="368"/>
    </row>
    <row r="212" customFormat="false" ht="12.75" hidden="false" customHeight="true" outlineLevel="0" collapsed="false">
      <c r="A212" s="369"/>
      <c r="B212" s="366"/>
      <c r="C212" s="371"/>
      <c r="D212" s="143"/>
      <c r="E212" s="85"/>
      <c r="F212" s="85"/>
      <c r="G212" s="85"/>
      <c r="H212" s="85"/>
      <c r="I212" s="85"/>
      <c r="J212" s="85"/>
      <c r="K212" s="85"/>
      <c r="L212" s="85"/>
      <c r="M212" s="368"/>
    </row>
    <row r="213" customFormat="false" ht="12.75" hidden="false" customHeight="true" outlineLevel="0" collapsed="false">
      <c r="A213" s="369"/>
      <c r="B213" s="366"/>
      <c r="C213" s="371"/>
      <c r="D213" s="143"/>
      <c r="E213" s="85"/>
      <c r="F213" s="85"/>
      <c r="G213" s="85"/>
      <c r="H213" s="85"/>
      <c r="I213" s="85"/>
      <c r="J213" s="85"/>
      <c r="K213" s="85"/>
      <c r="L213" s="85"/>
      <c r="M213" s="368"/>
    </row>
    <row r="214" customFormat="false" ht="12.75" hidden="false" customHeight="true" outlineLevel="0" collapsed="false">
      <c r="A214" s="369"/>
      <c r="B214" s="366"/>
      <c r="C214" s="371"/>
      <c r="D214" s="143"/>
      <c r="E214" s="85"/>
      <c r="F214" s="85"/>
      <c r="G214" s="85"/>
      <c r="H214" s="85"/>
      <c r="I214" s="85"/>
      <c r="J214" s="85"/>
      <c r="K214" s="85"/>
      <c r="L214" s="85"/>
      <c r="M214" s="368"/>
    </row>
    <row r="215" customFormat="false" ht="12.75" hidden="false" customHeight="true" outlineLevel="0" collapsed="false">
      <c r="A215" s="369"/>
      <c r="B215" s="366"/>
      <c r="C215" s="372"/>
      <c r="D215" s="143"/>
      <c r="E215" s="85"/>
      <c r="F215" s="85"/>
      <c r="G215" s="85"/>
      <c r="H215" s="85"/>
      <c r="I215" s="85"/>
      <c r="J215" s="85"/>
      <c r="K215" s="85"/>
      <c r="L215" s="347" t="s">
        <v>320</v>
      </c>
      <c r="M215" s="373" t="n">
        <f aca="false">SUM(M192:M214)</f>
        <v>0</v>
      </c>
    </row>
    <row r="216" customFormat="false" ht="12.75" hidden="false" customHeight="true" outlineLevel="0" collapsed="false">
      <c r="A216" s="374"/>
      <c r="B216" s="375"/>
      <c r="C216" s="350"/>
      <c r="D216" s="350"/>
      <c r="E216" s="350"/>
      <c r="F216" s="350"/>
      <c r="G216" s="350"/>
      <c r="H216" s="350"/>
      <c r="I216" s="350"/>
      <c r="J216" s="350"/>
      <c r="K216" s="350"/>
      <c r="L216" s="350"/>
      <c r="M216" s="351"/>
    </row>
    <row r="217" customFormat="false" ht="12.75" hidden="false" customHeight="true" outlineLevel="0" collapsed="false"/>
    <row r="218" customFormat="false" ht="12.75" hidden="false" customHeight="true" outlineLevel="0" collapsed="false">
      <c r="G218" s="131"/>
    </row>
    <row r="219" customFormat="false" ht="12.75" hidden="false" customHeight="true" outlineLevel="0" collapsed="false">
      <c r="A219" s="376" t="s">
        <v>321</v>
      </c>
      <c r="B219" s="377"/>
      <c r="C219" s="377"/>
      <c r="D219" s="377"/>
      <c r="E219" s="377"/>
      <c r="F219" s="378"/>
      <c r="G219" s="131"/>
      <c r="H219" s="131"/>
      <c r="I219" s="131"/>
      <c r="J219" s="131"/>
      <c r="K219" s="131"/>
      <c r="L219" s="131"/>
      <c r="M219" s="131"/>
      <c r="N219" s="131"/>
    </row>
    <row r="220" customFormat="false" ht="12.75" hidden="false" customHeight="true" outlineLevel="0" collapsed="false">
      <c r="A220" s="379" t="s">
        <v>317</v>
      </c>
      <c r="B220" s="380" t="s">
        <v>165</v>
      </c>
      <c r="C220" s="381" t="s">
        <v>318</v>
      </c>
      <c r="D220" s="382" t="s">
        <v>319</v>
      </c>
      <c r="E220" s="382"/>
      <c r="F220" s="383" t="s">
        <v>311</v>
      </c>
      <c r="G220" s="384"/>
      <c r="H220" s="131"/>
      <c r="I220" s="131"/>
      <c r="J220" s="131"/>
      <c r="K220" s="131"/>
      <c r="L220" s="131"/>
      <c r="M220" s="131"/>
      <c r="N220" s="131"/>
    </row>
    <row r="221" customFormat="false" ht="12.75" hidden="false" customHeight="true" outlineLevel="0" collapsed="false">
      <c r="A221" s="385"/>
      <c r="B221" s="366"/>
      <c r="C221" s="386"/>
      <c r="D221" s="85"/>
      <c r="E221" s="387"/>
      <c r="F221" s="388"/>
      <c r="G221" s="384"/>
      <c r="H221" s="384"/>
      <c r="I221" s="384"/>
      <c r="J221" s="384"/>
      <c r="K221" s="384"/>
      <c r="L221" s="384"/>
      <c r="M221" s="384"/>
      <c r="N221" s="384"/>
    </row>
    <row r="222" customFormat="false" ht="12.75" hidden="false" customHeight="true" outlineLevel="0" collapsed="false">
      <c r="A222" s="385"/>
      <c r="B222" s="366"/>
      <c r="C222" s="367"/>
      <c r="D222" s="143"/>
      <c r="E222" s="85"/>
      <c r="F222" s="368"/>
      <c r="G222" s="131"/>
      <c r="H222" s="384"/>
      <c r="I222" s="384"/>
      <c r="J222" s="384"/>
      <c r="K222" s="384"/>
      <c r="L222" s="384"/>
      <c r="M222" s="384"/>
      <c r="N222" s="384"/>
    </row>
    <row r="223" customFormat="false" ht="12.75" hidden="false" customHeight="true" outlineLevel="0" collapsed="false">
      <c r="A223" s="385"/>
      <c r="B223" s="366"/>
      <c r="C223" s="367"/>
      <c r="D223" s="143"/>
      <c r="E223" s="85"/>
      <c r="F223" s="368"/>
      <c r="G223" s="131"/>
      <c r="H223" s="131"/>
      <c r="I223" s="131"/>
      <c r="J223" s="131"/>
      <c r="K223" s="131"/>
      <c r="L223" s="131"/>
      <c r="M223" s="131"/>
      <c r="N223" s="131"/>
    </row>
    <row r="224" customFormat="false" ht="12.75" hidden="false" customHeight="true" outlineLevel="0" collapsed="false">
      <c r="A224" s="385"/>
      <c r="B224" s="366"/>
      <c r="C224" s="367"/>
      <c r="D224" s="143"/>
      <c r="E224" s="85"/>
      <c r="F224" s="368"/>
      <c r="G224" s="131"/>
      <c r="H224" s="131"/>
      <c r="I224" s="131"/>
      <c r="J224" s="131"/>
      <c r="K224" s="131"/>
      <c r="L224" s="131"/>
      <c r="M224" s="131"/>
      <c r="N224" s="131"/>
    </row>
    <row r="225" customFormat="false" ht="12.75" hidden="false" customHeight="true" outlineLevel="0" collapsed="false">
      <c r="A225" s="385"/>
      <c r="B225" s="366"/>
      <c r="C225" s="367"/>
      <c r="D225" s="143"/>
      <c r="E225" s="85"/>
      <c r="F225" s="368"/>
      <c r="G225" s="131"/>
      <c r="H225" s="131"/>
      <c r="I225" s="131"/>
      <c r="J225" s="131"/>
      <c r="K225" s="131"/>
      <c r="L225" s="131"/>
      <c r="M225" s="131"/>
      <c r="N225" s="131"/>
    </row>
    <row r="226" customFormat="false" ht="12.75" hidden="false" customHeight="true" outlineLevel="0" collapsed="false">
      <c r="A226" s="385"/>
      <c r="B226" s="366"/>
      <c r="C226" s="367"/>
      <c r="D226" s="143"/>
      <c r="E226" s="85"/>
      <c r="F226" s="368"/>
      <c r="G226" s="131"/>
      <c r="H226" s="131"/>
      <c r="I226" s="131"/>
      <c r="J226" s="131"/>
      <c r="K226" s="131"/>
      <c r="L226" s="131"/>
      <c r="M226" s="131"/>
      <c r="N226" s="131"/>
    </row>
    <row r="227" customFormat="false" ht="12.75" hidden="false" customHeight="true" outlineLevel="0" collapsed="false">
      <c r="A227" s="385"/>
      <c r="B227" s="366"/>
      <c r="C227" s="131"/>
      <c r="D227" s="389"/>
      <c r="E227" s="387"/>
      <c r="F227" s="390"/>
      <c r="G227" s="131"/>
      <c r="H227" s="131"/>
      <c r="I227" s="131"/>
      <c r="J227" s="131"/>
      <c r="K227" s="131"/>
      <c r="L227" s="131"/>
      <c r="M227" s="131"/>
      <c r="N227" s="131"/>
    </row>
    <row r="228" customFormat="false" ht="12.75" hidden="false" customHeight="true" outlineLevel="0" collapsed="false">
      <c r="A228" s="385"/>
      <c r="B228" s="366"/>
      <c r="C228" s="131"/>
      <c r="D228" s="389"/>
      <c r="E228" s="387"/>
      <c r="F228" s="390"/>
      <c r="G228" s="131"/>
      <c r="H228" s="131"/>
      <c r="I228" s="131"/>
      <c r="J228" s="131"/>
      <c r="K228" s="131"/>
      <c r="L228" s="131"/>
      <c r="M228" s="131"/>
      <c r="N228" s="131"/>
    </row>
    <row r="229" customFormat="false" ht="12.75" hidden="false" customHeight="true" outlineLevel="0" collapsed="false">
      <c r="A229" s="385"/>
      <c r="B229" s="366"/>
      <c r="C229" s="131"/>
      <c r="D229" s="389"/>
      <c r="E229" s="387"/>
      <c r="F229" s="390"/>
      <c r="G229" s="131"/>
      <c r="H229" s="131"/>
      <c r="I229" s="131"/>
      <c r="J229" s="131"/>
      <c r="K229" s="131"/>
      <c r="L229" s="131"/>
      <c r="M229" s="131"/>
      <c r="N229" s="131"/>
    </row>
    <row r="230" customFormat="false" ht="12.75" hidden="false" customHeight="true" outlineLevel="0" collapsed="false">
      <c r="A230" s="385"/>
      <c r="B230" s="366"/>
      <c r="C230" s="131"/>
      <c r="D230" s="389"/>
      <c r="E230" s="387"/>
      <c r="F230" s="390"/>
      <c r="G230" s="131"/>
      <c r="H230" s="131"/>
      <c r="I230" s="131"/>
      <c r="J230" s="131"/>
      <c r="K230" s="131"/>
      <c r="L230" s="131"/>
      <c r="M230" s="131"/>
      <c r="N230" s="131"/>
    </row>
    <row r="231" customFormat="false" ht="12.75" hidden="false" customHeight="true" outlineLevel="0" collapsed="false">
      <c r="A231" s="385"/>
      <c r="B231" s="366"/>
      <c r="C231" s="131"/>
      <c r="D231" s="389"/>
      <c r="E231" s="387"/>
      <c r="F231" s="390"/>
      <c r="G231" s="131"/>
      <c r="H231" s="131"/>
      <c r="I231" s="131"/>
      <c r="J231" s="131"/>
      <c r="K231" s="131"/>
      <c r="L231" s="131"/>
      <c r="M231" s="131"/>
      <c r="N231" s="131"/>
    </row>
    <row r="232" customFormat="false" ht="12.75" hidden="false" customHeight="true" outlineLevel="0" collapsed="false">
      <c r="A232" s="385"/>
      <c r="B232" s="366"/>
      <c r="C232" s="131"/>
      <c r="D232" s="389"/>
      <c r="E232" s="387"/>
      <c r="F232" s="390"/>
      <c r="G232" s="131"/>
      <c r="H232" s="131"/>
      <c r="I232" s="131"/>
      <c r="J232" s="131"/>
      <c r="K232" s="131"/>
      <c r="L232" s="131"/>
      <c r="M232" s="131"/>
      <c r="N232" s="131"/>
    </row>
    <row r="233" customFormat="false" ht="12.75" hidden="false" customHeight="true" outlineLevel="0" collapsed="false">
      <c r="A233" s="385"/>
      <c r="B233" s="366"/>
      <c r="C233" s="131"/>
      <c r="D233" s="389"/>
      <c r="E233" s="387"/>
      <c r="F233" s="390"/>
      <c r="G233" s="131"/>
      <c r="H233" s="131"/>
      <c r="I233" s="131"/>
      <c r="J233" s="131"/>
      <c r="K233" s="131"/>
      <c r="L233" s="131"/>
      <c r="M233" s="131"/>
      <c r="N233" s="131"/>
    </row>
    <row r="234" customFormat="false" ht="12.75" hidden="false" customHeight="true" outlineLevel="0" collapsed="false">
      <c r="A234" s="385"/>
      <c r="B234" s="366"/>
      <c r="C234" s="131"/>
      <c r="D234" s="389"/>
      <c r="E234" s="387"/>
      <c r="F234" s="390"/>
      <c r="G234" s="131"/>
      <c r="H234" s="131"/>
      <c r="I234" s="131"/>
      <c r="J234" s="131"/>
      <c r="K234" s="131"/>
      <c r="L234" s="131"/>
      <c r="M234" s="131"/>
      <c r="N234" s="131"/>
    </row>
    <row r="235" customFormat="false" ht="12.75" hidden="false" customHeight="true" outlineLevel="0" collapsed="false">
      <c r="A235" s="385"/>
      <c r="B235" s="366"/>
      <c r="C235" s="131"/>
      <c r="D235" s="389"/>
      <c r="E235" s="387"/>
      <c r="F235" s="390"/>
      <c r="G235" s="131"/>
      <c r="H235" s="131"/>
      <c r="I235" s="131"/>
      <c r="J235" s="131"/>
      <c r="K235" s="131"/>
      <c r="L235" s="131"/>
      <c r="M235" s="131"/>
      <c r="N235" s="131"/>
    </row>
    <row r="236" customFormat="false" ht="12.75" hidden="false" customHeight="true" outlineLevel="0" collapsed="false">
      <c r="A236" s="385"/>
      <c r="B236" s="366"/>
      <c r="C236" s="131"/>
      <c r="D236" s="389"/>
      <c r="E236" s="387"/>
      <c r="F236" s="390"/>
      <c r="G236" s="131"/>
      <c r="H236" s="131"/>
      <c r="I236" s="131"/>
      <c r="J236" s="131"/>
      <c r="K236" s="131"/>
      <c r="L236" s="131"/>
      <c r="M236" s="131"/>
      <c r="N236" s="131"/>
    </row>
    <row r="237" customFormat="false" ht="12.75" hidden="false" customHeight="true" outlineLevel="0" collapsed="false">
      <c r="A237" s="385"/>
      <c r="B237" s="366"/>
      <c r="C237" s="131"/>
      <c r="D237" s="389"/>
      <c r="E237" s="387"/>
      <c r="F237" s="390"/>
      <c r="G237" s="131"/>
      <c r="H237" s="131"/>
      <c r="I237" s="131"/>
      <c r="J237" s="131"/>
      <c r="K237" s="131"/>
      <c r="L237" s="131"/>
      <c r="M237" s="131"/>
      <c r="N237" s="131"/>
    </row>
    <row r="238" customFormat="false" ht="12.75" hidden="false" customHeight="true" outlineLevel="0" collapsed="false">
      <c r="A238" s="385"/>
      <c r="B238" s="366"/>
      <c r="C238" s="131"/>
      <c r="D238" s="389"/>
      <c r="E238" s="387"/>
      <c r="F238" s="390"/>
      <c r="G238" s="131"/>
      <c r="H238" s="131"/>
      <c r="I238" s="131"/>
      <c r="J238" s="131"/>
      <c r="K238" s="131"/>
      <c r="L238" s="131"/>
      <c r="M238" s="131"/>
      <c r="N238" s="131"/>
    </row>
    <row r="239" customFormat="false" ht="12.75" hidden="false" customHeight="true" outlineLevel="0" collapsed="false">
      <c r="A239" s="385"/>
      <c r="B239" s="366"/>
      <c r="C239" s="131"/>
      <c r="D239" s="131"/>
      <c r="E239" s="347" t="s">
        <v>322</v>
      </c>
      <c r="F239" s="391" t="n">
        <f aca="false">SUM(F220:F238)</f>
        <v>0</v>
      </c>
      <c r="G239" s="131"/>
      <c r="H239" s="131"/>
      <c r="I239" s="131"/>
      <c r="J239" s="131"/>
      <c r="K239" s="131"/>
      <c r="L239" s="131"/>
      <c r="M239" s="131"/>
      <c r="N239" s="131"/>
    </row>
    <row r="240" customFormat="false" ht="12.75" hidden="false" customHeight="true" outlineLevel="0" collapsed="false">
      <c r="A240" s="392"/>
      <c r="B240" s="393"/>
      <c r="C240" s="394"/>
      <c r="D240" s="394"/>
      <c r="E240" s="395"/>
      <c r="F240" s="396"/>
      <c r="H240" s="131"/>
      <c r="I240" s="131"/>
      <c r="J240" s="131"/>
      <c r="K240" s="131"/>
      <c r="L240" s="131"/>
      <c r="M240" s="131"/>
      <c r="N240" s="131"/>
    </row>
    <row r="241" customFormat="false" ht="12.75" hidden="false" customHeight="true" outlineLevel="0" collapsed="false"/>
  </sheetData>
  <mergeCells count="10">
    <mergeCell ref="S6:T6"/>
    <mergeCell ref="K28:L28"/>
    <mergeCell ref="A41:B41"/>
    <mergeCell ref="AI42:AJ42"/>
    <mergeCell ref="A122:B122"/>
    <mergeCell ref="B126:D126"/>
    <mergeCell ref="G126:K126"/>
    <mergeCell ref="B165:D165"/>
    <mergeCell ref="E191:L191"/>
    <mergeCell ref="D220:E220"/>
  </mergeCells>
  <printOptions headings="false" gridLines="false" gridLinesSet="true" horizontalCentered="true" verticalCentered="false"/>
  <pageMargins left="0.25" right="0.25" top="0.25" bottom="0.2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&amp;L&amp;"Times New Roman,Italic"&amp;F/&amp;A&amp;R&amp;"Times New Roman,Italic"&amp;D &amp;T</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4">
              <controlPr defaultSize="0" print="false" autoFill="0" autoPict="0" macro="xls.Month.SetupNewMonth">
                <anchor moveWithCells="true" sizeWithCells="false">
                  <from>
                    <xdr:col>7</xdr:col>
                    <xdr:colOff>191160</xdr:colOff>
                    <xdr:row>1</xdr:row>
                    <xdr:rowOff>28440</xdr:rowOff>
                  </from>
                  <to>
                    <xdr:col>9</xdr:col>
                    <xdr:colOff>956520</xdr:colOff>
                    <xdr:row>7</xdr:row>
                    <xdr:rowOff>123840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2" ySplit="1" topLeftCell="Y39" activePane="bottomRight" state="frozen"/>
      <selection pane="topLeft" activeCell="A1" activeCellId="0" sqref="A1"/>
      <selection pane="topRight" activeCell="Y1" activeCellId="0" sqref="Y1"/>
      <selection pane="bottomLeft" activeCell="A39" activeCellId="0" sqref="A39"/>
      <selection pane="bottomRight" activeCell="AF47" activeCellId="0" sqref="AF47:AF73"/>
    </sheetView>
  </sheetViews>
  <sheetFormatPr defaultColWidth="9.13671875" defaultRowHeight="12.75" customHeight="true" zeroHeight="false" outlineLevelRow="0" outlineLevelCol="0"/>
  <cols>
    <col collapsed="false" customWidth="true" hidden="false" outlineLevel="0" max="1" min="1" style="134" width="23.85"/>
    <col collapsed="false" customWidth="true" hidden="false" outlineLevel="0" max="2" min="2" style="134" width="14.85"/>
    <col collapsed="false" customWidth="true" hidden="false" outlineLevel="0" max="3" min="3" style="134" width="12.42"/>
    <col collapsed="false" customWidth="true" hidden="false" outlineLevel="0" max="4" min="4" style="134" width="14.85"/>
    <col collapsed="false" customWidth="true" hidden="false" outlineLevel="0" max="5" min="5" style="134" width="15.99"/>
    <col collapsed="false" customWidth="true" hidden="false" outlineLevel="0" max="11" min="6" style="134" width="14.85"/>
    <col collapsed="false" customWidth="true" hidden="false" outlineLevel="0" max="12" min="12" style="134" width="15.28"/>
    <col collapsed="false" customWidth="true" hidden="false" outlineLevel="0" max="17" min="13" style="134" width="14.85"/>
    <col collapsed="false" customWidth="true" hidden="false" outlineLevel="0" max="18" min="18" style="134" width="15.56"/>
    <col collapsed="false" customWidth="true" hidden="false" outlineLevel="0" max="23" min="19" style="134" width="14.85"/>
    <col collapsed="false" customWidth="true" hidden="false" outlineLevel="0" max="24" min="24" style="134" width="15.41"/>
    <col collapsed="false" customWidth="true" hidden="false" outlineLevel="0" max="33" min="25" style="134" width="14.85"/>
    <col collapsed="false" customWidth="true" hidden="false" outlineLevel="0" max="34" min="34" style="134" width="2.7"/>
    <col collapsed="false" customWidth="true" hidden="false" outlineLevel="0" max="35" min="35" style="134" width="15.13"/>
    <col collapsed="false" customWidth="true" hidden="false" outlineLevel="0" max="36" min="36" style="134" width="16.13"/>
    <col collapsed="false" customWidth="true" hidden="false" outlineLevel="0" max="37" min="37" style="134" width="14.56"/>
    <col collapsed="false" customWidth="false" hidden="false" outlineLevel="0" max="38" min="38" style="134" width="9.14"/>
    <col collapsed="false" customWidth="true" hidden="false" outlineLevel="0" max="39" min="39" style="134" width="13.28"/>
    <col collapsed="false" customWidth="true" hidden="false" outlineLevel="0" max="40" min="40" style="134" width="11.56"/>
    <col collapsed="false" customWidth="true" hidden="false" outlineLevel="0" max="41" min="41" style="134" width="14.56"/>
    <col collapsed="false" customWidth="false" hidden="false" outlineLevel="0" max="257" min="42" style="134" width="9.14"/>
  </cols>
  <sheetData>
    <row r="1" customFormat="false" ht="12.75" hidden="false" customHeight="true" outlineLevel="0" collapsed="false">
      <c r="B1" s="134" t="n">
        <f aca="false">M38</f>
        <v>0.26230000006035</v>
      </c>
      <c r="D1" s="193"/>
      <c r="E1" s="193"/>
      <c r="F1" s="194"/>
      <c r="G1" s="397"/>
      <c r="H1" s="1"/>
      <c r="I1" s="1"/>
      <c r="J1" s="1"/>
      <c r="K1" s="1"/>
      <c r="L1" s="1"/>
      <c r="M1" s="1"/>
      <c r="N1" s="1"/>
      <c r="O1" s="1"/>
    </row>
    <row r="2" customFormat="false" ht="12.75" hidden="false" customHeight="true" outlineLevel="0" collapsed="false">
      <c r="A2" s="196" t="s">
        <v>170</v>
      </c>
      <c r="D2" s="1"/>
      <c r="E2" s="193"/>
      <c r="F2" s="194"/>
      <c r="G2" s="1"/>
      <c r="H2" s="1"/>
      <c r="I2" s="1"/>
      <c r="J2" s="1"/>
      <c r="K2" s="1"/>
      <c r="L2" s="1"/>
      <c r="M2" s="1"/>
      <c r="N2" s="1"/>
      <c r="O2" s="1"/>
    </row>
    <row r="3" customFormat="false" ht="12.75" hidden="false" customHeight="true" outlineLevel="0" collapsed="false">
      <c r="A3" s="198" t="s">
        <v>171</v>
      </c>
      <c r="B3" s="199" t="str">
        <f aca="false">Price!B3</f>
        <v>FT - ONT - CEN</v>
      </c>
      <c r="C3" s="199" t="s">
        <v>9</v>
      </c>
      <c r="D3" s="1"/>
      <c r="E3" s="193"/>
      <c r="F3" s="194"/>
      <c r="G3" s="1"/>
      <c r="H3" s="1"/>
      <c r="I3" s="1"/>
      <c r="J3" s="1"/>
      <c r="K3" s="1"/>
      <c r="L3" s="1"/>
      <c r="M3" s="1"/>
      <c r="N3" s="1"/>
      <c r="O3" s="1"/>
    </row>
    <row r="4" customFormat="false" ht="12.75" hidden="false" customHeight="true" outlineLevel="0" collapsed="false">
      <c r="A4" s="198" t="s">
        <v>172</v>
      </c>
      <c r="B4" s="398" t="n">
        <f aca="false">Price!B4</f>
        <v>36647</v>
      </c>
      <c r="D4" s="1"/>
      <c r="E4" s="193"/>
      <c r="F4" s="1"/>
      <c r="G4" s="1"/>
      <c r="H4" s="1"/>
      <c r="I4" s="1"/>
      <c r="J4" s="1"/>
      <c r="K4" s="1"/>
      <c r="L4" s="1"/>
      <c r="M4" s="1"/>
      <c r="N4" s="1"/>
      <c r="O4" s="1"/>
    </row>
    <row r="5" customFormat="false" ht="12.75" hidden="false" customHeight="true" outlineLevel="0" collapsed="false">
      <c r="A5" s="198" t="s">
        <v>173</v>
      </c>
      <c r="B5" s="203" t="n">
        <f aca="false">Input!A3</f>
        <v>36677</v>
      </c>
      <c r="C5" s="204"/>
      <c r="V5" s="85"/>
      <c r="W5" s="85"/>
      <c r="X5" s="85"/>
      <c r="Y5" s="85"/>
      <c r="Z5" s="85"/>
      <c r="AA5" s="85"/>
    </row>
    <row r="6" customFormat="false" ht="12.75" hidden="false" customHeight="true" outlineLevel="0" collapsed="false">
      <c r="A6" s="198" t="s">
        <v>174</v>
      </c>
      <c r="B6" s="207" t="n">
        <f aca="false">Input!C4</f>
        <v>800149</v>
      </c>
      <c r="C6" s="204"/>
      <c r="K6" s="208" t="s">
        <v>175</v>
      </c>
      <c r="L6" s="209"/>
      <c r="M6" s="209"/>
      <c r="N6" s="209"/>
      <c r="O6" s="209"/>
      <c r="P6" s="209"/>
      <c r="Q6" s="209"/>
      <c r="R6" s="210"/>
      <c r="S6" s="17" t="s">
        <v>176</v>
      </c>
      <c r="T6" s="17"/>
      <c r="V6" s="208" t="s">
        <v>177</v>
      </c>
      <c r="W6" s="209"/>
      <c r="X6" s="209"/>
      <c r="Y6" s="209"/>
      <c r="Z6" s="209"/>
      <c r="AA6" s="210"/>
    </row>
    <row r="7" customFormat="false" ht="12.75" hidden="false" customHeight="true" outlineLevel="0" collapsed="false">
      <c r="D7" s="215" t="s">
        <v>186</v>
      </c>
      <c r="E7" s="215" t="s">
        <v>147</v>
      </c>
      <c r="K7" s="211"/>
      <c r="L7" s="212" t="s">
        <v>323</v>
      </c>
      <c r="M7" s="212" t="s">
        <v>181</v>
      </c>
      <c r="N7" s="212" t="s">
        <v>181</v>
      </c>
      <c r="O7" s="212" t="s">
        <v>181</v>
      </c>
      <c r="P7" s="212" t="s">
        <v>181</v>
      </c>
      <c r="Q7" s="212" t="s">
        <v>181</v>
      </c>
      <c r="R7" s="214" t="s">
        <v>7</v>
      </c>
      <c r="S7" s="215" t="s">
        <v>182</v>
      </c>
      <c r="T7" s="215" t="s">
        <v>183</v>
      </c>
      <c r="V7" s="216" t="s">
        <v>184</v>
      </c>
      <c r="W7" s="85"/>
      <c r="X7" s="85"/>
      <c r="Y7" s="85"/>
      <c r="Z7" s="85"/>
      <c r="AA7" s="217"/>
    </row>
    <row r="8" customFormat="false" ht="12.75" hidden="false" customHeight="true" outlineLevel="0" collapsed="false">
      <c r="A8" s="218" t="s">
        <v>185</v>
      </c>
      <c r="E8" s="0"/>
      <c r="G8" s="137" t="s">
        <v>187</v>
      </c>
      <c r="H8" s="137"/>
      <c r="K8" s="220" t="s">
        <v>188</v>
      </c>
      <c r="L8" s="85"/>
      <c r="M8" s="85"/>
      <c r="N8" s="85"/>
      <c r="O8" s="85"/>
      <c r="P8" s="85"/>
      <c r="Q8" s="75"/>
      <c r="R8" s="217"/>
      <c r="V8" s="216" t="s">
        <v>189</v>
      </c>
      <c r="W8" s="85"/>
      <c r="X8" s="85"/>
      <c r="Y8" s="85"/>
      <c r="Z8" s="85"/>
      <c r="AA8" s="217"/>
    </row>
    <row r="9" customFormat="false" ht="12.75" hidden="false" customHeight="true" outlineLevel="0" collapsed="false">
      <c r="A9" s="134" t="s">
        <v>190</v>
      </c>
      <c r="D9" s="399" t="n">
        <f aca="false">Input!C52</f>
        <v>484638.5755</v>
      </c>
      <c r="E9" s="399" t="n">
        <f aca="false">Input!C6</f>
        <v>483406</v>
      </c>
      <c r="F9" s="1" t="s">
        <v>191</v>
      </c>
      <c r="G9" s="134" t="s">
        <v>192</v>
      </c>
      <c r="K9" s="216" t="s">
        <v>193</v>
      </c>
      <c r="L9" s="153" t="n">
        <f aca="false">Input!C32*10000</f>
        <v>457270000</v>
      </c>
      <c r="M9" s="153" t="n">
        <v>0</v>
      </c>
      <c r="N9" s="153" t="n">
        <v>0</v>
      </c>
      <c r="O9" s="153" t="n">
        <v>0</v>
      </c>
      <c r="P9" s="153" t="n">
        <v>0</v>
      </c>
      <c r="Q9" s="153" t="n">
        <v>0</v>
      </c>
      <c r="R9" s="222" t="n">
        <f aca="false">SUM(L9:Q9)</f>
        <v>457270000</v>
      </c>
      <c r="S9" s="223" t="n">
        <f aca="false">IF(R9&gt;=0,R9/1000000,0)</f>
        <v>457.27</v>
      </c>
      <c r="T9" s="223" t="n">
        <f aca="false">IF(R9&gt;=0,0,R9/1000000)</f>
        <v>0</v>
      </c>
      <c r="V9" s="216"/>
      <c r="W9" s="85"/>
      <c r="X9" s="85"/>
      <c r="Y9" s="85"/>
      <c r="Z9" s="85"/>
      <c r="AA9" s="217"/>
      <c r="AI9" s="153"/>
    </row>
    <row r="10" customFormat="false" ht="12.75" hidden="false" customHeight="true" outlineLevel="0" collapsed="false">
      <c r="A10" s="134" t="s">
        <v>194</v>
      </c>
      <c r="E10" s="221"/>
      <c r="F10" s="1" t="s">
        <v>191</v>
      </c>
      <c r="G10" s="134" t="s">
        <v>192</v>
      </c>
      <c r="K10" s="216" t="s">
        <v>195</v>
      </c>
      <c r="L10" s="153" t="n">
        <f aca="false">Input!C33*10000</f>
        <v>-417340000</v>
      </c>
      <c r="M10" s="153" t="n">
        <v>0</v>
      </c>
      <c r="N10" s="153" t="n">
        <v>0</v>
      </c>
      <c r="O10" s="153" t="n">
        <v>0</v>
      </c>
      <c r="P10" s="153" t="n">
        <v>0</v>
      </c>
      <c r="Q10" s="153" t="n">
        <v>0</v>
      </c>
      <c r="R10" s="222" t="n">
        <f aca="false">SUM(L10:Q10)</f>
        <v>-417340000</v>
      </c>
      <c r="S10" s="223" t="n">
        <f aca="false">IF(R10&gt;=0,R10/1000000,0)</f>
        <v>0</v>
      </c>
      <c r="T10" s="223" t="n">
        <f aca="false">IF(R10&gt;=0,0,R10/1000000)</f>
        <v>-417.34</v>
      </c>
      <c r="V10" s="216" t="s">
        <v>196</v>
      </c>
      <c r="W10" s="85"/>
      <c r="X10" s="85"/>
      <c r="Y10" s="85"/>
      <c r="Z10" s="85"/>
      <c r="AA10" s="217"/>
    </row>
    <row r="11" customFormat="false" ht="12.75" hidden="false" customHeight="true" outlineLevel="0" collapsed="false">
      <c r="A11" s="134" t="s">
        <v>197</v>
      </c>
      <c r="E11" s="221" t="n">
        <v>0</v>
      </c>
      <c r="F11" s="1" t="s">
        <v>191</v>
      </c>
      <c r="G11" s="134" t="s">
        <v>198</v>
      </c>
      <c r="K11" s="216" t="s">
        <v>199</v>
      </c>
      <c r="L11" s="153" t="n">
        <v>0</v>
      </c>
      <c r="M11" s="153" t="n">
        <v>0</v>
      </c>
      <c r="N11" s="153" t="n">
        <v>0</v>
      </c>
      <c r="O11" s="153" t="n">
        <v>0</v>
      </c>
      <c r="P11" s="153" t="n">
        <v>0</v>
      </c>
      <c r="Q11" s="153" t="n">
        <v>0</v>
      </c>
      <c r="R11" s="222" t="n">
        <f aca="false">SUM(L11:Q11)</f>
        <v>0</v>
      </c>
      <c r="S11" s="223" t="n">
        <f aca="false">IF(R11&gt;=0,R11/1000000,0)</f>
        <v>0</v>
      </c>
      <c r="T11" s="223" t="n">
        <f aca="false">IF(R11&gt;=0,0,R11/1000000)</f>
        <v>0</v>
      </c>
      <c r="V11" s="216" t="s">
        <v>200</v>
      </c>
      <c r="W11" s="85"/>
      <c r="X11" s="85"/>
      <c r="Y11" s="85"/>
      <c r="Z11" s="85"/>
      <c r="AA11" s="217"/>
    </row>
    <row r="12" customFormat="false" ht="12.75" hidden="false" customHeight="true" outlineLevel="0" collapsed="false">
      <c r="A12" s="134" t="s">
        <v>201</v>
      </c>
      <c r="E12" s="221" t="n">
        <v>0</v>
      </c>
      <c r="F12" s="1" t="s">
        <v>191</v>
      </c>
      <c r="G12" s="134" t="s">
        <v>202</v>
      </c>
      <c r="K12" s="216" t="s">
        <v>203</v>
      </c>
      <c r="L12" s="153" t="n">
        <v>0</v>
      </c>
      <c r="M12" s="153" t="n">
        <v>0</v>
      </c>
      <c r="N12" s="153" t="n">
        <v>0</v>
      </c>
      <c r="O12" s="153" t="n">
        <v>0</v>
      </c>
      <c r="P12" s="153" t="n">
        <v>0</v>
      </c>
      <c r="Q12" s="153" t="n">
        <v>0</v>
      </c>
      <c r="R12" s="222" t="n">
        <f aca="false">SUM(L12:Q12)</f>
        <v>0</v>
      </c>
      <c r="S12" s="223" t="n">
        <f aca="false">IF(R12&gt;=0,R12/1000000,0)</f>
        <v>0</v>
      </c>
      <c r="T12" s="223" t="n">
        <f aca="false">IF(R12&gt;=0,0,R12/1000000)</f>
        <v>0</v>
      </c>
      <c r="V12" s="216"/>
      <c r="W12" s="85"/>
      <c r="X12" s="85"/>
      <c r="Y12" s="85"/>
      <c r="Z12" s="85"/>
      <c r="AA12" s="217"/>
      <c r="AK12" s="153"/>
    </row>
    <row r="13" customFormat="false" ht="12.75" hidden="false" customHeight="true" outlineLevel="0" collapsed="false">
      <c r="A13" s="134" t="s">
        <v>204</v>
      </c>
      <c r="E13" s="221" t="n">
        <v>0</v>
      </c>
      <c r="F13" s="1" t="s">
        <v>191</v>
      </c>
      <c r="K13" s="216"/>
      <c r="L13" s="85"/>
      <c r="M13" s="85"/>
      <c r="N13" s="85"/>
      <c r="O13" s="85"/>
      <c r="P13" s="85"/>
      <c r="Q13" s="85"/>
      <c r="R13" s="217"/>
      <c r="S13" s="225"/>
      <c r="T13" s="225"/>
      <c r="V13" s="216" t="s">
        <v>205</v>
      </c>
      <c r="W13" s="85"/>
      <c r="X13" s="85"/>
      <c r="Y13" s="17" t="s">
        <v>206</v>
      </c>
      <c r="Z13" s="85"/>
      <c r="AA13" s="217"/>
      <c r="AK13" s="153"/>
    </row>
    <row r="14" customFormat="false" ht="12.75" hidden="false" customHeight="true" outlineLevel="0" collapsed="false">
      <c r="A14" s="134" t="s">
        <v>207</v>
      </c>
      <c r="E14" s="226" t="n">
        <f aca="false">+E160</f>
        <v>0</v>
      </c>
      <c r="F14" s="134" t="s">
        <v>208</v>
      </c>
      <c r="K14" s="216" t="s">
        <v>209</v>
      </c>
      <c r="L14" s="227" t="n">
        <f aca="false">SUM(L9:L13)/1000000</f>
        <v>39.93</v>
      </c>
      <c r="M14" s="227" t="n">
        <f aca="false">SUM(M9:M13)/1000000</f>
        <v>0</v>
      </c>
      <c r="N14" s="227" t="n">
        <f aca="false">SUM(N9:N13)/1000000</f>
        <v>0</v>
      </c>
      <c r="O14" s="227" t="n">
        <f aca="false">SUM(O9:O13)/1000000</f>
        <v>0</v>
      </c>
      <c r="P14" s="227" t="n">
        <f aca="false">SUM(P9:P13)/1000000</f>
        <v>0</v>
      </c>
      <c r="Q14" s="227" t="n">
        <f aca="false">SUM(Q9:Q13)/1000000</f>
        <v>0</v>
      </c>
      <c r="R14" s="228" t="n">
        <f aca="false">SUM(R9:R12)/1000000</f>
        <v>39.93</v>
      </c>
      <c r="S14" s="227" t="n">
        <f aca="false">SUM(S9:S13)</f>
        <v>457.27</v>
      </c>
      <c r="T14" s="227" t="n">
        <f aca="false">SUM(T9:T13)</f>
        <v>-417.34</v>
      </c>
      <c r="V14" s="216"/>
      <c r="W14" s="85"/>
      <c r="X14" s="85"/>
      <c r="Y14" s="17" t="s">
        <v>210</v>
      </c>
      <c r="Z14" s="85"/>
      <c r="AA14" s="217"/>
    </row>
    <row r="15" customFormat="false" ht="12.75" hidden="false" customHeight="true" outlineLevel="0" collapsed="false">
      <c r="A15" s="134" t="s">
        <v>211</v>
      </c>
      <c r="E15" s="226" t="n">
        <f aca="false">+L160</f>
        <v>0</v>
      </c>
      <c r="F15" s="134" t="s">
        <v>208</v>
      </c>
      <c r="K15" s="216" t="s">
        <v>212</v>
      </c>
      <c r="L15" s="29" t="n">
        <v>1</v>
      </c>
      <c r="M15" s="29" t="n">
        <v>0</v>
      </c>
      <c r="N15" s="29" t="n">
        <v>0</v>
      </c>
      <c r="O15" s="29" t="n">
        <v>0</v>
      </c>
      <c r="P15" s="29" t="n">
        <v>0</v>
      </c>
      <c r="Q15" s="29" t="n">
        <v>0</v>
      </c>
      <c r="R15" s="229" t="n">
        <f aca="false">IF(R16=0,0,R17/R16)</f>
        <v>0</v>
      </c>
      <c r="S15" s="230" t="str">
        <f aca="false">IF(SUM(S14:T14)-R14=0,"-",SUM(S14:T14)-R14)</f>
        <v>-</v>
      </c>
      <c r="T15" s="225"/>
      <c r="V15" s="216"/>
      <c r="W15" s="17" t="s">
        <v>213</v>
      </c>
      <c r="X15" s="17" t="s">
        <v>214</v>
      </c>
      <c r="Y15" s="21" t="s">
        <v>215</v>
      </c>
      <c r="Z15" s="85"/>
      <c r="AA15" s="217"/>
    </row>
    <row r="16" customFormat="false" ht="12.75" hidden="false" customHeight="true" outlineLevel="0" collapsed="false">
      <c r="A16" s="134" t="s">
        <v>216</v>
      </c>
      <c r="E16" s="226" t="n">
        <f aca="false">+E186</f>
        <v>0</v>
      </c>
      <c r="F16" s="134" t="s">
        <v>208</v>
      </c>
      <c r="I16" s="231"/>
      <c r="J16" s="231"/>
      <c r="K16" s="216" t="s">
        <v>217</v>
      </c>
      <c r="L16" s="234" t="n">
        <v>0</v>
      </c>
      <c r="M16" s="234" t="n">
        <v>0</v>
      </c>
      <c r="N16" s="234" t="n">
        <v>0</v>
      </c>
      <c r="O16" s="234" t="n">
        <v>0</v>
      </c>
      <c r="P16" s="234" t="n">
        <v>0</v>
      </c>
      <c r="Q16" s="234" t="n">
        <v>0</v>
      </c>
      <c r="R16" s="400" t="n">
        <f aca="false">SUM(L16:Q16)</f>
        <v>0</v>
      </c>
      <c r="S16" s="236"/>
      <c r="T16" s="225"/>
      <c r="U16" s="85"/>
      <c r="V16" s="216" t="s">
        <v>218</v>
      </c>
      <c r="W16" s="85" t="n">
        <v>0</v>
      </c>
      <c r="X16" s="85" t="n">
        <v>0</v>
      </c>
      <c r="Y16" s="85" t="n">
        <f aca="false">(X16-W16)/1000000</f>
        <v>0</v>
      </c>
      <c r="Z16" s="85"/>
      <c r="AA16" s="217"/>
      <c r="AB16" s="85"/>
      <c r="AC16" s="85"/>
      <c r="AD16" s="85"/>
      <c r="AE16" s="85"/>
      <c r="AF16" s="85"/>
      <c r="AG16" s="85"/>
      <c r="AH16" s="85"/>
      <c r="AI16" s="85"/>
      <c r="AJ16" s="85"/>
      <c r="AK16" s="85"/>
    </row>
    <row r="17" customFormat="false" ht="12.75" hidden="false" customHeight="true" outlineLevel="0" collapsed="false">
      <c r="E17" s="226"/>
      <c r="I17" s="231"/>
      <c r="J17" s="231"/>
      <c r="K17" s="237"/>
      <c r="L17" s="238" t="n">
        <f aca="false">SUM(L15*L16)</f>
        <v>0</v>
      </c>
      <c r="M17" s="238" t="n">
        <f aca="false">SUM(M15*M16)</f>
        <v>0</v>
      </c>
      <c r="N17" s="238" t="n">
        <f aca="false">SUM(N15*N16)</f>
        <v>0</v>
      </c>
      <c r="O17" s="238" t="n">
        <f aca="false">SUM(O15*O16)</f>
        <v>0</v>
      </c>
      <c r="P17" s="238" t="n">
        <f aca="false">SUM(P15*P16)</f>
        <v>0</v>
      </c>
      <c r="Q17" s="238" t="n">
        <f aca="false">SUM(Q15*Q16)</f>
        <v>0</v>
      </c>
      <c r="R17" s="239" t="n">
        <f aca="false">SUM(L17:Q17)</f>
        <v>0</v>
      </c>
      <c r="S17" s="0"/>
      <c r="T17" s="0"/>
      <c r="U17" s="85"/>
      <c r="V17" s="216" t="s">
        <v>219</v>
      </c>
      <c r="W17" s="85" t="n">
        <v>0</v>
      </c>
      <c r="X17" s="85" t="n">
        <v>0</v>
      </c>
      <c r="Y17" s="85" t="n">
        <f aca="false">(X17-W17)/1000000</f>
        <v>0</v>
      </c>
      <c r="Z17" s="85"/>
      <c r="AA17" s="217"/>
      <c r="AB17" s="85"/>
      <c r="AC17" s="85"/>
      <c r="AD17" s="85"/>
      <c r="AE17" s="85"/>
      <c r="AF17" s="85"/>
      <c r="AG17" s="85"/>
      <c r="AH17" s="85"/>
      <c r="AI17" s="85"/>
      <c r="AJ17" s="85"/>
      <c r="AK17" s="85"/>
    </row>
    <row r="18" customFormat="false" ht="12.75" hidden="false" customHeight="true" outlineLevel="0" collapsed="false">
      <c r="E18" s="226"/>
      <c r="I18" s="231"/>
      <c r="J18" s="231"/>
      <c r="K18" s="220" t="s">
        <v>220</v>
      </c>
      <c r="L18" s="85"/>
      <c r="M18" s="85"/>
      <c r="N18" s="85"/>
      <c r="O18" s="85"/>
      <c r="P18" s="85"/>
      <c r="Q18" s="75"/>
      <c r="R18" s="217"/>
      <c r="S18" s="223"/>
      <c r="T18" s="223"/>
      <c r="U18" s="85"/>
      <c r="V18" s="216" t="s">
        <v>221</v>
      </c>
      <c r="W18" s="85" t="n">
        <f aca="false">W16+W17</f>
        <v>0</v>
      </c>
      <c r="X18" s="85" t="n">
        <f aca="false">X16+X17</f>
        <v>0</v>
      </c>
      <c r="Y18" s="85" t="n">
        <f aca="false">Y16+Y17</f>
        <v>0</v>
      </c>
      <c r="Z18" s="85"/>
      <c r="AA18" s="217"/>
      <c r="AB18" s="85"/>
      <c r="AC18" s="85"/>
      <c r="AD18" s="85"/>
      <c r="AE18" s="85"/>
      <c r="AF18" s="85"/>
      <c r="AG18" s="85"/>
      <c r="AH18" s="85"/>
      <c r="AI18" s="85"/>
      <c r="AJ18" s="85"/>
      <c r="AK18" s="85"/>
    </row>
    <row r="19" customFormat="false" ht="12.75" hidden="false" customHeight="true" outlineLevel="0" collapsed="false">
      <c r="A19" s="137" t="s">
        <v>27</v>
      </c>
      <c r="E19" s="240" t="n">
        <f aca="false">SUM(E9:E16)</f>
        <v>483406</v>
      </c>
      <c r="I19" s="85"/>
      <c r="J19" s="85"/>
      <c r="K19" s="216" t="s">
        <v>193</v>
      </c>
      <c r="L19" s="153" t="n">
        <v>457270000</v>
      </c>
      <c r="M19" s="153" t="n">
        <v>0</v>
      </c>
      <c r="N19" s="153" t="n">
        <v>0</v>
      </c>
      <c r="O19" s="153" t="n">
        <v>0</v>
      </c>
      <c r="P19" s="153" t="n">
        <v>0</v>
      </c>
      <c r="Q19" s="153" t="n">
        <v>0</v>
      </c>
      <c r="R19" s="222" t="n">
        <f aca="false">SUM(L19:Q19)</f>
        <v>457270000</v>
      </c>
      <c r="S19" s="223" t="n">
        <f aca="false">IF(R19&gt;=0,R19/1000000,0)</f>
        <v>457.27</v>
      </c>
      <c r="T19" s="223" t="n">
        <f aca="false">IF(R19&gt;=0,0,R19/1000000)</f>
        <v>0</v>
      </c>
      <c r="U19" s="85"/>
      <c r="V19" s="216"/>
      <c r="W19" s="85"/>
      <c r="X19" s="85"/>
      <c r="Y19" s="85"/>
      <c r="Z19" s="85"/>
      <c r="AA19" s="217"/>
      <c r="AB19" s="85"/>
      <c r="AC19" s="85"/>
      <c r="AD19" s="85"/>
      <c r="AE19" s="85"/>
      <c r="AF19" s="85"/>
      <c r="AG19" s="85"/>
      <c r="AH19" s="85"/>
      <c r="AI19" s="153"/>
      <c r="AJ19" s="85"/>
      <c r="AK19" s="85"/>
    </row>
    <row r="20" customFormat="false" ht="12.75" hidden="false" customHeight="true" outlineLevel="0" collapsed="false">
      <c r="I20" s="85"/>
      <c r="J20" s="85"/>
      <c r="K20" s="216" t="s">
        <v>195</v>
      </c>
      <c r="L20" s="153" t="n">
        <v>-417340000</v>
      </c>
      <c r="M20" s="153" t="n">
        <v>0</v>
      </c>
      <c r="N20" s="153" t="n">
        <v>0</v>
      </c>
      <c r="O20" s="153" t="n">
        <v>0</v>
      </c>
      <c r="P20" s="153" t="n">
        <v>0</v>
      </c>
      <c r="Q20" s="153" t="n">
        <v>0</v>
      </c>
      <c r="R20" s="222" t="n">
        <f aca="false">SUM(L20:Q20)</f>
        <v>-417340000</v>
      </c>
      <c r="S20" s="223" t="n">
        <f aca="false">IF(R20&gt;=0,R20/1000000,0)</f>
        <v>0</v>
      </c>
      <c r="T20" s="223" t="n">
        <f aca="false">IF(R20&gt;=0,0,R20/1000000)</f>
        <v>-417.34</v>
      </c>
      <c r="U20" s="85"/>
      <c r="V20" s="216" t="s">
        <v>222</v>
      </c>
      <c r="W20" s="85"/>
      <c r="X20" s="85"/>
      <c r="Y20" s="85"/>
      <c r="Z20" s="85" t="n">
        <f aca="false">SUM(E19)</f>
        <v>483406</v>
      </c>
      <c r="AA20" s="217"/>
      <c r="AB20" s="85"/>
      <c r="AC20" s="85"/>
      <c r="AD20" s="85"/>
      <c r="AE20" s="85"/>
      <c r="AF20" s="85"/>
      <c r="AG20" s="85"/>
      <c r="AH20" s="85"/>
      <c r="AI20" s="153"/>
      <c r="AJ20" s="85"/>
      <c r="AK20" s="85"/>
    </row>
    <row r="21" customFormat="false" ht="12.75" hidden="false" customHeight="true" outlineLevel="0" collapsed="false">
      <c r="A21" s="218" t="s">
        <v>223</v>
      </c>
      <c r="I21" s="85"/>
      <c r="J21" s="85"/>
      <c r="K21" s="216" t="s">
        <v>199</v>
      </c>
      <c r="L21" s="153" t="n">
        <v>0</v>
      </c>
      <c r="M21" s="153" t="n">
        <v>0</v>
      </c>
      <c r="N21" s="153" t="n">
        <v>0</v>
      </c>
      <c r="O21" s="153" t="n">
        <v>0</v>
      </c>
      <c r="P21" s="153" t="n">
        <v>0</v>
      </c>
      <c r="Q21" s="153" t="n">
        <v>0</v>
      </c>
      <c r="R21" s="222" t="n">
        <f aca="false">SUM(L21:Q21)</f>
        <v>0</v>
      </c>
      <c r="S21" s="223" t="n">
        <f aca="false">IF(R21&gt;=0,R21/1000000,0)</f>
        <v>0</v>
      </c>
      <c r="T21" s="223" t="n">
        <f aca="false">IF(R21&gt;=0,0,R21/1000000)</f>
        <v>0</v>
      </c>
      <c r="U21" s="75"/>
      <c r="V21" s="242"/>
      <c r="W21" s="243"/>
      <c r="X21" s="243"/>
      <c r="Y21" s="243"/>
      <c r="Z21" s="243"/>
      <c r="AA21" s="244"/>
      <c r="AB21" s="75"/>
      <c r="AC21" s="75"/>
      <c r="AD21" s="75"/>
      <c r="AE21" s="75"/>
      <c r="AF21" s="75"/>
      <c r="AG21" s="75"/>
      <c r="AH21" s="75"/>
      <c r="AI21" s="2"/>
      <c r="AJ21" s="85"/>
      <c r="AK21" s="85"/>
    </row>
    <row r="22" customFormat="false" ht="12.6" hidden="false" customHeight="true" outlineLevel="0" collapsed="false">
      <c r="A22" s="134" t="s">
        <v>224</v>
      </c>
      <c r="E22" s="253" t="n">
        <v>0</v>
      </c>
      <c r="F22" s="1" t="s">
        <v>191</v>
      </c>
      <c r="G22" s="85"/>
      <c r="I22" s="85"/>
      <c r="J22" s="85"/>
      <c r="K22" s="216" t="s">
        <v>203</v>
      </c>
      <c r="L22" s="153" t="n">
        <v>0</v>
      </c>
      <c r="M22" s="153" t="n">
        <v>0</v>
      </c>
      <c r="N22" s="153" t="n">
        <v>0</v>
      </c>
      <c r="O22" s="153" t="n">
        <v>0</v>
      </c>
      <c r="P22" s="153" t="n">
        <v>0</v>
      </c>
      <c r="Q22" s="153" t="n">
        <v>0</v>
      </c>
      <c r="R22" s="222" t="n">
        <f aca="false">SUM(L22:Q22)</f>
        <v>0</v>
      </c>
      <c r="S22" s="223" t="n">
        <f aca="false">IF(R22&gt;=0,R22/1000000,0)</f>
        <v>0</v>
      </c>
      <c r="T22" s="223" t="n">
        <f aca="false">IF(R22&gt;=0,0,R22/1000000)</f>
        <v>0</v>
      </c>
      <c r="U22" s="85"/>
      <c r="V22" s="85"/>
      <c r="W22" s="85"/>
      <c r="X22" s="85"/>
      <c r="Y22" s="85"/>
      <c r="Z22" s="85"/>
      <c r="AA22" s="85"/>
      <c r="AB22" s="85"/>
      <c r="AC22" s="85"/>
      <c r="AD22" s="85"/>
      <c r="AE22" s="85"/>
      <c r="AF22" s="85"/>
      <c r="AG22" s="85"/>
      <c r="AH22" s="85"/>
      <c r="AI22" s="2"/>
      <c r="AJ22" s="85"/>
      <c r="AK22" s="85"/>
    </row>
    <row r="23" customFormat="false" ht="12.6" hidden="false" customHeight="true" outlineLevel="0" collapsed="false">
      <c r="A23" s="134" t="s">
        <v>225</v>
      </c>
      <c r="E23" s="221" t="n">
        <f aca="false">B64</f>
        <v>0</v>
      </c>
      <c r="F23" s="134" t="s">
        <v>208</v>
      </c>
      <c r="G23" s="85"/>
      <c r="I23" s="85"/>
      <c r="J23" s="85"/>
      <c r="K23" s="216"/>
      <c r="L23" s="85"/>
      <c r="M23" s="85"/>
      <c r="N23" s="85"/>
      <c r="O23" s="85"/>
      <c r="P23" s="85"/>
      <c r="Q23" s="85"/>
      <c r="R23" s="217"/>
      <c r="S23" s="225"/>
      <c r="T23" s="225"/>
      <c r="U23" s="85"/>
      <c r="V23" s="85"/>
      <c r="W23" s="85"/>
      <c r="X23" s="85"/>
      <c r="Y23" s="85"/>
      <c r="Z23" s="85"/>
      <c r="AA23" s="85"/>
      <c r="AB23" s="85"/>
      <c r="AC23" s="85"/>
      <c r="AD23" s="85"/>
      <c r="AE23" s="85"/>
      <c r="AF23" s="85"/>
      <c r="AG23" s="85"/>
      <c r="AH23" s="85"/>
      <c r="AI23" s="2"/>
      <c r="AJ23" s="85"/>
      <c r="AK23" s="85"/>
    </row>
    <row r="24" customFormat="false" ht="12.75" hidden="false" customHeight="true" outlineLevel="0" collapsed="false">
      <c r="A24" s="134" t="s">
        <v>226</v>
      </c>
      <c r="E24" s="246" t="n">
        <f aca="false">E22+E23</f>
        <v>0</v>
      </c>
      <c r="F24" s="134" t="s">
        <v>208</v>
      </c>
      <c r="I24" s="85"/>
      <c r="J24" s="85"/>
      <c r="K24" s="216" t="s">
        <v>209</v>
      </c>
      <c r="L24" s="227" t="n">
        <f aca="false">SUM(L19:L23)/1000000</f>
        <v>39.93</v>
      </c>
      <c r="M24" s="227" t="n">
        <f aca="false">SUM(M19:M23)/1000000</f>
        <v>0</v>
      </c>
      <c r="N24" s="227" t="n">
        <f aca="false">SUM(N19:N23)/1000000</f>
        <v>0</v>
      </c>
      <c r="O24" s="227" t="n">
        <f aca="false">SUM(O19:O23)/1000000</f>
        <v>0</v>
      </c>
      <c r="P24" s="227" t="n">
        <f aca="false">SUM(P19:P23)/1000000</f>
        <v>0</v>
      </c>
      <c r="Q24" s="227" t="n">
        <f aca="false">SUM(Q19:Q23)/1000000</f>
        <v>0</v>
      </c>
      <c r="R24" s="228" t="n">
        <f aca="false">SUM(R19:R22)/1000000</f>
        <v>39.93</v>
      </c>
      <c r="S24" s="227" t="n">
        <f aca="false">SUM(S19:S23)</f>
        <v>457.27</v>
      </c>
      <c r="T24" s="227" t="n">
        <f aca="false">SUM(T19:T23)</f>
        <v>-417.34</v>
      </c>
      <c r="U24" s="75"/>
      <c r="V24" s="75"/>
      <c r="W24" s="75"/>
      <c r="X24" s="75"/>
      <c r="Y24" s="75"/>
      <c r="Z24" s="75"/>
      <c r="AA24" s="75"/>
      <c r="AB24" s="75"/>
      <c r="AC24" s="75"/>
      <c r="AD24" s="75"/>
      <c r="AE24" s="75"/>
      <c r="AF24" s="75"/>
      <c r="AG24" s="75"/>
      <c r="AH24" s="75"/>
      <c r="AI24" s="2"/>
      <c r="AJ24" s="85"/>
      <c r="AK24" s="85"/>
    </row>
    <row r="25" customFormat="false" ht="12.75" hidden="false" customHeight="true" outlineLevel="0" collapsed="false">
      <c r="A25" s="134" t="s">
        <v>227</v>
      </c>
      <c r="E25" s="226" t="n">
        <f aca="false">-M215</f>
        <v>-0</v>
      </c>
      <c r="I25" s="85"/>
      <c r="J25" s="85"/>
      <c r="K25" s="242"/>
      <c r="L25" s="243"/>
      <c r="M25" s="243"/>
      <c r="N25" s="243"/>
      <c r="O25" s="243"/>
      <c r="P25" s="243"/>
      <c r="Q25" s="243"/>
      <c r="R25" s="244"/>
      <c r="S25" s="75"/>
      <c r="T25" s="75"/>
      <c r="U25" s="85"/>
      <c r="V25" s="85"/>
      <c r="W25" s="85"/>
      <c r="X25" s="85"/>
      <c r="Y25" s="85"/>
      <c r="Z25" s="85"/>
      <c r="AA25" s="85"/>
      <c r="AB25" s="85"/>
      <c r="AC25" s="85"/>
      <c r="AD25" s="85"/>
      <c r="AE25" s="85"/>
      <c r="AF25" s="85"/>
      <c r="AG25" s="85"/>
      <c r="AH25" s="85"/>
      <c r="AI25" s="2"/>
      <c r="AJ25" s="85"/>
      <c r="AK25" s="85"/>
    </row>
    <row r="26" customFormat="false" ht="12.75" hidden="false" customHeight="true" outlineLevel="0" collapsed="false">
      <c r="A26" s="137" t="s">
        <v>228</v>
      </c>
      <c r="E26" s="247" t="n">
        <f aca="false">E24+E25</f>
        <v>0</v>
      </c>
      <c r="I26" s="85"/>
      <c r="J26" s="85"/>
      <c r="K26" s="1"/>
      <c r="L26" s="1"/>
      <c r="M26" s="1"/>
      <c r="N26" s="1"/>
      <c r="O26" s="1"/>
      <c r="P26" s="1"/>
      <c r="Q26" s="1"/>
      <c r="R26" s="1"/>
      <c r="S26" s="85"/>
      <c r="T26" s="85"/>
      <c r="U26" s="85"/>
      <c r="V26" s="85"/>
      <c r="W26" s="85"/>
      <c r="X26" s="85"/>
      <c r="Y26" s="85"/>
      <c r="Z26" s="85"/>
      <c r="AA26" s="85"/>
      <c r="AB26" s="85"/>
      <c r="AC26" s="85"/>
      <c r="AD26" s="85"/>
      <c r="AE26" s="85"/>
      <c r="AF26" s="85"/>
      <c r="AG26" s="85"/>
      <c r="AH26" s="85"/>
      <c r="AI26" s="2"/>
      <c r="AJ26" s="85"/>
      <c r="AK26" s="85"/>
    </row>
    <row r="27" customFormat="false" ht="12.75" hidden="false" customHeight="true" outlineLevel="0" collapsed="false">
      <c r="G27" s="85"/>
      <c r="I27" s="85"/>
      <c r="J27" s="85"/>
      <c r="K27" s="248"/>
      <c r="L27" s="209"/>
      <c r="M27" s="209"/>
      <c r="N27" s="209"/>
      <c r="O27" s="209"/>
      <c r="P27" s="209"/>
      <c r="Q27" s="249"/>
      <c r="R27" s="250"/>
      <c r="S27" s="85"/>
      <c r="T27" s="85"/>
      <c r="U27" s="85"/>
      <c r="V27" s="85"/>
      <c r="W27" s="85"/>
      <c r="X27" s="85"/>
      <c r="Y27" s="85"/>
      <c r="Z27" s="85"/>
      <c r="AA27" s="85"/>
      <c r="AB27" s="85"/>
      <c r="AC27" s="85"/>
      <c r="AD27" s="85"/>
      <c r="AE27" s="85"/>
      <c r="AF27" s="85"/>
      <c r="AG27" s="85"/>
      <c r="AH27" s="85"/>
      <c r="AI27" s="85"/>
      <c r="AJ27" s="85"/>
      <c r="AK27" s="85"/>
    </row>
    <row r="28" customFormat="false" ht="12.75" hidden="false" customHeight="true" outlineLevel="0" collapsed="false">
      <c r="A28" s="218" t="s">
        <v>229</v>
      </c>
      <c r="E28" s="85"/>
      <c r="I28" s="85"/>
      <c r="J28" s="85"/>
      <c r="K28" s="251" t="s">
        <v>230</v>
      </c>
      <c r="L28" s="251"/>
      <c r="M28" s="252" t="s">
        <v>231</v>
      </c>
      <c r="N28" s="252" t="s">
        <v>232</v>
      </c>
      <c r="O28" s="85"/>
      <c r="P28" s="85"/>
      <c r="Q28" s="85"/>
      <c r="R28" s="217"/>
      <c r="S28" s="85"/>
      <c r="T28" s="85"/>
      <c r="U28" s="85"/>
      <c r="V28" s="85"/>
      <c r="W28" s="85"/>
      <c r="X28" s="85"/>
      <c r="Y28" s="85"/>
      <c r="Z28" s="85"/>
      <c r="AA28" s="85"/>
      <c r="AB28" s="85"/>
      <c r="AC28" s="85"/>
      <c r="AD28" s="85"/>
      <c r="AE28" s="85"/>
      <c r="AF28" s="85"/>
      <c r="AG28" s="85"/>
      <c r="AH28" s="85"/>
      <c r="AI28" s="85"/>
      <c r="AJ28" s="85"/>
      <c r="AK28" s="85"/>
    </row>
    <row r="29" customFormat="false" ht="12.75" hidden="false" customHeight="true" outlineLevel="0" collapsed="false">
      <c r="A29" s="134" t="s">
        <v>233</v>
      </c>
      <c r="E29" s="253" t="n">
        <v>129288.6089</v>
      </c>
      <c r="F29" s="134" t="s">
        <v>234</v>
      </c>
      <c r="I29" s="85"/>
      <c r="J29" s="85"/>
      <c r="K29" s="216" t="s">
        <v>220</v>
      </c>
      <c r="L29" s="85"/>
      <c r="M29" s="85"/>
      <c r="N29" s="85"/>
      <c r="O29" s="85"/>
      <c r="P29" s="85"/>
      <c r="Q29" s="75"/>
      <c r="R29" s="254"/>
      <c r="S29" s="85"/>
      <c r="T29" s="85"/>
      <c r="U29" s="85"/>
      <c r="V29" s="85"/>
      <c r="W29" s="85"/>
      <c r="X29" s="85"/>
      <c r="Y29" s="85"/>
      <c r="Z29" s="85"/>
      <c r="AA29" s="85"/>
      <c r="AB29" s="85"/>
      <c r="AC29" s="85"/>
      <c r="AD29" s="85"/>
      <c r="AE29" s="85"/>
      <c r="AF29" s="85"/>
      <c r="AG29" s="85"/>
      <c r="AH29" s="85"/>
      <c r="AI29" s="85"/>
      <c r="AJ29" s="85"/>
      <c r="AK29" s="85"/>
    </row>
    <row r="30" customFormat="false" ht="12.75" hidden="false" customHeight="true" outlineLevel="0" collapsed="false">
      <c r="A30" s="134" t="s">
        <v>235</v>
      </c>
      <c r="E30" s="255" t="n">
        <f aca="false">B62</f>
        <v>4997</v>
      </c>
      <c r="F30" s="134" t="s">
        <v>236</v>
      </c>
      <c r="I30" s="85"/>
      <c r="J30" s="85"/>
      <c r="K30" s="216" t="s">
        <v>237</v>
      </c>
      <c r="L30" s="85"/>
      <c r="M30" s="153" t="n">
        <v>474178.9622</v>
      </c>
      <c r="N30" s="153"/>
      <c r="O30" s="85" t="s">
        <v>234</v>
      </c>
      <c r="P30" s="85"/>
      <c r="Q30" s="85"/>
      <c r="R30" s="217"/>
      <c r="S30" s="85"/>
      <c r="T30" s="85"/>
      <c r="U30" s="85"/>
      <c r="V30" s="85"/>
      <c r="W30" s="85"/>
      <c r="X30" s="85"/>
      <c r="Y30" s="85"/>
      <c r="Z30" s="85"/>
      <c r="AA30" s="85"/>
      <c r="AB30" s="85"/>
      <c r="AC30" s="85"/>
      <c r="AD30" s="85"/>
      <c r="AE30" s="85"/>
      <c r="AF30" s="85"/>
      <c r="AG30" s="85"/>
      <c r="AH30" s="85"/>
      <c r="AI30" s="85"/>
      <c r="AJ30" s="85"/>
      <c r="AK30" s="85"/>
    </row>
    <row r="31" customFormat="false" ht="12.75" hidden="false" customHeight="true" outlineLevel="0" collapsed="false">
      <c r="A31" s="134" t="s">
        <v>238</v>
      </c>
      <c r="E31" s="226" t="n">
        <f aca="false">B103</f>
        <v>0</v>
      </c>
      <c r="F31" s="134" t="s">
        <v>236</v>
      </c>
      <c r="I31" s="85"/>
      <c r="J31" s="85"/>
      <c r="K31" s="216" t="s">
        <v>239</v>
      </c>
      <c r="L31" s="85"/>
      <c r="M31" s="153" t="n">
        <v>0</v>
      </c>
      <c r="N31" s="2" t="n">
        <f aca="false">M31</f>
        <v>0</v>
      </c>
      <c r="O31" s="85" t="s">
        <v>234</v>
      </c>
      <c r="P31" s="85"/>
      <c r="Q31" s="85"/>
      <c r="R31" s="217"/>
      <c r="S31" s="85"/>
      <c r="T31" s="85"/>
      <c r="U31" s="85"/>
      <c r="V31" s="85"/>
      <c r="W31" s="85"/>
      <c r="X31" s="85"/>
      <c r="Y31" s="85"/>
      <c r="Z31" s="85"/>
      <c r="AA31" s="85"/>
      <c r="AB31" s="85"/>
      <c r="AC31" s="85"/>
      <c r="AD31" s="85"/>
      <c r="AE31" s="85"/>
      <c r="AF31" s="85"/>
      <c r="AG31" s="85"/>
      <c r="AH31" s="85"/>
      <c r="AI31" s="75"/>
      <c r="AJ31" s="85"/>
      <c r="AK31" s="85"/>
    </row>
    <row r="32" customFormat="false" ht="12.75" hidden="false" customHeight="true" outlineLevel="0" collapsed="false">
      <c r="A32" s="134" t="s">
        <v>240</v>
      </c>
      <c r="E32" s="255" t="n">
        <f aca="false">B119</f>
        <v>0</v>
      </c>
      <c r="F32" s="134" t="s">
        <v>236</v>
      </c>
      <c r="K32" s="216" t="s">
        <v>241</v>
      </c>
      <c r="L32" s="85"/>
      <c r="M32" s="153" t="n">
        <v>129288.6089</v>
      </c>
      <c r="N32" s="2"/>
      <c r="O32" s="85" t="s">
        <v>234</v>
      </c>
      <c r="P32" s="85"/>
      <c r="Q32" s="85"/>
      <c r="R32" s="217"/>
      <c r="AI32" s="1"/>
    </row>
    <row r="33" customFormat="false" ht="12.75" hidden="false" customHeight="true" outlineLevel="0" collapsed="false">
      <c r="A33" s="134" t="s">
        <v>242</v>
      </c>
      <c r="E33" s="226" t="n">
        <f aca="false">+B68</f>
        <v>0</v>
      </c>
      <c r="F33" s="134" t="s">
        <v>236</v>
      </c>
      <c r="K33" s="216"/>
      <c r="L33" s="75"/>
      <c r="M33" s="2"/>
      <c r="N33" s="2"/>
      <c r="O33" s="85"/>
      <c r="P33" s="85"/>
      <c r="Q33" s="85"/>
      <c r="R33" s="217"/>
    </row>
    <row r="34" customFormat="false" ht="12.75" hidden="false" customHeight="true" outlineLevel="0" collapsed="false">
      <c r="A34" s="134" t="s">
        <v>243</v>
      </c>
      <c r="E34" s="226" t="n">
        <f aca="false">B70-B59-B60</f>
        <v>230.4156</v>
      </c>
      <c r="F34" s="134" t="s">
        <v>236</v>
      </c>
      <c r="K34" s="216" t="s">
        <v>244</v>
      </c>
      <c r="L34" s="85"/>
      <c r="M34" s="2" t="n">
        <f aca="false">B77</f>
        <v>14454.7157</v>
      </c>
      <c r="N34" s="2" t="n">
        <f aca="false">B64</f>
        <v>0</v>
      </c>
      <c r="O34" s="85" t="s">
        <v>245</v>
      </c>
      <c r="P34" s="85"/>
      <c r="Q34" s="85"/>
      <c r="R34" s="217"/>
    </row>
    <row r="35" customFormat="false" ht="12.75" hidden="false" customHeight="true" outlineLevel="0" collapsed="false">
      <c r="A35" s="134" t="s">
        <v>246</v>
      </c>
      <c r="E35" s="226" t="n">
        <f aca="false">F239</f>
        <v>0</v>
      </c>
      <c r="F35" s="134" t="s">
        <v>236</v>
      </c>
      <c r="K35" s="216"/>
      <c r="L35" s="85"/>
      <c r="M35" s="2"/>
      <c r="N35" s="2"/>
      <c r="O35" s="85"/>
      <c r="P35" s="85"/>
      <c r="Q35" s="85"/>
      <c r="R35" s="217"/>
    </row>
    <row r="36" customFormat="false" ht="12.75" hidden="false" customHeight="true" outlineLevel="0" collapsed="false">
      <c r="A36" s="137" t="s">
        <v>247</v>
      </c>
      <c r="E36" s="240" t="n">
        <f aca="false">SUM(E29:E35)</f>
        <v>134516.0245</v>
      </c>
      <c r="K36" s="216" t="s">
        <v>110</v>
      </c>
      <c r="L36" s="75"/>
      <c r="M36" s="2" t="n">
        <f aca="false">SUM(M30:M34)</f>
        <v>617922.2868</v>
      </c>
      <c r="N36" s="2" t="n">
        <f aca="false">SUM(N30:N34)</f>
        <v>0</v>
      </c>
      <c r="O36" s="85"/>
      <c r="P36" s="85"/>
      <c r="Q36" s="85"/>
      <c r="R36" s="217"/>
    </row>
    <row r="37" customFormat="false" ht="12.75" hidden="false" customHeight="true" outlineLevel="0" collapsed="false">
      <c r="C37" s="205"/>
      <c r="D37" s="205"/>
      <c r="K37" s="256"/>
      <c r="L37" s="75"/>
      <c r="M37" s="75"/>
      <c r="N37" s="75"/>
      <c r="O37" s="85"/>
      <c r="P37" s="85"/>
      <c r="Q37" s="85"/>
      <c r="R37" s="217"/>
    </row>
    <row r="38" customFormat="false" ht="12.75" hidden="false" customHeight="true" outlineLevel="0" collapsed="false">
      <c r="A38" s="218" t="s">
        <v>248</v>
      </c>
      <c r="C38" s="153"/>
      <c r="D38" s="205"/>
      <c r="E38" s="240" t="n">
        <f aca="false">+E36+E26+E19</f>
        <v>617922.0245</v>
      </c>
      <c r="K38" s="216"/>
      <c r="L38" s="257" t="s">
        <v>249</v>
      </c>
      <c r="M38" s="58" t="n">
        <f aca="false">M36-E38</f>
        <v>0.26230000006035</v>
      </c>
      <c r="N38" s="58" t="n">
        <f aca="false">+N36-E26</f>
        <v>0</v>
      </c>
      <c r="O38" s="85"/>
      <c r="P38" s="85"/>
      <c r="Q38" s="85"/>
      <c r="R38" s="217"/>
      <c r="AN38" s="1"/>
      <c r="AO38" s="1"/>
      <c r="AP38" s="1"/>
      <c r="AQ38" s="1"/>
      <c r="AR38" s="1"/>
      <c r="AS38" s="1"/>
    </row>
    <row r="39" customFormat="false" ht="12.75" hidden="false" customHeight="true" outlineLevel="0" collapsed="false">
      <c r="C39" s="205"/>
      <c r="D39" s="205"/>
      <c r="K39" s="258"/>
      <c r="L39" s="259"/>
      <c r="M39" s="259"/>
      <c r="N39" s="260"/>
      <c r="O39" s="259"/>
      <c r="P39" s="259"/>
      <c r="Q39" s="259"/>
      <c r="R39" s="261"/>
      <c r="AJ39" s="1"/>
      <c r="AK39" s="1"/>
      <c r="AN39" s="1"/>
      <c r="AO39" s="1"/>
      <c r="AP39" s="1"/>
      <c r="AQ39" s="1"/>
      <c r="AR39" s="1"/>
      <c r="AS39" s="1"/>
    </row>
    <row r="40" customFormat="false" ht="12.75" hidden="false" customHeight="true" outlineLevel="0" collapsed="false">
      <c r="A40" s="401"/>
      <c r="B40" s="402"/>
      <c r="C40" s="403"/>
      <c r="D40" s="403"/>
      <c r="E40" s="402"/>
      <c r="F40" s="402"/>
      <c r="G40" s="402"/>
      <c r="H40" s="402"/>
      <c r="I40" s="402"/>
      <c r="J40" s="402"/>
      <c r="K40" s="404"/>
      <c r="L40" s="404"/>
      <c r="M40" s="404"/>
      <c r="N40" s="404"/>
      <c r="O40" s="404"/>
      <c r="P40" s="404"/>
      <c r="Q40" s="402"/>
      <c r="R40" s="402"/>
      <c r="S40" s="402"/>
      <c r="T40" s="402"/>
      <c r="U40" s="402"/>
      <c r="V40" s="402"/>
      <c r="W40" s="402"/>
      <c r="X40" s="402"/>
      <c r="Y40" s="402"/>
      <c r="Z40" s="402"/>
      <c r="AA40" s="402"/>
      <c r="AB40" s="402"/>
      <c r="AC40" s="402"/>
      <c r="AD40" s="402"/>
      <c r="AE40" s="402"/>
      <c r="AF40" s="402"/>
      <c r="AG40" s="402"/>
      <c r="AJ40" s="1"/>
      <c r="AK40" s="1"/>
      <c r="AN40" s="1"/>
      <c r="AO40" s="1"/>
      <c r="AP40" s="1"/>
      <c r="AQ40" s="1"/>
      <c r="AR40" s="1"/>
      <c r="AS40" s="1"/>
    </row>
    <row r="41" customFormat="false" ht="12.75" hidden="false" customHeight="true" outlineLevel="0" collapsed="false">
      <c r="A41" s="262" t="s">
        <v>250</v>
      </c>
      <c r="B41" s="262"/>
      <c r="C41" s="205"/>
      <c r="D41" s="205"/>
      <c r="K41" s="1"/>
      <c r="L41" s="1"/>
      <c r="M41" s="33"/>
      <c r="N41" s="1"/>
      <c r="O41" s="1"/>
      <c r="P41" s="1"/>
      <c r="AJ41" s="1"/>
      <c r="AK41" s="1"/>
      <c r="AN41" s="1"/>
      <c r="AO41" s="1"/>
      <c r="AP41" s="1"/>
      <c r="AQ41" s="1"/>
      <c r="AR41" s="1"/>
      <c r="AS41" s="1"/>
    </row>
    <row r="42" customFormat="false" ht="12.75" hidden="false" customHeight="true" outlineLevel="0" collapsed="false">
      <c r="B42" s="1"/>
      <c r="AI42" s="263" t="s">
        <v>251</v>
      </c>
      <c r="AJ42" s="263"/>
      <c r="AK42" s="1"/>
      <c r="AN42" s="1"/>
      <c r="AO42" s="1"/>
      <c r="AP42" s="1"/>
      <c r="AQ42" s="1"/>
      <c r="AR42" s="1"/>
      <c r="AS42" s="1"/>
    </row>
    <row r="43" customFormat="false" ht="12.75" hidden="false" customHeight="true" outlineLevel="0" collapsed="false">
      <c r="A43" s="264"/>
      <c r="B43" s="265" t="s">
        <v>252</v>
      </c>
      <c r="C43" s="266" t="n">
        <f aca="false">SUM(C47:C77)-C62-C69-C70</f>
        <v>12.6079000000006</v>
      </c>
      <c r="D43" s="266" t="n">
        <f aca="false">SUM(D47:D77)-G62-D69-D70</f>
        <v>-535.896200000025</v>
      </c>
      <c r="E43" s="266" t="n">
        <f aca="false">SUM(E47:E77)-E62-E69-E70</f>
        <v>-1714.4352</v>
      </c>
      <c r="F43" s="266" t="n">
        <f aca="false">SUM(F47:F77)-F62-F69-F70</f>
        <v>-1014.9884</v>
      </c>
      <c r="G43" s="266" t="n">
        <f aca="false">SUM(G47:G77)-G62-G69-G70</f>
        <v>-1295.8918</v>
      </c>
      <c r="H43" s="266" t="n">
        <f aca="false">SUM(H47:H77)-H62-H69-H70</f>
        <v>0</v>
      </c>
      <c r="I43" s="266" t="n">
        <f aca="false">SUM(I47:I77)-I62-I69-I70</f>
        <v>0</v>
      </c>
      <c r="J43" s="266" t="n">
        <f aca="false">SUM(J47:J77)-J62-J69-J70</f>
        <v>3435.0391</v>
      </c>
      <c r="K43" s="266" t="n">
        <f aca="false">SUM(K47:K77)-K62-K69-K70</f>
        <v>746.837899999997</v>
      </c>
      <c r="L43" s="266" t="n">
        <f aca="false">SUM(L47:L77)-L62-L69-L70</f>
        <v>440.9761</v>
      </c>
      <c r="M43" s="266" t="n">
        <f aca="false">SUM(M47:M77)-M62-M69-M70</f>
        <v>46.5916</v>
      </c>
      <c r="N43" s="266" t="n">
        <f aca="false">SUM(N47:N77)-N62-N69-N70</f>
        <v>-1282.89610000001</v>
      </c>
      <c r="O43" s="266" t="n">
        <f aca="false">SUM(O47:O77)-O62-O69-O70</f>
        <v>0</v>
      </c>
      <c r="P43" s="266" t="n">
        <f aca="false">SUM(P47:P77)-P62-P69-P70</f>
        <v>0</v>
      </c>
      <c r="Q43" s="266" t="n">
        <f aca="false">SUM(Q47:Q77)-R62-Q69-Q70</f>
        <v>335.337300000014</v>
      </c>
      <c r="R43" s="266" t="n">
        <f aca="false">SUM(R47:R77)-S62-R69-R70</f>
        <v>593.2377</v>
      </c>
      <c r="S43" s="266" t="n">
        <f aca="false">SUM(S47:S77)-S62-S69-S70</f>
        <v>-428.719499999991</v>
      </c>
      <c r="T43" s="266" t="n">
        <f aca="false">SUM(T47:T77)-T62-T69-T70</f>
        <v>7599.5558</v>
      </c>
      <c r="U43" s="266" t="n">
        <f aca="false">SUM(U47:U77)-S62-T69-T70</f>
        <v>1101.6103</v>
      </c>
      <c r="V43" s="266" t="n">
        <f aca="false">SUM(V47:V77)-T62-U69-U70</f>
        <v>0</v>
      </c>
      <c r="W43" s="266" t="n">
        <f aca="false">SUM(W47:W77)-U62-V69-V70</f>
        <v>0</v>
      </c>
      <c r="X43" s="266" t="n">
        <f aca="false">SUM(X47:X77)-X62-X69-X70</f>
        <v>1177.0971</v>
      </c>
      <c r="Y43" s="266" t="n">
        <f aca="false">SUM(Y47:Y77)-Y62-Y69-Y70</f>
        <v>-89.5476</v>
      </c>
      <c r="Z43" s="266" t="n">
        <f aca="false">SUM(Z47:Z77)-Z62-Z69-Z70</f>
        <v>-34.8105000000165</v>
      </c>
      <c r="AA43" s="266" t="n">
        <f aca="false">SUM(AA47:AA77)-AA62-AA69-AA70</f>
        <v>1576.43510000004</v>
      </c>
      <c r="AB43" s="266" t="n">
        <f aca="false">SUM(AB47:AB77)-AB62-AB69-AB70</f>
        <v>651.5346</v>
      </c>
      <c r="AC43" s="266" t="n">
        <f aca="false">SUM(AC47:AC77)-AC62-AC69-AC70</f>
        <v>0</v>
      </c>
      <c r="AD43" s="266" t="n">
        <f aca="false">SUM(AD47:AD77)-AD62-AD69-AD70</f>
        <v>0</v>
      </c>
      <c r="AE43" s="266" t="n">
        <f aca="false">SUM(AE47:AE77)-AF62-AF69-AF70</f>
        <v>0</v>
      </c>
      <c r="AF43" s="266" t="n">
        <f aca="false">SUM(AF47:AF77)-AF62-AF69-AF70</f>
        <v>-858.4099</v>
      </c>
      <c r="AG43" s="266" t="n">
        <f aca="false">SUM(AG47:AG77)-AH62-AH69-AH70</f>
        <v>8760.0348</v>
      </c>
      <c r="AH43" s="1"/>
      <c r="AI43" s="267" t="s">
        <v>253</v>
      </c>
      <c r="AJ43" s="268" t="s">
        <v>254</v>
      </c>
      <c r="AK43" s="1"/>
      <c r="AL43" s="17"/>
      <c r="AN43" s="1"/>
      <c r="AO43" s="1"/>
      <c r="AP43" s="1"/>
      <c r="AQ43" s="1"/>
      <c r="AR43" s="1"/>
      <c r="AS43" s="1"/>
    </row>
    <row r="44" customFormat="false" ht="12.75" hidden="false" customHeight="true" outlineLevel="0" collapsed="false">
      <c r="A44" s="269" t="s">
        <v>255</v>
      </c>
      <c r="B44" s="270" t="n">
        <f aca="false">B4</f>
        <v>36647</v>
      </c>
      <c r="C44" s="271" t="n">
        <f aca="false">B44</f>
        <v>36647</v>
      </c>
      <c r="D44" s="271" t="n">
        <f aca="false">C44+1</f>
        <v>36648</v>
      </c>
      <c r="E44" s="271" t="n">
        <f aca="false">D44+1</f>
        <v>36649</v>
      </c>
      <c r="F44" s="271" t="n">
        <f aca="false">E44+1</f>
        <v>36650</v>
      </c>
      <c r="G44" s="271" t="n">
        <f aca="false">F44+1</f>
        <v>36651</v>
      </c>
      <c r="H44" s="271" t="n">
        <f aca="false">G44+1</f>
        <v>36652</v>
      </c>
      <c r="I44" s="271" t="n">
        <f aca="false">H44+1</f>
        <v>36653</v>
      </c>
      <c r="J44" s="271" t="n">
        <f aca="false">I44+1</f>
        <v>36654</v>
      </c>
      <c r="K44" s="271" t="n">
        <f aca="false">J44+1</f>
        <v>36655</v>
      </c>
      <c r="L44" s="271" t="n">
        <f aca="false">K44+1</f>
        <v>36656</v>
      </c>
      <c r="M44" s="271" t="n">
        <f aca="false">L44+1</f>
        <v>36657</v>
      </c>
      <c r="N44" s="271" t="n">
        <f aca="false">M44+1</f>
        <v>36658</v>
      </c>
      <c r="O44" s="271" t="n">
        <f aca="false">N44+1</f>
        <v>36659</v>
      </c>
      <c r="P44" s="271" t="n">
        <f aca="false">O44+1</f>
        <v>36660</v>
      </c>
      <c r="Q44" s="271" t="n">
        <f aca="false">P44+1</f>
        <v>36661</v>
      </c>
      <c r="R44" s="271" t="n">
        <f aca="false">Q44+1</f>
        <v>36662</v>
      </c>
      <c r="S44" s="271" t="n">
        <f aca="false">R44+1</f>
        <v>36663</v>
      </c>
      <c r="T44" s="271" t="n">
        <f aca="false">S44+1</f>
        <v>36664</v>
      </c>
      <c r="U44" s="271" t="n">
        <f aca="false">T44+1</f>
        <v>36665</v>
      </c>
      <c r="V44" s="271" t="n">
        <f aca="false">U44+1</f>
        <v>36666</v>
      </c>
      <c r="W44" s="271" t="n">
        <f aca="false">V44+1</f>
        <v>36667</v>
      </c>
      <c r="X44" s="271" t="n">
        <f aca="false">W44+1</f>
        <v>36668</v>
      </c>
      <c r="Y44" s="271" t="n">
        <f aca="false">X44+1</f>
        <v>36669</v>
      </c>
      <c r="Z44" s="271" t="n">
        <f aca="false">Y44+1</f>
        <v>36670</v>
      </c>
      <c r="AA44" s="271" t="n">
        <f aca="false">Z44+1</f>
        <v>36671</v>
      </c>
      <c r="AB44" s="271" t="n">
        <f aca="false">AA44+1</f>
        <v>36672</v>
      </c>
      <c r="AC44" s="271" t="n">
        <f aca="false">AB44+1</f>
        <v>36673</v>
      </c>
      <c r="AD44" s="271" t="n">
        <f aca="false">AC44+1</f>
        <v>36674</v>
      </c>
      <c r="AE44" s="271" t="n">
        <f aca="false">AD44+1</f>
        <v>36675</v>
      </c>
      <c r="AF44" s="271" t="n">
        <f aca="false">AE44+1</f>
        <v>36676</v>
      </c>
      <c r="AG44" s="271" t="n">
        <f aca="false">AF44+1</f>
        <v>36677</v>
      </c>
      <c r="AH44" s="272"/>
      <c r="AI44" s="273" t="n">
        <v>1</v>
      </c>
      <c r="AJ44" s="274" t="s">
        <v>256</v>
      </c>
      <c r="AK44" s="272"/>
      <c r="AL44" s="275"/>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c r="DI44" s="272"/>
      <c r="DJ44" s="272"/>
      <c r="DK44" s="272"/>
      <c r="DL44" s="272"/>
      <c r="DM44" s="272"/>
      <c r="DN44" s="272"/>
      <c r="DO44" s="272"/>
      <c r="DP44" s="272"/>
      <c r="DQ44" s="272"/>
      <c r="DR44" s="272"/>
      <c r="DS44" s="272"/>
      <c r="DT44" s="272"/>
      <c r="DU44" s="272"/>
      <c r="DV44" s="272"/>
      <c r="DW44" s="272"/>
      <c r="DX44" s="272"/>
      <c r="DY44" s="272"/>
      <c r="DZ44" s="272"/>
      <c r="EA44" s="272"/>
      <c r="EB44" s="272"/>
      <c r="EC44" s="272"/>
      <c r="ED44" s="272"/>
      <c r="EE44" s="272"/>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row>
    <row r="45" customFormat="false" ht="12.75" hidden="false" customHeight="true" outlineLevel="0" collapsed="false">
      <c r="A45" s="276"/>
      <c r="B45" s="276" t="n">
        <f aca="false">M38</f>
        <v>0.26230000006035</v>
      </c>
      <c r="C45" s="278" t="str">
        <f aca="false">LOOKUP((WEEKDAY(C44,1)),$AI$44:$AI$50,$AJ$44:$AJ$50)</f>
        <v>M</v>
      </c>
      <c r="D45" s="278" t="str">
        <f aca="false">LOOKUP((WEEKDAY(D44,1)),$AI$44:$AI$50,$AJ$44:$AJ$50)</f>
        <v>T</v>
      </c>
      <c r="E45" s="278" t="str">
        <f aca="false">LOOKUP((WEEKDAY(E44,1)),$AI$44:$AI$50,$AJ$44:$AJ$50)</f>
        <v>W</v>
      </c>
      <c r="F45" s="278" t="str">
        <f aca="false">LOOKUP((WEEKDAY(F44,1)),$AI$44:$AI$50,$AJ$44:$AJ$50)</f>
        <v>R</v>
      </c>
      <c r="G45" s="278" t="str">
        <f aca="false">LOOKUP((WEEKDAY(G44,1)),$AI$44:$AI$50,$AJ$44:$AJ$50)</f>
        <v>F</v>
      </c>
      <c r="H45" s="278" t="str">
        <f aca="false">LOOKUP((WEEKDAY(H44,1)),$AI$44:$AI$50,$AJ$44:$AJ$50)</f>
        <v>S</v>
      </c>
      <c r="I45" s="278" t="str">
        <f aca="false">LOOKUP((WEEKDAY(I44,1)),$AI$44:$AI$50,$AJ$44:$AJ$50)</f>
        <v>S</v>
      </c>
      <c r="J45" s="278" t="str">
        <f aca="false">LOOKUP((WEEKDAY(J44,1)),$AI$44:$AI$50,$AJ$44:$AJ$50)</f>
        <v>M</v>
      </c>
      <c r="K45" s="278" t="str">
        <f aca="false">LOOKUP((WEEKDAY(K44,1)),$AI$44:$AI$50,$AJ$44:$AJ$50)</f>
        <v>T</v>
      </c>
      <c r="L45" s="278" t="str">
        <f aca="false">LOOKUP((WEEKDAY(L44,1)),$AI$44:$AI$50,$AJ$44:$AJ$50)</f>
        <v>W</v>
      </c>
      <c r="M45" s="278" t="str">
        <f aca="false">LOOKUP((WEEKDAY(M44,1)),$AI$44:$AI$50,$AJ$44:$AJ$50)</f>
        <v>R</v>
      </c>
      <c r="N45" s="278" t="str">
        <f aca="false">LOOKUP((WEEKDAY(N44,1)),$AI$44:$AI$50,$AJ$44:$AJ$50)</f>
        <v>F</v>
      </c>
      <c r="O45" s="278" t="str">
        <f aca="false">LOOKUP((WEEKDAY(O44,1)),$AI$44:$AI$50,$AJ$44:$AJ$50)</f>
        <v>S</v>
      </c>
      <c r="P45" s="278" t="str">
        <f aca="false">LOOKUP((WEEKDAY(P44,1)),$AI$44:$AI$50,$AJ$44:$AJ$50)</f>
        <v>S</v>
      </c>
      <c r="Q45" s="278" t="str">
        <f aca="false">LOOKUP((WEEKDAY(Q44,1)),$AI$44:$AI$50,$AJ$44:$AJ$50)</f>
        <v>M</v>
      </c>
      <c r="R45" s="278" t="str">
        <f aca="false">LOOKUP((WEEKDAY(R44,1)),$AI$44:$AI$50,$AJ$44:$AJ$50)</f>
        <v>T</v>
      </c>
      <c r="S45" s="278" t="str">
        <f aca="false">LOOKUP((WEEKDAY(S44,1)),$AI$44:$AI$50,$AJ$44:$AJ$50)</f>
        <v>W</v>
      </c>
      <c r="T45" s="278" t="str">
        <f aca="false">LOOKUP((WEEKDAY(T44,1)),$AI$44:$AI$50,$AJ$44:$AJ$50)</f>
        <v>R</v>
      </c>
      <c r="U45" s="278" t="str">
        <f aca="false">LOOKUP((WEEKDAY(U44,1)),$AI$44:$AI$50,$AJ$44:$AJ$50)</f>
        <v>F</v>
      </c>
      <c r="V45" s="278" t="str">
        <f aca="false">LOOKUP((WEEKDAY(V44,1)),$AI$44:$AI$50,$AJ$44:$AJ$50)</f>
        <v>S</v>
      </c>
      <c r="W45" s="278" t="str">
        <f aca="false">LOOKUP((WEEKDAY(W44,1)),$AI$44:$AI$50,$AJ$44:$AJ$50)</f>
        <v>S</v>
      </c>
      <c r="X45" s="278" t="str">
        <f aca="false">LOOKUP((WEEKDAY(X44,1)),$AI$44:$AI$50,$AJ$44:$AJ$50)</f>
        <v>M</v>
      </c>
      <c r="Y45" s="278" t="str">
        <f aca="false">LOOKUP((WEEKDAY(Y44,1)),$AI$44:$AI$50,$AJ$44:$AJ$50)</f>
        <v>T</v>
      </c>
      <c r="Z45" s="278" t="str">
        <f aca="false">LOOKUP((WEEKDAY(Z44,1)),$AI$44:$AI$50,$AJ$44:$AJ$50)</f>
        <v>W</v>
      </c>
      <c r="AA45" s="278" t="str">
        <f aca="false">LOOKUP((WEEKDAY(AA44,1)),$AI$44:$AI$50,$AJ$44:$AJ$50)</f>
        <v>R</v>
      </c>
      <c r="AB45" s="278" t="str">
        <f aca="false">LOOKUP((WEEKDAY(AB44,1)),$AI$44:$AI$50,$AJ$44:$AJ$50)</f>
        <v>F</v>
      </c>
      <c r="AC45" s="278" t="str">
        <f aca="false">LOOKUP((WEEKDAY(AC44,1)),$AI$44:$AI$50,$AJ$44:$AJ$50)</f>
        <v>S</v>
      </c>
      <c r="AD45" s="278" t="str">
        <f aca="false">LOOKUP((WEEKDAY(AD44,1)),$AI$44:$AI$50,$AJ$44:$AJ$50)</f>
        <v>S</v>
      </c>
      <c r="AE45" s="278" t="str">
        <f aca="false">LOOKUP((WEEKDAY(AE44,1)),$AI$44:$AI$50,$AJ$44:$AJ$50)</f>
        <v>M</v>
      </c>
      <c r="AF45" s="278" t="str">
        <f aca="false">LOOKUP((WEEKDAY(AF44,1)),$AI$44:$AI$50,$AJ$44:$AJ$50)</f>
        <v>T</v>
      </c>
      <c r="AG45" s="278" t="str">
        <f aca="false">LOOKUP((WEEKDAY(AG44,1)),$AI$44:$AI$50,$AJ$44:$AJ$50)</f>
        <v>W</v>
      </c>
      <c r="AH45" s="1"/>
      <c r="AI45" s="279" t="n">
        <v>2</v>
      </c>
      <c r="AJ45" s="280" t="s">
        <v>257</v>
      </c>
      <c r="AK45" s="1"/>
      <c r="AL45" s="85"/>
      <c r="AN45" s="1"/>
      <c r="AO45" s="1"/>
      <c r="AP45" s="1"/>
      <c r="AQ45" s="1"/>
      <c r="AR45" s="1"/>
      <c r="AS45" s="1"/>
    </row>
    <row r="46" customFormat="false" ht="12.75" hidden="false" customHeight="true" outlineLevel="0" collapsed="false">
      <c r="A46" s="281"/>
      <c r="B46" s="277" t="s">
        <v>258</v>
      </c>
      <c r="C46" s="323"/>
      <c r="D46" s="323"/>
      <c r="E46" s="323"/>
      <c r="F46" s="323"/>
      <c r="G46" s="323"/>
      <c r="H46" s="323"/>
      <c r="I46" s="323"/>
      <c r="J46" s="323"/>
      <c r="K46" s="323"/>
      <c r="L46" s="323"/>
      <c r="M46" s="323"/>
      <c r="N46" s="323"/>
      <c r="O46" s="323"/>
      <c r="P46" s="282"/>
      <c r="Q46" s="323"/>
      <c r="R46" s="282"/>
      <c r="S46" s="323"/>
      <c r="T46" s="282"/>
      <c r="U46" s="323"/>
      <c r="V46" s="323"/>
      <c r="W46" s="282"/>
      <c r="X46" s="323"/>
      <c r="Y46" s="323"/>
      <c r="Z46" s="323"/>
      <c r="AA46" s="323"/>
      <c r="AB46" s="282"/>
      <c r="AC46" s="323"/>
      <c r="AD46" s="323"/>
      <c r="AF46" s="282"/>
      <c r="AG46" s="324"/>
      <c r="AH46" s="1"/>
      <c r="AI46" s="279" t="n">
        <v>3</v>
      </c>
      <c r="AJ46" s="280" t="s">
        <v>261</v>
      </c>
      <c r="AK46" s="1"/>
      <c r="AL46" s="85"/>
      <c r="AN46" s="1"/>
      <c r="AO46" s="1"/>
      <c r="AP46" s="1"/>
      <c r="AQ46" s="1"/>
      <c r="AR46" s="1"/>
      <c r="AS46" s="1"/>
    </row>
    <row r="47" customFormat="false" ht="12.75" hidden="true" customHeight="true" outlineLevel="0" collapsed="false">
      <c r="A47" s="226" t="s">
        <v>262</v>
      </c>
      <c r="B47" s="284" t="n">
        <f aca="false">SUM(C47:AG47)</f>
        <v>0</v>
      </c>
      <c r="H47" s="134" t="n">
        <v>0</v>
      </c>
      <c r="I47" s="134" t="n">
        <v>0</v>
      </c>
      <c r="O47" s="134" t="n">
        <v>0</v>
      </c>
      <c r="P47" s="134" t="n">
        <v>0</v>
      </c>
      <c r="V47" s="134" t="n">
        <v>0</v>
      </c>
      <c r="W47" s="134" t="n">
        <v>0</v>
      </c>
      <c r="AC47" s="134" t="n">
        <v>0</v>
      </c>
      <c r="AD47" s="134" t="n">
        <v>0</v>
      </c>
      <c r="AE47" s="134" t="n">
        <v>0</v>
      </c>
      <c r="AH47" s="1"/>
      <c r="AI47" s="279" t="n">
        <v>4</v>
      </c>
      <c r="AJ47" s="280" t="s">
        <v>263</v>
      </c>
      <c r="AK47" s="1"/>
      <c r="AL47" s="3"/>
      <c r="AM47" s="2"/>
      <c r="AN47" s="33"/>
      <c r="AO47" s="1"/>
      <c r="AP47" s="1"/>
      <c r="AQ47" s="1"/>
      <c r="AR47" s="1"/>
      <c r="AS47" s="1"/>
    </row>
    <row r="48" customFormat="false" ht="12.75" hidden="false" customHeight="true" outlineLevel="0" collapsed="false">
      <c r="A48" s="285" t="s">
        <v>264</v>
      </c>
      <c r="B48" s="284" t="n">
        <f aca="false">SUM(C48:AG48)</f>
        <v>0</v>
      </c>
      <c r="C48" s="153" t="n">
        <v>0</v>
      </c>
      <c r="D48" s="153" t="n">
        <v>0</v>
      </c>
      <c r="E48" s="153" t="n">
        <v>0</v>
      </c>
      <c r="F48" s="153" t="n">
        <v>0</v>
      </c>
      <c r="G48" s="153" t="n">
        <v>0</v>
      </c>
      <c r="H48" s="153"/>
      <c r="I48" s="153"/>
      <c r="J48" s="153" t="n">
        <v>0</v>
      </c>
      <c r="K48" s="153" t="n">
        <v>0</v>
      </c>
      <c r="L48" s="153" t="n">
        <v>0</v>
      </c>
      <c r="M48" s="153" t="n">
        <v>0</v>
      </c>
      <c r="N48" s="153" t="n">
        <v>0</v>
      </c>
      <c r="O48" s="153"/>
      <c r="P48" s="153"/>
      <c r="Q48" s="153" t="n">
        <v>0</v>
      </c>
      <c r="R48" s="153" t="n">
        <v>0</v>
      </c>
      <c r="S48" s="153" t="n">
        <v>0</v>
      </c>
      <c r="T48" s="153" t="n">
        <v>0</v>
      </c>
      <c r="U48" s="153" t="n">
        <v>0</v>
      </c>
      <c r="V48" s="153"/>
      <c r="X48" s="153" t="n">
        <v>0</v>
      </c>
      <c r="Y48" s="153" t="n">
        <v>0</v>
      </c>
      <c r="Z48" s="153" t="n">
        <v>0</v>
      </c>
      <c r="AA48" s="153" t="n">
        <v>0</v>
      </c>
      <c r="AB48" s="153" t="n">
        <v>0</v>
      </c>
      <c r="AC48" s="153"/>
      <c r="AD48" s="153"/>
      <c r="AF48" s="153" t="n">
        <v>0</v>
      </c>
      <c r="AG48" s="153" t="n">
        <f aca="false">+Input!$C$13</f>
        <v>0</v>
      </c>
      <c r="AH48" s="1"/>
      <c r="AI48" s="279" t="n">
        <v>5</v>
      </c>
      <c r="AJ48" s="280" t="s">
        <v>265</v>
      </c>
      <c r="AK48" s="1"/>
      <c r="AL48" s="3"/>
      <c r="AM48" s="153"/>
      <c r="AN48" s="56"/>
      <c r="AO48" s="3"/>
      <c r="AP48" s="3"/>
      <c r="AQ48" s="3"/>
      <c r="AR48" s="3"/>
      <c r="AS48" s="3"/>
      <c r="AT48" s="205"/>
      <c r="AU48" s="205"/>
      <c r="BB48" s="153" t="n">
        <f aca="false">+Input!$C$13</f>
        <v>0</v>
      </c>
    </row>
    <row r="49" customFormat="false" ht="12.75" hidden="false" customHeight="true" outlineLevel="0" collapsed="false">
      <c r="A49" s="285" t="s">
        <v>266</v>
      </c>
      <c r="B49" s="284" t="n">
        <f aca="false">SUM(C49:AG49)</f>
        <v>4138</v>
      </c>
      <c r="C49" s="153" t="n">
        <v>0</v>
      </c>
      <c r="D49" s="153" t="n">
        <v>0</v>
      </c>
      <c r="E49" s="153" t="n">
        <v>0</v>
      </c>
      <c r="F49" s="153" t="n">
        <v>0</v>
      </c>
      <c r="G49" s="153" t="n">
        <v>0</v>
      </c>
      <c r="H49" s="153"/>
      <c r="I49" s="153"/>
      <c r="J49" s="153" t="n">
        <v>3764</v>
      </c>
      <c r="K49" s="153" t="n">
        <v>0</v>
      </c>
      <c r="L49" s="153" t="n">
        <v>0</v>
      </c>
      <c r="M49" s="153" t="n">
        <v>0</v>
      </c>
      <c r="N49" s="153" t="n">
        <v>0</v>
      </c>
      <c r="O49" s="153"/>
      <c r="P49" s="153"/>
      <c r="Q49" s="153" t="n">
        <v>0</v>
      </c>
      <c r="R49" s="153" t="n">
        <v>0</v>
      </c>
      <c r="S49" s="153" t="n">
        <v>0</v>
      </c>
      <c r="T49" s="153" t="n">
        <v>0</v>
      </c>
      <c r="U49" s="153" t="n">
        <v>0</v>
      </c>
      <c r="V49" s="153"/>
      <c r="X49" s="153" t="n">
        <v>0</v>
      </c>
      <c r="Y49" s="153" t="n">
        <v>0</v>
      </c>
      <c r="Z49" s="153" t="n">
        <v>0</v>
      </c>
      <c r="AA49" s="153" t="n">
        <v>374</v>
      </c>
      <c r="AB49" s="153" t="n">
        <v>0</v>
      </c>
      <c r="AC49" s="153"/>
      <c r="AD49" s="153"/>
      <c r="AF49" s="153" t="n">
        <v>0</v>
      </c>
      <c r="AG49" s="153" t="n">
        <f aca="false">+Input!$C$12</f>
        <v>0</v>
      </c>
      <c r="AH49" s="1"/>
      <c r="AI49" s="279" t="n">
        <v>6</v>
      </c>
      <c r="AJ49" s="280" t="s">
        <v>267</v>
      </c>
      <c r="AK49" s="1"/>
      <c r="AL49" s="3"/>
      <c r="AM49" s="153"/>
      <c r="AN49" s="56"/>
      <c r="AO49" s="3"/>
      <c r="AP49" s="3"/>
      <c r="AQ49" s="3"/>
      <c r="AR49" s="3"/>
      <c r="AS49" s="3"/>
      <c r="AT49" s="205"/>
      <c r="AU49" s="205"/>
      <c r="BB49" s="153" t="n">
        <f aca="false">+Input!$C$12</f>
        <v>0</v>
      </c>
    </row>
    <row r="50" customFormat="false" ht="12.75" hidden="true" customHeight="true" outlineLevel="0" collapsed="false">
      <c r="A50" s="285" t="s">
        <v>268</v>
      </c>
      <c r="B50" s="284" t="n">
        <f aca="false">SUM(C50:AG50)</f>
        <v>0</v>
      </c>
      <c r="C50" s="153"/>
      <c r="D50" s="153"/>
      <c r="E50" s="153"/>
      <c r="F50" s="153"/>
      <c r="G50" s="153"/>
      <c r="H50" s="153"/>
      <c r="I50" s="153"/>
      <c r="J50" s="153"/>
      <c r="K50" s="153"/>
      <c r="L50" s="153"/>
      <c r="M50" s="153"/>
      <c r="N50" s="153"/>
      <c r="O50" s="153"/>
      <c r="P50" s="153"/>
      <c r="Q50" s="153"/>
      <c r="R50" s="153"/>
      <c r="S50" s="153"/>
      <c r="T50" s="153"/>
      <c r="U50" s="153"/>
      <c r="V50" s="153"/>
      <c r="X50" s="153"/>
      <c r="Y50" s="153"/>
      <c r="Z50" s="153"/>
      <c r="AA50" s="153"/>
      <c r="AB50" s="153"/>
      <c r="AC50" s="153"/>
      <c r="AD50" s="153"/>
      <c r="AF50" s="153"/>
      <c r="AG50" s="153"/>
      <c r="AH50" s="1"/>
      <c r="AI50" s="286" t="n">
        <v>7</v>
      </c>
      <c r="AJ50" s="287" t="s">
        <v>256</v>
      </c>
      <c r="AK50" s="1"/>
      <c r="AL50" s="2"/>
      <c r="AM50" s="2"/>
      <c r="AN50" s="56"/>
      <c r="AO50" s="3"/>
      <c r="AP50" s="3"/>
      <c r="AQ50" s="3"/>
      <c r="AR50" s="3"/>
      <c r="AS50" s="3"/>
      <c r="AT50" s="205"/>
      <c r="AU50" s="205"/>
      <c r="BB50" s="153"/>
    </row>
    <row r="51" customFormat="false" ht="12.75" hidden="false" customHeight="true" outlineLevel="0" collapsed="false">
      <c r="A51" s="285" t="s">
        <v>269</v>
      </c>
      <c r="B51" s="284" t="n">
        <f aca="false">SUM(C51:AG51)</f>
        <v>0</v>
      </c>
      <c r="C51" s="153" t="n">
        <v>0</v>
      </c>
      <c r="D51" s="153" t="n">
        <v>0</v>
      </c>
      <c r="E51" s="153" t="n">
        <v>0</v>
      </c>
      <c r="F51" s="153" t="n">
        <v>0</v>
      </c>
      <c r="G51" s="153" t="n">
        <v>0</v>
      </c>
      <c r="H51" s="153"/>
      <c r="I51" s="153"/>
      <c r="J51" s="153" t="n">
        <v>0</v>
      </c>
      <c r="K51" s="153" t="n">
        <v>0</v>
      </c>
      <c r="L51" s="153" t="n">
        <v>0</v>
      </c>
      <c r="M51" s="153" t="n">
        <v>0</v>
      </c>
      <c r="N51" s="153" t="n">
        <v>0</v>
      </c>
      <c r="O51" s="153"/>
      <c r="P51" s="153"/>
      <c r="Q51" s="153" t="n">
        <v>0</v>
      </c>
      <c r="R51" s="153" t="n">
        <v>0</v>
      </c>
      <c r="S51" s="153" t="n">
        <v>0</v>
      </c>
      <c r="T51" s="153" t="n">
        <v>0</v>
      </c>
      <c r="U51" s="153" t="n">
        <v>0</v>
      </c>
      <c r="V51" s="153"/>
      <c r="X51" s="153" t="n">
        <v>0</v>
      </c>
      <c r="Y51" s="153" t="n">
        <v>0</v>
      </c>
      <c r="Z51" s="153" t="n">
        <v>0</v>
      </c>
      <c r="AA51" s="153" t="n">
        <v>0</v>
      </c>
      <c r="AB51" s="153" t="n">
        <v>0</v>
      </c>
      <c r="AC51" s="153"/>
      <c r="AD51" s="153"/>
      <c r="AF51" s="153" t="n">
        <v>0</v>
      </c>
      <c r="AG51" s="153" t="n">
        <f aca="false">+Input!$C$14</f>
        <v>0</v>
      </c>
      <c r="AH51" s="1"/>
      <c r="AI51" s="205"/>
      <c r="AJ51" s="1"/>
      <c r="AK51" s="1"/>
      <c r="AL51" s="2"/>
      <c r="AM51" s="2"/>
      <c r="AN51" s="33"/>
      <c r="AO51" s="1"/>
      <c r="AP51" s="1"/>
      <c r="AQ51" s="1"/>
      <c r="AR51" s="1"/>
      <c r="AS51" s="1"/>
      <c r="BB51" s="153" t="n">
        <f aca="false">+Input!$C$14</f>
        <v>0</v>
      </c>
    </row>
    <row r="52" customFormat="false" ht="12.75" hidden="true" customHeight="true" outlineLevel="0" collapsed="false">
      <c r="A52" s="285" t="s">
        <v>270</v>
      </c>
      <c r="B52" s="284" t="n">
        <f aca="false">SUM(C52:AG52)</f>
        <v>0</v>
      </c>
      <c r="C52" s="153"/>
      <c r="D52" s="153"/>
      <c r="E52" s="153"/>
      <c r="F52" s="153"/>
      <c r="G52" s="153"/>
      <c r="H52" s="153"/>
      <c r="I52" s="153"/>
      <c r="J52" s="153"/>
      <c r="K52" s="153"/>
      <c r="L52" s="153"/>
      <c r="M52" s="153"/>
      <c r="N52" s="153"/>
      <c r="O52" s="153"/>
      <c r="P52" s="153"/>
      <c r="Q52" s="153"/>
      <c r="R52" s="153"/>
      <c r="S52" s="153"/>
      <c r="T52" s="153"/>
      <c r="U52" s="153"/>
      <c r="V52" s="153"/>
      <c r="X52" s="153"/>
      <c r="Y52" s="153"/>
      <c r="Z52" s="153"/>
      <c r="AA52" s="153"/>
      <c r="AB52" s="153"/>
      <c r="AC52" s="153"/>
      <c r="AD52" s="153"/>
      <c r="AF52" s="153"/>
      <c r="AG52" s="153"/>
      <c r="AH52" s="1"/>
      <c r="AI52" s="205"/>
      <c r="AJ52" s="1"/>
      <c r="AK52" s="1"/>
      <c r="AL52" s="2"/>
      <c r="AM52" s="2"/>
      <c r="AN52" s="33"/>
      <c r="AO52" s="1"/>
      <c r="AP52" s="1"/>
      <c r="AQ52" s="1"/>
      <c r="AR52" s="1"/>
      <c r="AS52" s="1"/>
      <c r="BB52" s="153"/>
    </row>
    <row r="53" customFormat="false" ht="12.75" hidden="false" customHeight="true" outlineLevel="0" collapsed="false">
      <c r="A53" s="226" t="s">
        <v>118</v>
      </c>
      <c r="B53" s="284" t="n">
        <f aca="false">SUM(C53:AG53)</f>
        <v>10309.3152</v>
      </c>
      <c r="C53" s="153" t="n">
        <v>0</v>
      </c>
      <c r="D53" s="153" t="n">
        <v>0.1028</v>
      </c>
      <c r="E53" s="153" t="n">
        <v>-0.0985</v>
      </c>
      <c r="F53" s="153" t="n">
        <v>-0.0003</v>
      </c>
      <c r="G53" s="153" t="n">
        <v>-0.2468</v>
      </c>
      <c r="H53" s="153"/>
      <c r="I53" s="153"/>
      <c r="J53" s="153" t="n">
        <v>-0.2293</v>
      </c>
      <c r="K53" s="153" t="n">
        <v>0</v>
      </c>
      <c r="L53" s="153" t="n">
        <v>-373.5066</v>
      </c>
      <c r="M53" s="153" t="n">
        <v>0.3601</v>
      </c>
      <c r="N53" s="153" t="n">
        <v>0</v>
      </c>
      <c r="O53" s="153"/>
      <c r="P53" s="153"/>
      <c r="Q53" s="153" t="n">
        <v>-0.0023</v>
      </c>
      <c r="R53" s="153" t="n">
        <v>0.0721</v>
      </c>
      <c r="S53" s="153" t="n">
        <v>-0.4816</v>
      </c>
      <c r="T53" s="153" t="n">
        <v>8358.2</v>
      </c>
      <c r="U53" s="153" t="n">
        <v>-0.5283</v>
      </c>
      <c r="V53" s="153"/>
      <c r="X53" s="153" t="n">
        <v>0.015</v>
      </c>
      <c r="Y53" s="153" t="n">
        <v>-0.5791</v>
      </c>
      <c r="Z53" s="153" t="n">
        <v>0.3544</v>
      </c>
      <c r="AA53" s="153" t="n">
        <v>0.1918</v>
      </c>
      <c r="AB53" s="153" t="n">
        <v>-0.0325</v>
      </c>
      <c r="AC53" s="153"/>
      <c r="AD53" s="153"/>
      <c r="AF53" s="153" t="n">
        <v>0.0611</v>
      </c>
      <c r="AG53" s="153" t="n">
        <f aca="false">+Input!$C$15</f>
        <v>2325.6632</v>
      </c>
      <c r="AH53" s="1"/>
      <c r="AI53" s="288" t="s">
        <v>271</v>
      </c>
      <c r="AJ53" s="289"/>
      <c r="AK53" s="290"/>
      <c r="AL53" s="291"/>
      <c r="AM53" s="8"/>
      <c r="AN53" s="33"/>
      <c r="AO53" s="1"/>
      <c r="AP53" s="1"/>
      <c r="AQ53" s="1"/>
      <c r="AR53" s="1"/>
      <c r="AS53" s="1"/>
      <c r="BB53" s="153" t="n">
        <f aca="false">+Input!$C$15</f>
        <v>2325.6632</v>
      </c>
    </row>
    <row r="54" customFormat="false" ht="12.75" hidden="false" customHeight="true" outlineLevel="0" collapsed="false">
      <c r="A54" s="226" t="s">
        <v>119</v>
      </c>
      <c r="B54" s="284" t="n">
        <f aca="false">SUM(C54:AG54)</f>
        <v>0.572600000014063</v>
      </c>
      <c r="C54" s="153" t="n">
        <v>0.0907000000006519</v>
      </c>
      <c r="D54" s="153" t="n">
        <v>0.000699999975040555</v>
      </c>
      <c r="E54" s="153" t="n">
        <v>0</v>
      </c>
      <c r="F54" s="153" t="n">
        <v>0.000100000004749745</v>
      </c>
      <c r="G54" s="153" t="n">
        <v>0.000100000004749745</v>
      </c>
      <c r="H54" s="153"/>
      <c r="I54" s="153"/>
      <c r="J54" s="153" t="n">
        <v>0</v>
      </c>
      <c r="K54" s="153" t="n">
        <v>0.301399999996647</v>
      </c>
      <c r="L54" s="153" t="n">
        <v>0</v>
      </c>
      <c r="M54" s="153" t="n">
        <v>0</v>
      </c>
      <c r="N54" s="153" t="n">
        <v>0.00099999998928979</v>
      </c>
      <c r="O54" s="153"/>
      <c r="P54" s="153"/>
      <c r="Q54" s="153" t="n">
        <v>0.000300000014249235</v>
      </c>
      <c r="R54" s="153" t="n">
        <v>0</v>
      </c>
      <c r="S54" s="153" t="n">
        <v>0.00020000000949949</v>
      </c>
      <c r="T54" s="153" t="n">
        <v>0</v>
      </c>
      <c r="U54" s="153" t="n">
        <v>0</v>
      </c>
      <c r="V54" s="153"/>
      <c r="X54" s="153" t="n">
        <v>0</v>
      </c>
      <c r="Y54" s="153" t="n">
        <v>0</v>
      </c>
      <c r="Z54" s="153" t="n">
        <v>0.179799999983516</v>
      </c>
      <c r="AA54" s="153" t="n">
        <v>-0.00169999996433035</v>
      </c>
      <c r="AB54" s="153" t="n">
        <v>0</v>
      </c>
      <c r="AC54" s="153"/>
      <c r="AD54" s="153"/>
      <c r="AF54" s="153" t="n">
        <v>0</v>
      </c>
      <c r="AG54" s="153" t="n">
        <f aca="false">+Input!$C$16</f>
        <v>0</v>
      </c>
      <c r="AH54" s="1"/>
      <c r="AJ54" s="1"/>
      <c r="AK54" s="1"/>
      <c r="AL54" s="3"/>
      <c r="AM54" s="2"/>
      <c r="AN54" s="33"/>
      <c r="AO54" s="1"/>
      <c r="AP54" s="1"/>
      <c r="AQ54" s="1"/>
      <c r="AR54" s="1"/>
      <c r="AS54" s="1"/>
      <c r="BB54" s="153" t="n">
        <f aca="false">+Input!$C$16</f>
        <v>0</v>
      </c>
    </row>
    <row r="55" customFormat="false" ht="12.75" hidden="true" customHeight="true" outlineLevel="0" collapsed="false">
      <c r="A55" s="226" t="s">
        <v>272</v>
      </c>
      <c r="B55" s="284" t="n">
        <f aca="false">SUM(C55:AG55)</f>
        <v>0</v>
      </c>
      <c r="C55" s="153"/>
      <c r="D55" s="153"/>
      <c r="E55" s="153"/>
      <c r="F55" s="153"/>
      <c r="G55" s="153"/>
      <c r="H55" s="153"/>
      <c r="I55" s="153"/>
      <c r="J55" s="153"/>
      <c r="K55" s="153"/>
      <c r="L55" s="153"/>
      <c r="M55" s="153"/>
      <c r="N55" s="153"/>
      <c r="O55" s="153"/>
      <c r="P55" s="153"/>
      <c r="Q55" s="153"/>
      <c r="R55" s="153"/>
      <c r="S55" s="153"/>
      <c r="T55" s="153"/>
      <c r="U55" s="153"/>
      <c r="V55" s="153"/>
      <c r="X55" s="153"/>
      <c r="Y55" s="153"/>
      <c r="Z55" s="153"/>
      <c r="AA55" s="153"/>
      <c r="AB55" s="153"/>
      <c r="AC55" s="153"/>
      <c r="AD55" s="153"/>
      <c r="AF55" s="153"/>
      <c r="AG55" s="153"/>
      <c r="AH55" s="1"/>
      <c r="AI55" s="292" t="s">
        <v>273</v>
      </c>
      <c r="AJ55" s="293" t="s">
        <v>274</v>
      </c>
      <c r="AK55" s="294" t="s">
        <v>275</v>
      </c>
      <c r="AL55" s="295" t="s">
        <v>276</v>
      </c>
      <c r="AM55" s="296" t="s">
        <v>277</v>
      </c>
      <c r="AN55" s="33"/>
      <c r="AO55" s="1"/>
      <c r="AP55" s="1"/>
      <c r="AQ55" s="1"/>
      <c r="AR55" s="1"/>
      <c r="AS55" s="1"/>
      <c r="BB55" s="153"/>
    </row>
    <row r="56" customFormat="false" ht="12.75" hidden="false" customHeight="true" outlineLevel="0" collapsed="false">
      <c r="A56" s="226" t="s">
        <v>120</v>
      </c>
      <c r="B56" s="284" t="n">
        <f aca="false">SUM(C56:AG56)</f>
        <v>0</v>
      </c>
      <c r="C56" s="153" t="n">
        <v>0</v>
      </c>
      <c r="D56" s="153" t="n">
        <v>0</v>
      </c>
      <c r="E56" s="153" t="n">
        <v>0</v>
      </c>
      <c r="F56" s="153" t="n">
        <v>0</v>
      </c>
      <c r="G56" s="153" t="n">
        <v>0</v>
      </c>
      <c r="H56" s="153"/>
      <c r="I56" s="153"/>
      <c r="J56" s="153" t="n">
        <v>0</v>
      </c>
      <c r="K56" s="153" t="n">
        <v>0</v>
      </c>
      <c r="L56" s="153" t="n">
        <v>0</v>
      </c>
      <c r="M56" s="153" t="n">
        <v>0</v>
      </c>
      <c r="N56" s="153" t="n">
        <v>0</v>
      </c>
      <c r="O56" s="153"/>
      <c r="P56" s="153"/>
      <c r="Q56" s="153" t="n">
        <v>0</v>
      </c>
      <c r="R56" s="153" t="n">
        <v>0</v>
      </c>
      <c r="S56" s="153" t="n">
        <v>0</v>
      </c>
      <c r="T56" s="153" t="n">
        <v>0</v>
      </c>
      <c r="U56" s="153" t="n">
        <v>0</v>
      </c>
      <c r="V56" s="153"/>
      <c r="X56" s="153" t="n">
        <v>0</v>
      </c>
      <c r="Y56" s="153" t="n">
        <v>0</v>
      </c>
      <c r="Z56" s="153" t="n">
        <v>0</v>
      </c>
      <c r="AA56" s="153" t="n">
        <v>0</v>
      </c>
      <c r="AB56" s="153" t="n">
        <v>0</v>
      </c>
      <c r="AC56" s="153"/>
      <c r="AD56" s="153"/>
      <c r="AF56" s="153" t="n">
        <v>0</v>
      </c>
      <c r="AG56" s="153" t="n">
        <f aca="false">+Input!$C$17</f>
        <v>0</v>
      </c>
      <c r="AH56" s="1"/>
      <c r="AI56" s="297"/>
      <c r="AJ56" s="298"/>
      <c r="AK56" s="290"/>
      <c r="AL56" s="291"/>
      <c r="AM56" s="405"/>
      <c r="AN56" s="33"/>
      <c r="AO56" s="1"/>
      <c r="AP56" s="1"/>
      <c r="AQ56" s="1"/>
      <c r="AR56" s="1"/>
      <c r="AS56" s="1"/>
      <c r="BB56" s="153" t="n">
        <f aca="false">+Input!$C$17</f>
        <v>0</v>
      </c>
    </row>
    <row r="57" customFormat="false" ht="12.75" hidden="false" customHeight="true" outlineLevel="0" collapsed="false">
      <c r="A57" s="226" t="s">
        <v>121</v>
      </c>
      <c r="B57" s="284" t="n">
        <f aca="false">SUM(C57:AG57)</f>
        <v>0</v>
      </c>
      <c r="C57" s="153" t="n">
        <v>0</v>
      </c>
      <c r="D57" s="153" t="n">
        <v>0</v>
      </c>
      <c r="E57" s="153" t="n">
        <v>0</v>
      </c>
      <c r="F57" s="153" t="n">
        <v>0</v>
      </c>
      <c r="G57" s="153" t="n">
        <v>0</v>
      </c>
      <c r="H57" s="153"/>
      <c r="I57" s="153"/>
      <c r="J57" s="153" t="n">
        <v>0</v>
      </c>
      <c r="K57" s="153" t="n">
        <v>0</v>
      </c>
      <c r="L57" s="153" t="n">
        <v>0</v>
      </c>
      <c r="M57" s="153" t="n">
        <v>0</v>
      </c>
      <c r="N57" s="153" t="n">
        <v>0</v>
      </c>
      <c r="O57" s="153"/>
      <c r="P57" s="153"/>
      <c r="Q57" s="153" t="n">
        <v>0</v>
      </c>
      <c r="R57" s="153" t="n">
        <v>0</v>
      </c>
      <c r="S57" s="153" t="n">
        <v>0</v>
      </c>
      <c r="T57" s="153" t="n">
        <v>0</v>
      </c>
      <c r="U57" s="153" t="n">
        <v>0</v>
      </c>
      <c r="V57" s="153"/>
      <c r="X57" s="153" t="n">
        <v>0</v>
      </c>
      <c r="Y57" s="153" t="n">
        <v>0</v>
      </c>
      <c r="Z57" s="153" t="n">
        <v>0</v>
      </c>
      <c r="AA57" s="153" t="n">
        <v>0</v>
      </c>
      <c r="AB57" s="153" t="n">
        <v>0</v>
      </c>
      <c r="AC57" s="153"/>
      <c r="AD57" s="153"/>
      <c r="AF57" s="153" t="n">
        <v>0</v>
      </c>
      <c r="AG57" s="153" t="n">
        <f aca="false">+Input!$C$18</f>
        <v>0</v>
      </c>
      <c r="AH57" s="1"/>
      <c r="AI57" s="297"/>
      <c r="AJ57" s="298"/>
      <c r="AK57" s="290"/>
      <c r="AL57" s="291"/>
      <c r="AM57" s="8"/>
      <c r="AN57" s="33"/>
      <c r="AO57" s="1"/>
      <c r="AP57" s="1"/>
      <c r="AQ57" s="1"/>
      <c r="AR57" s="1"/>
      <c r="AS57" s="1"/>
      <c r="BB57" s="153" t="n">
        <f aca="false">+Input!$C$18</f>
        <v>0</v>
      </c>
    </row>
    <row r="58" customFormat="false" ht="11.25" hidden="false" customHeight="true" outlineLevel="0" collapsed="false">
      <c r="A58" s="285" t="s">
        <v>122</v>
      </c>
      <c r="B58" s="284" t="n">
        <f aca="false">SUM(C58:AG58)</f>
        <v>0</v>
      </c>
      <c r="C58" s="153" t="n">
        <v>0</v>
      </c>
      <c r="D58" s="153" t="n">
        <v>0</v>
      </c>
      <c r="E58" s="153" t="n">
        <v>0</v>
      </c>
      <c r="F58" s="153" t="n">
        <v>0</v>
      </c>
      <c r="G58" s="153" t="n">
        <v>0</v>
      </c>
      <c r="H58" s="153"/>
      <c r="I58" s="153"/>
      <c r="J58" s="153" t="n">
        <v>0</v>
      </c>
      <c r="K58" s="153" t="n">
        <v>0</v>
      </c>
      <c r="L58" s="153" t="n">
        <v>0</v>
      </c>
      <c r="M58" s="153" t="n">
        <v>0</v>
      </c>
      <c r="N58" s="153" t="n">
        <v>0</v>
      </c>
      <c r="O58" s="153"/>
      <c r="P58" s="153"/>
      <c r="Q58" s="153" t="n">
        <v>0</v>
      </c>
      <c r="R58" s="153" t="n">
        <v>0</v>
      </c>
      <c r="S58" s="153" t="n">
        <v>0</v>
      </c>
      <c r="T58" s="153" t="n">
        <v>0</v>
      </c>
      <c r="U58" s="153" t="n">
        <v>0</v>
      </c>
      <c r="V58" s="153"/>
      <c r="X58" s="153" t="n">
        <v>0</v>
      </c>
      <c r="Y58" s="153" t="n">
        <v>0</v>
      </c>
      <c r="Z58" s="153" t="n">
        <v>0</v>
      </c>
      <c r="AA58" s="153" t="n">
        <v>0</v>
      </c>
      <c r="AB58" s="153" t="n">
        <v>0</v>
      </c>
      <c r="AC58" s="153"/>
      <c r="AD58" s="153"/>
      <c r="AF58" s="153" t="n">
        <v>0</v>
      </c>
      <c r="AG58" s="153" t="n">
        <f aca="false">+Input!$C$19</f>
        <v>0</v>
      </c>
      <c r="AH58" s="1"/>
      <c r="AI58" s="297"/>
      <c r="AJ58" s="298"/>
      <c r="AK58" s="290"/>
      <c r="AL58" s="291"/>
      <c r="AM58" s="8"/>
      <c r="AN58" s="33"/>
      <c r="AO58" s="1"/>
      <c r="AP58" s="1"/>
      <c r="AQ58" s="1"/>
      <c r="AR58" s="1"/>
      <c r="AS58" s="1"/>
      <c r="BB58" s="153" t="n">
        <f aca="false">+Input!$C$19</f>
        <v>0</v>
      </c>
    </row>
    <row r="59" customFormat="false" ht="12.75" hidden="false" customHeight="true" outlineLevel="0" collapsed="false">
      <c r="A59" s="285" t="s">
        <v>278</v>
      </c>
      <c r="B59" s="284" t="n">
        <f aca="false">SUM(C59:AG59)</f>
        <v>-3381.7679</v>
      </c>
      <c r="C59" s="153" t="n">
        <v>-266.2429</v>
      </c>
      <c r="D59" s="153" t="n">
        <v>-628.4649</v>
      </c>
      <c r="E59" s="153" t="n">
        <v>-1807.407</v>
      </c>
      <c r="F59" s="153" t="n">
        <v>-1108.6836</v>
      </c>
      <c r="G59" s="153" t="n">
        <v>-1389.7928</v>
      </c>
      <c r="H59" s="153"/>
      <c r="I59" s="153"/>
      <c r="J59" s="153" t="n">
        <v>-614.358</v>
      </c>
      <c r="K59" s="153" t="n">
        <v>651.3797</v>
      </c>
      <c r="L59" s="153" t="n">
        <v>719.114</v>
      </c>
      <c r="M59" s="153" t="n">
        <v>-48.9263</v>
      </c>
      <c r="N59" s="153" t="n">
        <v>-1378.4601</v>
      </c>
      <c r="O59" s="153"/>
      <c r="P59" s="153"/>
      <c r="Q59" s="153" t="n">
        <v>48.3885</v>
      </c>
      <c r="R59" s="153" t="n">
        <v>497.4708</v>
      </c>
      <c r="S59" s="153" t="n">
        <v>-523.6652</v>
      </c>
      <c r="T59" s="153" t="n">
        <v>-855.1065</v>
      </c>
      <c r="U59" s="153" t="n">
        <v>1004.1934</v>
      </c>
      <c r="V59" s="153"/>
      <c r="X59" s="153" t="n">
        <v>885.9167</v>
      </c>
      <c r="Y59" s="153" t="n">
        <v>-186.6412</v>
      </c>
      <c r="Z59" s="153" t="n">
        <v>-133.0696</v>
      </c>
      <c r="AA59" s="153" t="n">
        <v>1104.654</v>
      </c>
      <c r="AB59" s="153" t="n">
        <v>554.8427</v>
      </c>
      <c r="AC59" s="153"/>
      <c r="AD59" s="153"/>
      <c r="AF59" s="153" t="n">
        <v>-1248.5595</v>
      </c>
      <c r="AG59" s="153" t="n">
        <f aca="false">+Input!$C$20</f>
        <v>1341.6499</v>
      </c>
      <c r="AH59" s="1"/>
      <c r="AI59" s="297"/>
      <c r="AJ59" s="298"/>
      <c r="AK59" s="290"/>
      <c r="AL59" s="291"/>
      <c r="AM59" s="8"/>
      <c r="AN59" s="56"/>
      <c r="AO59" s="3"/>
      <c r="AP59" s="3"/>
      <c r="AQ59" s="3"/>
      <c r="AR59" s="3"/>
      <c r="AS59" s="3"/>
      <c r="AT59" s="205"/>
      <c r="AU59" s="205"/>
      <c r="AV59" s="205"/>
      <c r="AW59" s="205"/>
      <c r="AX59" s="205"/>
      <c r="BB59" s="153" t="n">
        <f aca="false">+Input!$C$20</f>
        <v>1341.6499</v>
      </c>
    </row>
    <row r="60" customFormat="false" ht="12.75" hidden="false" customHeight="true" outlineLevel="0" collapsed="false">
      <c r="A60" s="285" t="s">
        <v>124</v>
      </c>
      <c r="B60" s="284" t="n">
        <f aca="false">SUM(C60:AG60)</f>
        <v>3151.3523</v>
      </c>
      <c r="C60" s="153" t="n">
        <v>278.3043</v>
      </c>
      <c r="D60" s="153" t="n">
        <v>92.0915</v>
      </c>
      <c r="E60" s="153" t="n">
        <v>92.3764</v>
      </c>
      <c r="F60" s="153" t="n">
        <v>93.1791</v>
      </c>
      <c r="G60" s="153" t="n">
        <v>93.7175</v>
      </c>
      <c r="H60" s="153"/>
      <c r="I60" s="153"/>
      <c r="J60" s="153" t="n">
        <v>283.2978</v>
      </c>
      <c r="K60" s="153" t="n">
        <v>95.4657</v>
      </c>
      <c r="L60" s="153" t="n">
        <v>95.1799</v>
      </c>
      <c r="M60" s="153" t="n">
        <v>94.8309</v>
      </c>
      <c r="N60" s="153" t="n">
        <v>94.8156</v>
      </c>
      <c r="O60" s="153"/>
      <c r="P60" s="153"/>
      <c r="Q60" s="153" t="n">
        <v>286.7939</v>
      </c>
      <c r="R60" s="153" t="n">
        <v>95.6887</v>
      </c>
      <c r="S60" s="153" t="n">
        <v>95.639</v>
      </c>
      <c r="T60" s="153" t="n">
        <v>95.9257</v>
      </c>
      <c r="U60" s="153" t="n">
        <v>97.9985</v>
      </c>
      <c r="V60" s="153"/>
      <c r="X60" s="153" t="n">
        <v>292.5443</v>
      </c>
      <c r="Y60" s="153" t="n">
        <v>97.089</v>
      </c>
      <c r="Z60" s="153" t="n">
        <v>97.2735</v>
      </c>
      <c r="AA60" s="153" t="n">
        <v>97.3853</v>
      </c>
      <c r="AB60" s="153" t="n">
        <v>96.9636</v>
      </c>
      <c r="AC60" s="153"/>
      <c r="AD60" s="153"/>
      <c r="AF60" s="153" t="n">
        <v>387.2325</v>
      </c>
      <c r="AG60" s="153" t="n">
        <f aca="false">+Input!$C$21</f>
        <v>97.5596</v>
      </c>
      <c r="AH60" s="1"/>
      <c r="AI60" s="297"/>
      <c r="AJ60" s="299"/>
      <c r="AK60" s="290"/>
      <c r="AL60" s="291"/>
      <c r="AM60" s="8"/>
      <c r="AN60" s="56"/>
      <c r="AO60" s="3"/>
      <c r="AP60" s="3"/>
      <c r="AQ60" s="3"/>
      <c r="AR60" s="3"/>
      <c r="AS60" s="3"/>
      <c r="AT60" s="205"/>
      <c r="AU60" s="205"/>
      <c r="AV60" s="205"/>
      <c r="AW60" s="205"/>
      <c r="AX60" s="205"/>
      <c r="BB60" s="153" t="n">
        <f aca="false">+Input!$C$21</f>
        <v>97.5596</v>
      </c>
    </row>
    <row r="61" customFormat="false" ht="12.75" hidden="false" customHeight="true" outlineLevel="0" collapsed="false">
      <c r="A61" s="285" t="s">
        <v>128</v>
      </c>
      <c r="B61" s="284" t="n">
        <f aca="false">SUM(C61:AG61)</f>
        <v>0</v>
      </c>
      <c r="C61" s="153" t="n">
        <v>0</v>
      </c>
      <c r="D61" s="153" t="n">
        <v>0</v>
      </c>
      <c r="E61" s="153" t="n">
        <v>0</v>
      </c>
      <c r="F61" s="153" t="n">
        <v>0</v>
      </c>
      <c r="G61" s="153" t="n">
        <v>0</v>
      </c>
      <c r="H61" s="153"/>
      <c r="I61" s="153"/>
      <c r="J61" s="153" t="n">
        <v>0</v>
      </c>
      <c r="K61" s="153" t="n">
        <v>0</v>
      </c>
      <c r="L61" s="153" t="n">
        <v>0</v>
      </c>
      <c r="M61" s="153" t="n">
        <v>0</v>
      </c>
      <c r="N61" s="153" t="n">
        <v>0</v>
      </c>
      <c r="O61" s="153"/>
      <c r="P61" s="153"/>
      <c r="Q61" s="153" t="n">
        <v>0</v>
      </c>
      <c r="R61" s="153" t="n">
        <v>0</v>
      </c>
      <c r="S61" s="153" t="n">
        <v>0</v>
      </c>
      <c r="T61" s="153" t="n">
        <v>0</v>
      </c>
      <c r="U61" s="153" t="n">
        <v>0</v>
      </c>
      <c r="V61" s="153"/>
      <c r="X61" s="153" t="n">
        <v>0</v>
      </c>
      <c r="Y61" s="153" t="n">
        <v>0</v>
      </c>
      <c r="Z61" s="153" t="n">
        <v>0</v>
      </c>
      <c r="AA61" s="153" t="n">
        <v>0</v>
      </c>
      <c r="AB61" s="153" t="n">
        <v>0</v>
      </c>
      <c r="AC61" s="153"/>
      <c r="AD61" s="153"/>
      <c r="AF61" s="153" t="n">
        <v>0</v>
      </c>
      <c r="AG61" s="153" t="n">
        <f aca="false">+Input!$C$25</f>
        <v>0</v>
      </c>
      <c r="AH61" s="1"/>
      <c r="AI61" s="297"/>
      <c r="AJ61" s="298"/>
      <c r="AK61" s="290"/>
      <c r="AL61" s="291"/>
      <c r="AM61" s="8"/>
      <c r="AN61" s="56"/>
      <c r="AO61" s="3"/>
      <c r="AP61" s="3"/>
      <c r="AQ61" s="3"/>
      <c r="AR61" s="3"/>
      <c r="AS61" s="3"/>
      <c r="AT61" s="205"/>
      <c r="AU61" s="205"/>
      <c r="AV61" s="205"/>
      <c r="AW61" s="205"/>
      <c r="AX61" s="205"/>
      <c r="BB61" s="153" t="n">
        <f aca="false">+Input!$C$25</f>
        <v>0</v>
      </c>
    </row>
    <row r="62" customFormat="false" ht="12.75" hidden="false" customHeight="true" outlineLevel="0" collapsed="false">
      <c r="A62" s="285" t="s">
        <v>279</v>
      </c>
      <c r="B62" s="284" t="n">
        <f aca="false">SUM(C62:AG62)</f>
        <v>4997</v>
      </c>
      <c r="C62" s="153" t="n">
        <v>0</v>
      </c>
      <c r="D62" s="153" t="n">
        <v>0</v>
      </c>
      <c r="E62" s="153" t="n">
        <v>0</v>
      </c>
      <c r="F62" s="153" t="n">
        <v>0</v>
      </c>
      <c r="G62" s="153" t="n">
        <v>0</v>
      </c>
      <c r="H62" s="153"/>
      <c r="I62" s="153"/>
      <c r="J62" s="153" t="n">
        <v>0</v>
      </c>
      <c r="K62" s="153" t="n">
        <v>0</v>
      </c>
      <c r="L62" s="153" t="n">
        <v>0</v>
      </c>
      <c r="M62" s="153" t="n">
        <v>0</v>
      </c>
      <c r="N62" s="153" t="n">
        <v>0</v>
      </c>
      <c r="O62" s="153"/>
      <c r="P62" s="153"/>
      <c r="Q62" s="153" t="n">
        <v>0</v>
      </c>
      <c r="R62" s="153" t="n">
        <v>0</v>
      </c>
      <c r="S62" s="153" t="n">
        <v>0</v>
      </c>
      <c r="T62" s="153" t="n">
        <v>0</v>
      </c>
      <c r="U62" s="153" t="n">
        <v>0</v>
      </c>
      <c r="V62" s="153"/>
      <c r="X62" s="153" t="n">
        <v>0</v>
      </c>
      <c r="Y62" s="153" t="n">
        <v>0</v>
      </c>
      <c r="Z62" s="153" t="n">
        <v>0</v>
      </c>
      <c r="AA62" s="153" t="n">
        <v>0</v>
      </c>
      <c r="AB62" s="153" t="n">
        <v>0</v>
      </c>
      <c r="AC62" s="153"/>
      <c r="AD62" s="153"/>
      <c r="AF62" s="153" t="n">
        <v>0</v>
      </c>
      <c r="AG62" s="153" t="n">
        <f aca="false">+Input!$C$26</f>
        <v>4997</v>
      </c>
      <c r="AH62" s="1"/>
      <c r="AI62" s="297"/>
      <c r="AJ62" s="298"/>
      <c r="AK62" s="290"/>
      <c r="AL62" s="291"/>
      <c r="AM62" s="8"/>
      <c r="AN62" s="33"/>
      <c r="AO62" s="1"/>
      <c r="AP62" s="1"/>
      <c r="AQ62" s="1"/>
      <c r="AR62" s="1"/>
      <c r="AS62" s="1"/>
      <c r="BB62" s="153" t="n">
        <f aca="false">+Input!$C$26</f>
        <v>4997</v>
      </c>
    </row>
    <row r="63" customFormat="false" ht="12.75" hidden="false" customHeight="true" outlineLevel="0" collapsed="false">
      <c r="A63" s="285" t="s">
        <v>130</v>
      </c>
      <c r="B63" s="284" t="n">
        <f aca="false">SUM(C63:AG63)</f>
        <v>6.8279</v>
      </c>
      <c r="C63" s="153" t="n">
        <v>0.4558</v>
      </c>
      <c r="D63" s="153" t="n">
        <v>0.3737</v>
      </c>
      <c r="E63" s="153" t="n">
        <v>0.6939</v>
      </c>
      <c r="F63" s="153" t="n">
        <v>0.5163</v>
      </c>
      <c r="G63" s="153" t="n">
        <v>0.4302</v>
      </c>
      <c r="H63" s="153"/>
      <c r="I63" s="153"/>
      <c r="J63" s="153" t="n">
        <v>2.3286</v>
      </c>
      <c r="K63" s="153" t="n">
        <v>-0.3089</v>
      </c>
      <c r="L63" s="153" t="n">
        <v>0.1888</v>
      </c>
      <c r="M63" s="153" t="n">
        <v>0.3269</v>
      </c>
      <c r="N63" s="153" t="n">
        <v>0.7474</v>
      </c>
      <c r="O63" s="153"/>
      <c r="P63" s="153"/>
      <c r="Q63" s="153" t="n">
        <v>0.1569</v>
      </c>
      <c r="R63" s="153" t="n">
        <v>0.0061</v>
      </c>
      <c r="S63" s="153" t="n">
        <v>-0.2119</v>
      </c>
      <c r="T63" s="153" t="n">
        <v>0.5366</v>
      </c>
      <c r="U63" s="153" t="n">
        <v>-0.0533</v>
      </c>
      <c r="V63" s="153"/>
      <c r="X63" s="153" t="n">
        <v>-1.3789</v>
      </c>
      <c r="Y63" s="153" t="n">
        <v>0.5837</v>
      </c>
      <c r="Z63" s="153" t="n">
        <v>0.4514</v>
      </c>
      <c r="AA63" s="153" t="n">
        <v>0.2057</v>
      </c>
      <c r="AB63" s="153" t="n">
        <v>-0.2392</v>
      </c>
      <c r="AC63" s="153"/>
      <c r="AD63" s="153"/>
      <c r="AF63" s="153" t="n">
        <v>2.856</v>
      </c>
      <c r="AG63" s="153" t="n">
        <f aca="false">+Input!$C$27+Input!$C$28</f>
        <v>-1.8379</v>
      </c>
      <c r="AH63" s="1"/>
      <c r="AI63" s="300"/>
      <c r="AJ63" s="289"/>
      <c r="AK63" s="290"/>
      <c r="AL63" s="291"/>
      <c r="AM63" s="8"/>
      <c r="AN63" s="33"/>
      <c r="AO63" s="33"/>
      <c r="AP63" s="1"/>
      <c r="AQ63" s="1"/>
      <c r="AR63" s="1"/>
      <c r="AS63" s="1"/>
      <c r="BB63" s="153" t="n">
        <f aca="false">+Input!$C$27+Input!$C$28</f>
        <v>-1.8379</v>
      </c>
    </row>
    <row r="64" customFormat="false" ht="12.75" hidden="true" customHeight="true" outlineLevel="0" collapsed="false">
      <c r="A64" s="285" t="s">
        <v>232</v>
      </c>
      <c r="B64" s="284" t="n">
        <f aca="false">SUM(C64:AG64)</f>
        <v>0</v>
      </c>
      <c r="C64" s="153"/>
      <c r="D64" s="153"/>
      <c r="E64" s="153"/>
      <c r="F64" s="153"/>
      <c r="G64" s="153"/>
      <c r="H64" s="153"/>
      <c r="I64" s="153"/>
      <c r="J64" s="153"/>
      <c r="K64" s="153"/>
      <c r="L64" s="153"/>
      <c r="M64" s="153"/>
      <c r="N64" s="153"/>
      <c r="O64" s="153"/>
      <c r="P64" s="153"/>
      <c r="Q64" s="153"/>
      <c r="R64" s="153"/>
      <c r="S64" s="153"/>
      <c r="T64" s="153"/>
      <c r="U64" s="153"/>
      <c r="V64" s="153"/>
      <c r="X64" s="153"/>
      <c r="Y64" s="153"/>
      <c r="Z64" s="153"/>
      <c r="AA64" s="153"/>
      <c r="AB64" s="153"/>
      <c r="AC64" s="153"/>
      <c r="AD64" s="153"/>
      <c r="AF64" s="153"/>
      <c r="AG64" s="153"/>
      <c r="AH64" s="1"/>
      <c r="AI64" s="301"/>
      <c r="AJ64" s="302"/>
      <c r="AK64" s="290"/>
      <c r="AL64" s="291"/>
      <c r="AM64" s="8"/>
      <c r="AN64" s="33"/>
      <c r="AO64" s="1"/>
      <c r="AP64" s="1"/>
      <c r="AQ64" s="1"/>
      <c r="AR64" s="1"/>
      <c r="AS64" s="1"/>
      <c r="BB64" s="153"/>
    </row>
    <row r="65" customFormat="false" ht="12.75" hidden="true" customHeight="true" outlineLevel="0" collapsed="false">
      <c r="A65" s="285" t="s">
        <v>126</v>
      </c>
      <c r="B65" s="284" t="n">
        <f aca="false">SUM(C65:AG65)</f>
        <v>0</v>
      </c>
      <c r="C65" s="153"/>
      <c r="D65" s="153"/>
      <c r="E65" s="153"/>
      <c r="F65" s="153"/>
      <c r="G65" s="153"/>
      <c r="H65" s="153"/>
      <c r="I65" s="153"/>
      <c r="J65" s="153"/>
      <c r="K65" s="153"/>
      <c r="L65" s="153"/>
      <c r="M65" s="153"/>
      <c r="N65" s="153"/>
      <c r="O65" s="153"/>
      <c r="P65" s="153"/>
      <c r="Q65" s="153"/>
      <c r="R65" s="153"/>
      <c r="S65" s="153"/>
      <c r="T65" s="153"/>
      <c r="U65" s="153"/>
      <c r="V65" s="153"/>
      <c r="X65" s="153"/>
      <c r="Y65" s="153"/>
      <c r="Z65" s="153"/>
      <c r="AA65" s="153"/>
      <c r="AB65" s="153"/>
      <c r="AC65" s="153"/>
      <c r="AD65" s="153"/>
      <c r="AF65" s="153"/>
      <c r="AG65" s="153"/>
      <c r="AH65" s="1"/>
      <c r="AI65" s="303"/>
      <c r="AJ65" s="302"/>
      <c r="AK65" s="290"/>
      <c r="AL65" s="291"/>
      <c r="AM65" s="8"/>
      <c r="AN65" s="1"/>
      <c r="AO65" s="1"/>
      <c r="AP65" s="1"/>
      <c r="AQ65" s="1"/>
      <c r="AR65" s="1"/>
      <c r="AS65" s="1"/>
      <c r="BB65" s="153"/>
    </row>
    <row r="66" customFormat="false" ht="12.75" hidden="true" customHeight="true" outlineLevel="0" collapsed="false">
      <c r="A66" s="226" t="s">
        <v>127</v>
      </c>
      <c r="B66" s="284" t="n">
        <f aca="false">SUM(C66:AG66)</f>
        <v>0</v>
      </c>
      <c r="C66" s="153"/>
      <c r="D66" s="153"/>
      <c r="E66" s="153"/>
      <c r="F66" s="153"/>
      <c r="G66" s="153"/>
      <c r="H66" s="153"/>
      <c r="I66" s="153"/>
      <c r="J66" s="153"/>
      <c r="K66" s="153"/>
      <c r="L66" s="153"/>
      <c r="M66" s="153"/>
      <c r="N66" s="153"/>
      <c r="O66" s="153"/>
      <c r="P66" s="153"/>
      <c r="Q66" s="153"/>
      <c r="R66" s="153"/>
      <c r="S66" s="153"/>
      <c r="T66" s="153"/>
      <c r="U66" s="153"/>
      <c r="V66" s="153"/>
      <c r="X66" s="153"/>
      <c r="Y66" s="153"/>
      <c r="Z66" s="153"/>
      <c r="AA66" s="153"/>
      <c r="AB66" s="153"/>
      <c r="AC66" s="153"/>
      <c r="AD66" s="153"/>
      <c r="AF66" s="153"/>
      <c r="AG66" s="153"/>
      <c r="AH66" s="1"/>
      <c r="AI66" s="304"/>
      <c r="AJ66" s="305"/>
      <c r="AK66" s="306"/>
      <c r="AL66" s="307"/>
      <c r="AM66" s="308"/>
      <c r="AN66" s="1"/>
      <c r="AO66" s="1"/>
      <c r="AP66" s="1"/>
      <c r="AQ66" s="1"/>
      <c r="AR66" s="1"/>
      <c r="AS66" s="1"/>
      <c r="BB66" s="153"/>
    </row>
    <row r="67" customFormat="false" ht="12.75" hidden="true" customHeight="true" outlineLevel="0" collapsed="false">
      <c r="A67" s="226" t="s">
        <v>280</v>
      </c>
      <c r="B67" s="284" t="n">
        <f aca="false">SUM(C67:AG67)</f>
        <v>0</v>
      </c>
      <c r="C67" s="153"/>
      <c r="D67" s="153"/>
      <c r="E67" s="153"/>
      <c r="F67" s="153"/>
      <c r="G67" s="153"/>
      <c r="H67" s="153"/>
      <c r="I67" s="153"/>
      <c r="J67" s="153"/>
      <c r="K67" s="153"/>
      <c r="L67" s="153"/>
      <c r="M67" s="153"/>
      <c r="N67" s="153"/>
      <c r="O67" s="153"/>
      <c r="P67" s="153"/>
      <c r="Q67" s="153"/>
      <c r="R67" s="153"/>
      <c r="S67" s="153"/>
      <c r="T67" s="153"/>
      <c r="U67" s="153"/>
      <c r="V67" s="153"/>
      <c r="X67" s="153"/>
      <c r="Y67" s="153"/>
      <c r="Z67" s="153"/>
      <c r="AA67" s="153"/>
      <c r="AB67" s="153"/>
      <c r="AC67" s="153"/>
      <c r="AD67" s="153"/>
      <c r="AF67" s="153"/>
      <c r="AG67" s="153"/>
      <c r="AH67" s="1"/>
      <c r="AI67" s="304"/>
      <c r="AJ67" s="305"/>
      <c r="AK67" s="306"/>
      <c r="AL67" s="307"/>
      <c r="AM67" s="308"/>
      <c r="AN67" s="1"/>
      <c r="AO67" s="1"/>
      <c r="AP67" s="1"/>
      <c r="AQ67" s="1"/>
      <c r="AR67" s="1"/>
      <c r="AS67" s="1"/>
      <c r="BB67" s="153"/>
    </row>
    <row r="68" customFormat="false" ht="12.75" hidden="false" customHeight="true" outlineLevel="0" collapsed="false">
      <c r="A68" s="226" t="s">
        <v>281</v>
      </c>
      <c r="B68" s="284" t="n">
        <f aca="false">SUM(C68:AG68)</f>
        <v>0</v>
      </c>
      <c r="C68" s="153" t="n">
        <v>0</v>
      </c>
      <c r="D68" s="153" t="n">
        <v>0</v>
      </c>
      <c r="E68" s="153" t="n">
        <v>0</v>
      </c>
      <c r="F68" s="153" t="n">
        <v>0</v>
      </c>
      <c r="G68" s="153" t="n">
        <v>0</v>
      </c>
      <c r="H68" s="153"/>
      <c r="I68" s="153"/>
      <c r="J68" s="153" t="n">
        <v>0</v>
      </c>
      <c r="K68" s="153" t="n">
        <v>0</v>
      </c>
      <c r="L68" s="153" t="n">
        <v>0</v>
      </c>
      <c r="M68" s="153" t="n">
        <v>0</v>
      </c>
      <c r="N68" s="153" t="n">
        <v>0</v>
      </c>
      <c r="O68" s="153"/>
      <c r="P68" s="153"/>
      <c r="Q68" s="153" t="n">
        <v>0</v>
      </c>
      <c r="R68" s="153" t="n">
        <v>0</v>
      </c>
      <c r="S68" s="153" t="n">
        <v>0</v>
      </c>
      <c r="T68" s="153" t="n">
        <v>0</v>
      </c>
      <c r="U68" s="153" t="n">
        <v>0</v>
      </c>
      <c r="V68" s="153"/>
      <c r="X68" s="153" t="n">
        <v>0</v>
      </c>
      <c r="Y68" s="153" t="n">
        <v>0</v>
      </c>
      <c r="Z68" s="153" t="n">
        <v>0</v>
      </c>
      <c r="AA68" s="153" t="n">
        <v>0</v>
      </c>
      <c r="AB68" s="153" t="n">
        <v>0</v>
      </c>
      <c r="AC68" s="153"/>
      <c r="AD68" s="153"/>
      <c r="AF68" s="153" t="n">
        <v>0</v>
      </c>
      <c r="AG68" s="153" t="n">
        <f aca="false">+Input!$C$29</f>
        <v>0</v>
      </c>
      <c r="AH68" s="1"/>
      <c r="AI68" s="304"/>
      <c r="AJ68" s="305"/>
      <c r="AK68" s="306"/>
      <c r="AL68" s="307"/>
      <c r="AM68" s="308"/>
      <c r="AN68" s="1"/>
      <c r="AO68" s="1"/>
      <c r="AP68" s="1"/>
      <c r="AQ68" s="1"/>
      <c r="AR68" s="1"/>
      <c r="AS68" s="1"/>
      <c r="BB68" s="153" t="n">
        <f aca="false">+Input!$C$29</f>
        <v>0</v>
      </c>
    </row>
    <row r="69" customFormat="false" ht="12.75" hidden="false" customHeight="true" outlineLevel="0" collapsed="false">
      <c r="A69" s="226" t="s">
        <v>282</v>
      </c>
      <c r="B69" s="284" t="n">
        <f aca="false">SUM(C69:AG69)</f>
        <v>0</v>
      </c>
      <c r="AH69" s="1"/>
      <c r="AI69" s="304"/>
      <c r="AJ69" s="305"/>
      <c r="AK69" s="306"/>
      <c r="AL69" s="307"/>
      <c r="AM69" s="308"/>
      <c r="AN69" s="1"/>
      <c r="AO69" s="1"/>
      <c r="AP69" s="1"/>
      <c r="AQ69" s="1"/>
      <c r="AR69" s="1"/>
      <c r="AS69" s="1"/>
    </row>
    <row r="70" customFormat="false" ht="12.75" hidden="false" customHeight="true" outlineLevel="0" collapsed="false">
      <c r="A70" s="285" t="s">
        <v>283</v>
      </c>
      <c r="B70" s="284" t="n">
        <f aca="false">SUM(C70:AG70)</f>
        <v>0</v>
      </c>
      <c r="AH70" s="1"/>
      <c r="AI70" s="304"/>
      <c r="AJ70" s="305"/>
      <c r="AK70" s="306"/>
      <c r="AL70" s="307"/>
      <c r="AM70" s="308"/>
      <c r="AN70" s="1"/>
      <c r="AO70" s="1"/>
      <c r="AP70" s="1"/>
      <c r="AQ70" s="1"/>
      <c r="AR70" s="1"/>
      <c r="AS70" s="1"/>
    </row>
    <row r="71" customFormat="false" ht="12.75" hidden="false" customHeight="true" outlineLevel="0" collapsed="false">
      <c r="A71" s="226" t="s">
        <v>284</v>
      </c>
      <c r="B71" s="284" t="n">
        <f aca="false">SUM(C71:AG71)</f>
        <v>0</v>
      </c>
      <c r="C71" s="153"/>
      <c r="AH71" s="1"/>
      <c r="AI71" s="304"/>
      <c r="AJ71" s="305"/>
      <c r="AK71" s="306"/>
      <c r="AL71" s="307"/>
      <c r="AM71" s="308"/>
      <c r="AN71" s="1"/>
      <c r="AO71" s="1"/>
      <c r="AP71" s="1"/>
      <c r="AQ71" s="1"/>
      <c r="AR71" s="1"/>
      <c r="AS71" s="1"/>
    </row>
    <row r="72" customFormat="false" ht="12.75" hidden="false" customHeight="true" outlineLevel="0" collapsed="false">
      <c r="A72" s="226" t="s">
        <v>285</v>
      </c>
      <c r="B72" s="284" t="s">
        <v>286</v>
      </c>
      <c r="C72" s="153"/>
      <c r="AH72" s="1"/>
      <c r="AI72" s="304"/>
      <c r="AJ72" s="305"/>
      <c r="AK72" s="306"/>
      <c r="AL72" s="307"/>
      <c r="AM72" s="308"/>
    </row>
    <row r="73" customFormat="false" ht="12.75" hidden="false" customHeight="true" outlineLevel="0" collapsed="false">
      <c r="A73" s="226"/>
      <c r="B73" s="284"/>
      <c r="C73" s="2"/>
      <c r="AH73" s="1"/>
      <c r="AI73" s="288" t="s">
        <v>287</v>
      </c>
      <c r="AJ73" s="299"/>
      <c r="AK73" s="309"/>
      <c r="AL73" s="291"/>
      <c r="AM73" s="8"/>
    </row>
    <row r="74" customFormat="false" ht="12.75" hidden="false" customHeight="true" outlineLevel="0" collapsed="false">
      <c r="A74" s="226"/>
      <c r="B74" s="284"/>
      <c r="C74" s="2"/>
      <c r="D74" s="2"/>
      <c r="E74" s="2"/>
      <c r="F74" s="2"/>
      <c r="G74" s="2"/>
      <c r="H74" s="2"/>
      <c r="I74" s="2"/>
      <c r="K74" s="2"/>
      <c r="L74" s="2"/>
      <c r="M74" s="2"/>
      <c r="N74" s="2"/>
      <c r="O74" s="2"/>
      <c r="P74" s="2"/>
      <c r="Q74" s="2"/>
      <c r="R74" s="2"/>
      <c r="S74" s="2"/>
      <c r="T74" s="2"/>
      <c r="U74" s="2"/>
      <c r="V74" s="2"/>
      <c r="W74" s="2"/>
      <c r="X74" s="2"/>
      <c r="Y74" s="2"/>
      <c r="Z74" s="2"/>
      <c r="AA74" s="2"/>
      <c r="AB74" s="2"/>
      <c r="AD74" s="2"/>
      <c r="AE74" s="2"/>
      <c r="AF74" s="2"/>
      <c r="AG74" s="310"/>
      <c r="AH74" s="1"/>
      <c r="AI74" s="297"/>
      <c r="AJ74" s="298"/>
      <c r="AK74" s="290"/>
      <c r="AL74" s="291"/>
      <c r="AM74" s="8"/>
    </row>
    <row r="75" customFormat="false" ht="12.75" hidden="false" customHeight="true" outlineLevel="0" collapsed="false">
      <c r="A75" s="226"/>
      <c r="B75" s="28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310"/>
      <c r="AH75" s="1"/>
      <c r="AI75" s="311"/>
      <c r="AJ75" s="312" t="s">
        <v>288</v>
      </c>
      <c r="AK75" s="306"/>
      <c r="AL75" s="313" t="n">
        <f aca="false">SUM(AJ80:AJ178)</f>
        <v>0</v>
      </c>
      <c r="AM75" s="308"/>
    </row>
    <row r="76" customFormat="false" ht="12.75" hidden="false" customHeight="true" outlineLevel="0" collapsed="false">
      <c r="A76" s="226"/>
      <c r="B76" s="3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310"/>
      <c r="AH76" s="1"/>
    </row>
    <row r="77" customFormat="false" ht="12.75" hidden="false" customHeight="true" outlineLevel="0" collapsed="false">
      <c r="A77" s="315" t="s">
        <v>289</v>
      </c>
      <c r="B77" s="316" t="n">
        <f aca="false">SUM(B47:B76)-B62-B59-B60</f>
        <v>14454.7157</v>
      </c>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8"/>
      <c r="AH77" s="1"/>
      <c r="AJ77" s="1"/>
      <c r="AK77" s="1"/>
      <c r="AL77" s="3"/>
      <c r="AM77" s="2"/>
    </row>
    <row r="78" customFormat="false" ht="12.7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J78" s="1"/>
      <c r="AK78" s="1"/>
      <c r="AL78" s="3"/>
      <c r="AM78" s="2"/>
    </row>
    <row r="79" customFormat="false" ht="12.75" hidden="false" customHeight="true" outlineLevel="0" collapsed="false">
      <c r="A79" s="85"/>
      <c r="B79" s="319"/>
      <c r="C79" s="134" t="n">
        <f aca="false">(+B59+B60)*-1</f>
        <v>230.4156</v>
      </c>
      <c r="AH79" s="85"/>
      <c r="AJ79" s="85"/>
      <c r="AK79" s="153"/>
      <c r="AL79" s="3"/>
      <c r="AM79" s="2"/>
    </row>
    <row r="80" customFormat="false" ht="12.75" hidden="false" customHeight="true" outlineLevel="0" collapsed="false">
      <c r="A80" s="262" t="s">
        <v>324</v>
      </c>
      <c r="B80" s="262"/>
      <c r="AH80" s="85"/>
      <c r="AJ80" s="85"/>
      <c r="AK80" s="153"/>
      <c r="AL80" s="3"/>
      <c r="AM80" s="2"/>
    </row>
    <row r="81" customFormat="false" ht="12.75" hidden="false" customHeight="true" outlineLevel="0" collapsed="false">
      <c r="A81" s="85"/>
      <c r="B81" s="319"/>
      <c r="AH81" s="85"/>
      <c r="AJ81" s="85"/>
      <c r="AK81" s="153"/>
      <c r="AL81" s="3"/>
      <c r="AM81" s="2"/>
    </row>
    <row r="82" customFormat="false" ht="12.75" hidden="false" customHeight="true" outlineLevel="0" collapsed="false">
      <c r="A82" s="264"/>
      <c r="B82" s="265" t="s">
        <v>252</v>
      </c>
      <c r="C82" s="266" t="n">
        <f aca="false">SUM(C86:C102)</f>
        <v>0</v>
      </c>
      <c r="D82" s="266" t="n">
        <f aca="false">SUM(D86:D102)</f>
        <v>0</v>
      </c>
      <c r="E82" s="266" t="n">
        <f aca="false">SUM(E86:E102)</f>
        <v>0</v>
      </c>
      <c r="F82" s="266" t="n">
        <f aca="false">SUM(F86:F102)</f>
        <v>0</v>
      </c>
      <c r="G82" s="266" t="n">
        <f aca="false">SUM(G86:G102)</f>
        <v>0</v>
      </c>
      <c r="H82" s="266" t="n">
        <f aca="false">SUM(H86:H102)</f>
        <v>0</v>
      </c>
      <c r="I82" s="266" t="n">
        <f aca="false">SUM(I86:I102)</f>
        <v>0</v>
      </c>
      <c r="J82" s="266" t="n">
        <f aca="false">SUM(J86:J102)</f>
        <v>0</v>
      </c>
      <c r="K82" s="266" t="n">
        <f aca="false">SUM(K86:K102)</f>
        <v>0</v>
      </c>
      <c r="L82" s="266" t="n">
        <f aca="false">SUM(L86:L102)</f>
        <v>0</v>
      </c>
      <c r="M82" s="266" t="n">
        <f aca="false">SUM(M86:M102)</f>
        <v>0</v>
      </c>
      <c r="N82" s="266" t="n">
        <f aca="false">SUM(N86:N102)</f>
        <v>0</v>
      </c>
      <c r="O82" s="266" t="n">
        <f aca="false">SUM(O86:O102)</f>
        <v>0</v>
      </c>
      <c r="P82" s="266" t="n">
        <f aca="false">SUM(P86:P102)</f>
        <v>0</v>
      </c>
      <c r="Q82" s="266" t="n">
        <f aca="false">SUM(Q86:Q102)</f>
        <v>0</v>
      </c>
      <c r="R82" s="266" t="n">
        <f aca="false">SUM(R86:R102)</f>
        <v>0</v>
      </c>
      <c r="S82" s="266" t="n">
        <f aca="false">SUM(S86:S102)</f>
        <v>0</v>
      </c>
      <c r="T82" s="266" t="n">
        <f aca="false">SUM(T86:T102)</f>
        <v>0</v>
      </c>
      <c r="U82" s="266" t="n">
        <f aca="false">SUM(U86:U102)</f>
        <v>0</v>
      </c>
      <c r="V82" s="266" t="n">
        <f aca="false">SUM(V86:V102)</f>
        <v>0</v>
      </c>
      <c r="W82" s="266" t="n">
        <f aca="false">SUM(W86:W102)</f>
        <v>0</v>
      </c>
      <c r="X82" s="266" t="n">
        <f aca="false">SUM(X86:X102)</f>
        <v>0</v>
      </c>
      <c r="Y82" s="266" t="n">
        <f aca="false">SUM(Y86:Y102)</f>
        <v>0</v>
      </c>
      <c r="Z82" s="266" t="n">
        <f aca="false">SUM(Z86:Z102)</f>
        <v>0</v>
      </c>
      <c r="AA82" s="266" t="n">
        <f aca="false">SUM(AA86:AA102)</f>
        <v>0</v>
      </c>
      <c r="AB82" s="266" t="n">
        <f aca="false">SUM(AB86:AB102)</f>
        <v>0</v>
      </c>
      <c r="AC82" s="266" t="n">
        <f aca="false">SUM(AC86:AC102)</f>
        <v>0</v>
      </c>
      <c r="AD82" s="266" t="n">
        <f aca="false">SUM(AD86:AD102)</f>
        <v>0</v>
      </c>
      <c r="AE82" s="266" t="n">
        <f aca="false">SUM(AE86:AE102)</f>
        <v>0</v>
      </c>
      <c r="AF82" s="266" t="n">
        <f aca="false">SUM(AF86:AF102)</f>
        <v>0</v>
      </c>
      <c r="AG82" s="266" t="n">
        <f aca="false">SUM(AG86:AG102)</f>
        <v>0</v>
      </c>
      <c r="AH82" s="1"/>
      <c r="AI82" s="320"/>
      <c r="AJ82" s="22"/>
      <c r="AK82" s="1"/>
      <c r="AL82" s="17"/>
      <c r="AN82" s="1"/>
      <c r="AO82" s="1"/>
      <c r="AP82" s="1"/>
      <c r="AQ82" s="1"/>
      <c r="AR82" s="1"/>
      <c r="AS82" s="1"/>
    </row>
    <row r="83" customFormat="false" ht="12.75" hidden="false" customHeight="true" outlineLevel="0" collapsed="false">
      <c r="A83" s="269" t="s">
        <v>166</v>
      </c>
      <c r="B83" s="270" t="n">
        <f aca="false">B44</f>
        <v>36647</v>
      </c>
      <c r="C83" s="271" t="n">
        <f aca="false">C44</f>
        <v>36647</v>
      </c>
      <c r="D83" s="271" t="n">
        <f aca="false">D44</f>
        <v>36648</v>
      </c>
      <c r="E83" s="271" t="n">
        <f aca="false">E44</f>
        <v>36649</v>
      </c>
      <c r="F83" s="271" t="n">
        <f aca="false">F44</f>
        <v>36650</v>
      </c>
      <c r="G83" s="271" t="n">
        <f aca="false">G44</f>
        <v>36651</v>
      </c>
      <c r="H83" s="271" t="n">
        <f aca="false">H44</f>
        <v>36652</v>
      </c>
      <c r="I83" s="271" t="n">
        <f aca="false">I44</f>
        <v>36653</v>
      </c>
      <c r="J83" s="271" t="n">
        <f aca="false">J44</f>
        <v>36654</v>
      </c>
      <c r="K83" s="271" t="n">
        <f aca="false">K44</f>
        <v>36655</v>
      </c>
      <c r="L83" s="271" t="n">
        <f aca="false">L44</f>
        <v>36656</v>
      </c>
      <c r="M83" s="271" t="n">
        <f aca="false">M44</f>
        <v>36657</v>
      </c>
      <c r="N83" s="271" t="n">
        <f aca="false">N44</f>
        <v>36658</v>
      </c>
      <c r="O83" s="271" t="n">
        <f aca="false">O44</f>
        <v>36659</v>
      </c>
      <c r="P83" s="271" t="n">
        <f aca="false">P44</f>
        <v>36660</v>
      </c>
      <c r="Q83" s="271" t="n">
        <f aca="false">Q44</f>
        <v>36661</v>
      </c>
      <c r="R83" s="271" t="n">
        <f aca="false">R44</f>
        <v>36662</v>
      </c>
      <c r="S83" s="271" t="n">
        <f aca="false">S44</f>
        <v>36663</v>
      </c>
      <c r="T83" s="271" t="n">
        <f aca="false">T44</f>
        <v>36664</v>
      </c>
      <c r="U83" s="271" t="n">
        <f aca="false">U44</f>
        <v>36665</v>
      </c>
      <c r="V83" s="271" t="n">
        <f aca="false">V44</f>
        <v>36666</v>
      </c>
      <c r="W83" s="271" t="n">
        <f aca="false">W44</f>
        <v>36667</v>
      </c>
      <c r="X83" s="271" t="n">
        <f aca="false">X44</f>
        <v>36668</v>
      </c>
      <c r="Y83" s="271" t="n">
        <f aca="false">Y44</f>
        <v>36669</v>
      </c>
      <c r="Z83" s="271" t="n">
        <f aca="false">Z44</f>
        <v>36670</v>
      </c>
      <c r="AA83" s="271" t="n">
        <f aca="false">AA44</f>
        <v>36671</v>
      </c>
      <c r="AB83" s="271" t="n">
        <f aca="false">AB44</f>
        <v>36672</v>
      </c>
      <c r="AC83" s="271" t="n">
        <f aca="false">AC44</f>
        <v>36673</v>
      </c>
      <c r="AD83" s="271" t="n">
        <f aca="false">AD44</f>
        <v>36674</v>
      </c>
      <c r="AE83" s="271" t="n">
        <f aca="false">AE44</f>
        <v>36675</v>
      </c>
      <c r="AF83" s="271" t="n">
        <f aca="false">AF44</f>
        <v>36676</v>
      </c>
      <c r="AG83" s="271" t="n">
        <f aca="false">AG44</f>
        <v>36677</v>
      </c>
      <c r="AH83" s="272"/>
      <c r="AI83" s="320"/>
      <c r="AJ83" s="322"/>
      <c r="AK83" s="272"/>
      <c r="AL83" s="275"/>
      <c r="AM83" s="272"/>
      <c r="AN83" s="272"/>
      <c r="AO83" s="272"/>
      <c r="AP83" s="272"/>
      <c r="AQ83" s="272"/>
      <c r="AR83" s="272"/>
      <c r="AS83" s="272"/>
      <c r="AT83" s="272"/>
      <c r="AU83" s="272"/>
      <c r="AV83" s="272"/>
      <c r="AW83" s="272"/>
      <c r="AX83" s="272"/>
      <c r="AY83" s="272"/>
      <c r="AZ83" s="272"/>
      <c r="BA83" s="272"/>
      <c r="BB83" s="272"/>
      <c r="BC83" s="272"/>
      <c r="BD83" s="272"/>
      <c r="BE83" s="272"/>
      <c r="BF83" s="272"/>
      <c r="BG83" s="272"/>
      <c r="BH83" s="272"/>
      <c r="BI83" s="272"/>
      <c r="BJ83" s="272"/>
      <c r="BK83" s="272"/>
      <c r="BL83" s="272"/>
      <c r="BM83" s="272"/>
      <c r="BN83" s="272"/>
      <c r="BO83" s="272"/>
      <c r="BP83" s="272"/>
      <c r="BQ83" s="272"/>
      <c r="BR83" s="272"/>
      <c r="BS83" s="272"/>
      <c r="BT83" s="272"/>
      <c r="BU83" s="272"/>
      <c r="BV83" s="272"/>
      <c r="BW83" s="272"/>
      <c r="BX83" s="272"/>
      <c r="BY83" s="272"/>
      <c r="BZ83" s="272"/>
      <c r="CA83" s="272"/>
      <c r="CB83" s="272"/>
      <c r="CC83" s="272"/>
      <c r="CD83" s="272"/>
      <c r="CE83" s="272"/>
      <c r="CF83" s="272"/>
      <c r="CG83" s="272"/>
      <c r="CH83" s="272"/>
      <c r="CI83" s="272"/>
      <c r="CJ83" s="272"/>
      <c r="CK83" s="272"/>
      <c r="CL83" s="272"/>
      <c r="CM83" s="272"/>
      <c r="CN83" s="272"/>
      <c r="CO83" s="272"/>
      <c r="CP83" s="272"/>
      <c r="CQ83" s="272"/>
      <c r="CR83" s="272"/>
      <c r="CS83" s="272"/>
      <c r="CT83" s="272"/>
      <c r="CU83" s="272"/>
      <c r="CV83" s="272"/>
      <c r="CW83" s="272"/>
      <c r="CX83" s="272"/>
      <c r="CY83" s="272"/>
      <c r="CZ83" s="272"/>
      <c r="DA83" s="272"/>
      <c r="DB83" s="272"/>
      <c r="DC83" s="272"/>
      <c r="DD83" s="272"/>
      <c r="DE83" s="272"/>
      <c r="DF83" s="272"/>
      <c r="DG83" s="272"/>
      <c r="DH83" s="272"/>
      <c r="DI83" s="272"/>
      <c r="DJ83" s="272"/>
      <c r="DK83" s="272"/>
      <c r="DL83" s="272"/>
      <c r="DM83" s="272"/>
      <c r="DN83" s="272"/>
      <c r="DO83" s="272"/>
      <c r="DP83" s="272"/>
      <c r="DQ83" s="272"/>
      <c r="DR83" s="272"/>
      <c r="DS83" s="272"/>
      <c r="DT83" s="272"/>
      <c r="DU83" s="272"/>
      <c r="DV83" s="272"/>
      <c r="DW83" s="272"/>
      <c r="DX83" s="272"/>
      <c r="DY83" s="272"/>
      <c r="DZ83" s="272"/>
      <c r="EA83" s="272"/>
      <c r="EB83" s="272"/>
      <c r="EC83" s="272"/>
      <c r="ED83" s="272"/>
      <c r="EE83" s="272"/>
      <c r="EF83" s="272"/>
      <c r="EG83" s="272"/>
      <c r="EH83" s="272"/>
      <c r="EI83" s="272"/>
      <c r="EJ83" s="272"/>
      <c r="EK83" s="272"/>
      <c r="EL83" s="272"/>
      <c r="EM83" s="272"/>
      <c r="EN83" s="272"/>
      <c r="EO83" s="272"/>
      <c r="EP83" s="272"/>
      <c r="EQ83" s="272"/>
      <c r="ER83" s="272"/>
      <c r="ES83" s="272"/>
      <c r="ET83" s="272"/>
      <c r="EU83" s="272"/>
      <c r="EV83" s="272"/>
      <c r="EW83" s="272"/>
      <c r="EX83" s="272"/>
      <c r="EY83" s="272"/>
      <c r="EZ83" s="272"/>
      <c r="FA83" s="272"/>
      <c r="FB83" s="272"/>
      <c r="FC83" s="272"/>
      <c r="FD83" s="272"/>
      <c r="FE83" s="272"/>
      <c r="FF83" s="272"/>
      <c r="FG83" s="272"/>
      <c r="FH83" s="272"/>
      <c r="FI83" s="272"/>
      <c r="FJ83" s="272"/>
      <c r="FK83" s="272"/>
      <c r="FL83" s="272"/>
      <c r="FM83" s="272"/>
      <c r="FN83" s="272"/>
      <c r="FO83" s="272"/>
      <c r="FP83" s="272"/>
      <c r="FQ83" s="272"/>
      <c r="FR83" s="272"/>
      <c r="FS83" s="272"/>
      <c r="FT83" s="272"/>
      <c r="FU83" s="272"/>
      <c r="FV83" s="272"/>
      <c r="FW83" s="272"/>
      <c r="FX83" s="272"/>
      <c r="FY83" s="272"/>
      <c r="FZ83" s="272"/>
      <c r="GA83" s="272"/>
      <c r="GB83" s="272"/>
      <c r="GC83" s="272"/>
      <c r="GD83" s="272"/>
      <c r="GE83" s="272"/>
      <c r="GF83" s="272"/>
      <c r="GG83" s="272"/>
      <c r="GH83" s="272"/>
      <c r="GI83" s="272"/>
      <c r="GJ83" s="272"/>
      <c r="GK83" s="272"/>
      <c r="GL83" s="272"/>
      <c r="GM83" s="272"/>
      <c r="GN83" s="272"/>
      <c r="GO83" s="272"/>
      <c r="GP83" s="272"/>
      <c r="GQ83" s="272"/>
      <c r="GR83" s="272"/>
      <c r="GS83" s="272"/>
      <c r="GT83" s="272"/>
      <c r="GU83" s="272"/>
      <c r="GV83" s="272"/>
      <c r="GW83" s="272"/>
      <c r="GX83" s="272"/>
      <c r="GY83" s="272"/>
      <c r="GZ83" s="272"/>
      <c r="HA83" s="272"/>
      <c r="HB83" s="272"/>
      <c r="HC83" s="272"/>
      <c r="HD83" s="272"/>
      <c r="HE83" s="272"/>
      <c r="HF83" s="272"/>
      <c r="HG83" s="272"/>
      <c r="HH83" s="272"/>
      <c r="HI83" s="272"/>
      <c r="HJ83" s="272"/>
      <c r="HK83" s="272"/>
      <c r="HL83" s="272"/>
      <c r="HM83" s="272"/>
      <c r="HN83" s="272"/>
      <c r="HO83" s="272"/>
      <c r="HP83" s="272"/>
      <c r="HQ83" s="272"/>
      <c r="HR83" s="272"/>
      <c r="HS83" s="272"/>
      <c r="HT83" s="272"/>
      <c r="HU83" s="272"/>
      <c r="HV83" s="272"/>
      <c r="HW83" s="272"/>
      <c r="HX83" s="272"/>
      <c r="HY83" s="272"/>
      <c r="HZ83" s="272"/>
      <c r="IA83" s="272"/>
      <c r="IB83" s="272"/>
      <c r="IC83" s="272"/>
      <c r="ID83" s="272"/>
      <c r="IE83" s="272"/>
      <c r="IF83" s="272"/>
      <c r="IG83" s="272"/>
      <c r="IH83" s="272"/>
      <c r="II83" s="272"/>
      <c r="IJ83" s="272"/>
      <c r="IK83" s="272"/>
      <c r="IL83" s="272"/>
      <c r="IM83" s="272"/>
      <c r="IN83" s="272"/>
      <c r="IO83" s="272"/>
      <c r="IP83" s="272"/>
      <c r="IQ83" s="272"/>
      <c r="IR83" s="272"/>
      <c r="IS83" s="272"/>
      <c r="IT83" s="272"/>
      <c r="IU83" s="272"/>
      <c r="IV83" s="272"/>
      <c r="IW83" s="272"/>
    </row>
    <row r="84" customFormat="false" ht="12.75" hidden="false" customHeight="true" outlineLevel="0" collapsed="false">
      <c r="A84" s="276"/>
      <c r="B84" s="276"/>
      <c r="C84" s="278" t="str">
        <f aca="false">C45</f>
        <v>M</v>
      </c>
      <c r="D84" s="278" t="str">
        <f aca="false">D45</f>
        <v>T</v>
      </c>
      <c r="E84" s="278" t="str">
        <f aca="false">E45</f>
        <v>W</v>
      </c>
      <c r="F84" s="278" t="str">
        <f aca="false">F45</f>
        <v>R</v>
      </c>
      <c r="G84" s="278" t="str">
        <f aca="false">G45</f>
        <v>F</v>
      </c>
      <c r="H84" s="278" t="str">
        <f aca="false">H45</f>
        <v>S</v>
      </c>
      <c r="I84" s="278" t="str">
        <f aca="false">I45</f>
        <v>S</v>
      </c>
      <c r="J84" s="278" t="str">
        <f aca="false">J45</f>
        <v>M</v>
      </c>
      <c r="K84" s="278" t="str">
        <f aca="false">K45</f>
        <v>T</v>
      </c>
      <c r="L84" s="278" t="str">
        <f aca="false">L45</f>
        <v>W</v>
      </c>
      <c r="M84" s="278" t="str">
        <f aca="false">M45</f>
        <v>R</v>
      </c>
      <c r="N84" s="278" t="str">
        <f aca="false">N45</f>
        <v>F</v>
      </c>
      <c r="O84" s="278" t="str">
        <f aca="false">O45</f>
        <v>S</v>
      </c>
      <c r="P84" s="278" t="str">
        <f aca="false">P45</f>
        <v>S</v>
      </c>
      <c r="Q84" s="278" t="str">
        <f aca="false">Q45</f>
        <v>M</v>
      </c>
      <c r="R84" s="278" t="str">
        <f aca="false">R45</f>
        <v>T</v>
      </c>
      <c r="S84" s="278" t="str">
        <f aca="false">S45</f>
        <v>W</v>
      </c>
      <c r="T84" s="278" t="str">
        <f aca="false">T45</f>
        <v>R</v>
      </c>
      <c r="U84" s="278" t="str">
        <f aca="false">U45</f>
        <v>F</v>
      </c>
      <c r="V84" s="278" t="str">
        <f aca="false">V45</f>
        <v>S</v>
      </c>
      <c r="W84" s="278" t="str">
        <f aca="false">W45</f>
        <v>S</v>
      </c>
      <c r="X84" s="278" t="str">
        <f aca="false">X45</f>
        <v>M</v>
      </c>
      <c r="Y84" s="278" t="str">
        <f aca="false">Y45</f>
        <v>T</v>
      </c>
      <c r="Z84" s="278" t="str">
        <f aca="false">Z45</f>
        <v>W</v>
      </c>
      <c r="AA84" s="278" t="str">
        <f aca="false">AA45</f>
        <v>R</v>
      </c>
      <c r="AB84" s="278" t="str">
        <f aca="false">AB45</f>
        <v>F</v>
      </c>
      <c r="AC84" s="278" t="str">
        <f aca="false">AC45</f>
        <v>S</v>
      </c>
      <c r="AD84" s="278" t="str">
        <f aca="false">AD45</f>
        <v>S</v>
      </c>
      <c r="AE84" s="278" t="str">
        <f aca="false">AE45</f>
        <v>M</v>
      </c>
      <c r="AF84" s="278" t="str">
        <f aca="false">AF45</f>
        <v>T</v>
      </c>
      <c r="AG84" s="278" t="str">
        <f aca="false">AG45</f>
        <v>W</v>
      </c>
      <c r="AH84" s="1"/>
      <c r="AI84" s="320"/>
      <c r="AJ84" s="22"/>
      <c r="AK84" s="1"/>
      <c r="AL84" s="85"/>
      <c r="AN84" s="1"/>
      <c r="AO84" s="1"/>
      <c r="AP84" s="1"/>
      <c r="AQ84" s="1"/>
      <c r="AR84" s="1"/>
      <c r="AS84" s="1"/>
    </row>
    <row r="85" customFormat="false" ht="12.75" hidden="false" customHeight="true" outlineLevel="0" collapsed="false">
      <c r="A85" s="281"/>
      <c r="B85" s="277" t="s">
        <v>258</v>
      </c>
      <c r="C85" s="323"/>
      <c r="D85" s="323"/>
      <c r="E85" s="323"/>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3"/>
      <c r="AG85" s="324"/>
      <c r="AH85" s="85"/>
      <c r="AI85" s="205"/>
      <c r="AJ85" s="133"/>
      <c r="AK85" s="153"/>
      <c r="AL85" s="3"/>
      <c r="AM85" s="2"/>
    </row>
    <row r="86" customFormat="false" ht="12.75" hidden="false" customHeight="true" outlineLevel="0" collapsed="false">
      <c r="A86" s="226" t="s">
        <v>291</v>
      </c>
      <c r="B86" s="284" t="n">
        <f aca="false">SUM(C86:AG86)</f>
        <v>0</v>
      </c>
      <c r="C86" s="153" t="n">
        <v>0</v>
      </c>
      <c r="D86" s="153" t="n">
        <v>0</v>
      </c>
      <c r="E86" s="153" t="n">
        <v>0</v>
      </c>
      <c r="F86" s="153" t="n">
        <v>0</v>
      </c>
      <c r="G86" s="153" t="n">
        <v>0</v>
      </c>
      <c r="H86" s="153" t="n">
        <v>0</v>
      </c>
      <c r="I86" s="153" t="n">
        <v>0</v>
      </c>
      <c r="J86" s="153" t="n">
        <v>0</v>
      </c>
      <c r="K86" s="153" t="n">
        <v>0</v>
      </c>
      <c r="L86" s="153" t="n">
        <v>0</v>
      </c>
      <c r="M86" s="153" t="n">
        <v>0</v>
      </c>
      <c r="N86" s="153" t="n">
        <v>0</v>
      </c>
      <c r="O86" s="153" t="n">
        <v>0</v>
      </c>
      <c r="P86" s="153" t="n">
        <v>0</v>
      </c>
      <c r="Q86" s="153" t="n">
        <v>0</v>
      </c>
      <c r="R86" s="153" t="n">
        <v>0</v>
      </c>
      <c r="S86" s="153" t="n">
        <v>0</v>
      </c>
      <c r="T86" s="153" t="n">
        <v>0</v>
      </c>
      <c r="U86" s="153" t="n">
        <v>0</v>
      </c>
      <c r="V86" s="153" t="n">
        <v>0</v>
      </c>
      <c r="W86" s="153" t="n">
        <v>0</v>
      </c>
      <c r="X86" s="153" t="n">
        <v>0</v>
      </c>
      <c r="Y86" s="153" t="n">
        <v>0</v>
      </c>
      <c r="Z86" s="153" t="n">
        <v>0</v>
      </c>
      <c r="AA86" s="153" t="n">
        <v>0</v>
      </c>
      <c r="AB86" s="153" t="n">
        <v>0</v>
      </c>
      <c r="AC86" s="153" t="n">
        <v>0</v>
      </c>
      <c r="AD86" s="153" t="n">
        <v>0</v>
      </c>
      <c r="AE86" s="153" t="n">
        <v>0</v>
      </c>
      <c r="AF86" s="153" t="n">
        <v>0</v>
      </c>
      <c r="AG86" s="325" t="n">
        <v>0</v>
      </c>
      <c r="AH86" s="85"/>
      <c r="AJ86" s="85"/>
      <c r="AK86" s="153"/>
      <c r="AL86" s="3"/>
      <c r="AM86" s="2"/>
    </row>
    <row r="87" customFormat="false" ht="12.75" hidden="false" customHeight="true" outlineLevel="0" collapsed="false">
      <c r="A87" s="226" t="s">
        <v>292</v>
      </c>
      <c r="B87" s="284" t="n">
        <f aca="false">SUM(C87:AG87)</f>
        <v>0</v>
      </c>
      <c r="C87" s="153" t="n">
        <v>0</v>
      </c>
      <c r="D87" s="153" t="n">
        <v>0</v>
      </c>
      <c r="E87" s="153" t="n">
        <v>0</v>
      </c>
      <c r="F87" s="153" t="n">
        <v>0</v>
      </c>
      <c r="G87" s="153" t="n">
        <v>0</v>
      </c>
      <c r="H87" s="153" t="n">
        <v>0</v>
      </c>
      <c r="I87" s="153" t="n">
        <v>0</v>
      </c>
      <c r="J87" s="153" t="n">
        <v>0</v>
      </c>
      <c r="K87" s="153" t="n">
        <v>0</v>
      </c>
      <c r="L87" s="153" t="n">
        <v>0</v>
      </c>
      <c r="M87" s="153" t="n">
        <v>0</v>
      </c>
      <c r="N87" s="153" t="n">
        <v>0</v>
      </c>
      <c r="O87" s="153" t="n">
        <v>0</v>
      </c>
      <c r="P87" s="153" t="n">
        <v>0</v>
      </c>
      <c r="Q87" s="153" t="n">
        <v>0</v>
      </c>
      <c r="R87" s="153" t="n">
        <v>0</v>
      </c>
      <c r="S87" s="153" t="n">
        <v>0</v>
      </c>
      <c r="T87" s="153" t="n">
        <v>0</v>
      </c>
      <c r="U87" s="153" t="n">
        <v>0</v>
      </c>
      <c r="V87" s="153" t="n">
        <v>0</v>
      </c>
      <c r="W87" s="153" t="n">
        <v>0</v>
      </c>
      <c r="X87" s="153" t="n">
        <v>0</v>
      </c>
      <c r="Y87" s="153" t="n">
        <v>0</v>
      </c>
      <c r="Z87" s="153" t="n">
        <v>0</v>
      </c>
      <c r="AA87" s="153" t="n">
        <v>0</v>
      </c>
      <c r="AB87" s="153" t="n">
        <v>0</v>
      </c>
      <c r="AC87" s="153" t="n">
        <v>0</v>
      </c>
      <c r="AD87" s="153" t="n">
        <v>0</v>
      </c>
      <c r="AE87" s="153" t="n">
        <v>0</v>
      </c>
      <c r="AF87" s="153" t="n">
        <v>0</v>
      </c>
      <c r="AG87" s="325" t="n">
        <v>0</v>
      </c>
      <c r="AH87" s="85"/>
      <c r="AJ87" s="85"/>
      <c r="AK87" s="153"/>
      <c r="AL87" s="3"/>
      <c r="AM87" s="2"/>
    </row>
    <row r="88" customFormat="false" ht="12.75" hidden="false" customHeight="true" outlineLevel="0" collapsed="false">
      <c r="A88" s="226" t="s">
        <v>293</v>
      </c>
      <c r="B88" s="284" t="n">
        <f aca="false">SUM(C88:AG88)</f>
        <v>0</v>
      </c>
      <c r="C88" s="153" t="n">
        <v>0</v>
      </c>
      <c r="D88" s="153" t="n">
        <v>0</v>
      </c>
      <c r="E88" s="153" t="n">
        <v>0</v>
      </c>
      <c r="F88" s="153" t="n">
        <v>0</v>
      </c>
      <c r="G88" s="153" t="n">
        <v>0</v>
      </c>
      <c r="H88" s="153" t="n">
        <v>0</v>
      </c>
      <c r="I88" s="153" t="n">
        <v>0</v>
      </c>
      <c r="J88" s="153" t="n">
        <v>0</v>
      </c>
      <c r="K88" s="153" t="n">
        <v>0</v>
      </c>
      <c r="L88" s="153" t="n">
        <v>0</v>
      </c>
      <c r="M88" s="153" t="n">
        <v>0</v>
      </c>
      <c r="N88" s="153" t="n">
        <v>0</v>
      </c>
      <c r="O88" s="153" t="n">
        <v>0</v>
      </c>
      <c r="P88" s="153" t="n">
        <v>0</v>
      </c>
      <c r="Q88" s="153" t="n">
        <v>0</v>
      </c>
      <c r="R88" s="153" t="n">
        <v>0</v>
      </c>
      <c r="S88" s="153" t="n">
        <v>0</v>
      </c>
      <c r="T88" s="153" t="n">
        <v>0</v>
      </c>
      <c r="U88" s="153" t="n">
        <v>0</v>
      </c>
      <c r="V88" s="153" t="n">
        <v>0</v>
      </c>
      <c r="W88" s="153" t="n">
        <v>0</v>
      </c>
      <c r="X88" s="153" t="n">
        <v>0</v>
      </c>
      <c r="Y88" s="153" t="n">
        <v>0</v>
      </c>
      <c r="Z88" s="153" t="n">
        <v>0</v>
      </c>
      <c r="AA88" s="153" t="n">
        <v>0</v>
      </c>
      <c r="AB88" s="153" t="n">
        <v>0</v>
      </c>
      <c r="AC88" s="153" t="n">
        <v>0</v>
      </c>
      <c r="AD88" s="153" t="n">
        <v>0</v>
      </c>
      <c r="AE88" s="153" t="n">
        <v>0</v>
      </c>
      <c r="AF88" s="153" t="n">
        <v>0</v>
      </c>
      <c r="AG88" s="325" t="n">
        <v>0</v>
      </c>
      <c r="AH88" s="85"/>
      <c r="AJ88" s="85"/>
      <c r="AK88" s="153"/>
      <c r="AL88" s="3"/>
      <c r="AM88" s="2"/>
    </row>
    <row r="89" customFormat="false" ht="12.75" hidden="false" customHeight="true" outlineLevel="0" collapsed="false">
      <c r="A89" s="226" t="s">
        <v>294</v>
      </c>
      <c r="B89" s="284" t="n">
        <f aca="false">SUM(C89:AG89)</f>
        <v>0</v>
      </c>
      <c r="C89" s="153" t="n">
        <v>0</v>
      </c>
      <c r="D89" s="153" t="n">
        <v>0</v>
      </c>
      <c r="E89" s="153" t="n">
        <v>0</v>
      </c>
      <c r="F89" s="153" t="n">
        <v>0</v>
      </c>
      <c r="G89" s="153" t="n">
        <v>0</v>
      </c>
      <c r="H89" s="153" t="n">
        <v>0</v>
      </c>
      <c r="I89" s="153" t="n">
        <v>0</v>
      </c>
      <c r="J89" s="153" t="n">
        <v>0</v>
      </c>
      <c r="K89" s="153" t="n">
        <v>0</v>
      </c>
      <c r="L89" s="153" t="n">
        <v>0</v>
      </c>
      <c r="M89" s="153" t="n">
        <v>0</v>
      </c>
      <c r="N89" s="153" t="n">
        <v>0</v>
      </c>
      <c r="O89" s="153" t="n">
        <v>0</v>
      </c>
      <c r="P89" s="153" t="n">
        <v>0</v>
      </c>
      <c r="Q89" s="153" t="n">
        <v>0</v>
      </c>
      <c r="R89" s="153" t="n">
        <v>0</v>
      </c>
      <c r="S89" s="153" t="n">
        <v>0</v>
      </c>
      <c r="T89" s="153" t="n">
        <v>0</v>
      </c>
      <c r="U89" s="153" t="n">
        <v>0</v>
      </c>
      <c r="V89" s="153" t="n">
        <v>0</v>
      </c>
      <c r="W89" s="153" t="n">
        <v>0</v>
      </c>
      <c r="X89" s="153" t="n">
        <v>0</v>
      </c>
      <c r="Y89" s="153" t="n">
        <v>0</v>
      </c>
      <c r="Z89" s="153" t="n">
        <v>0</v>
      </c>
      <c r="AA89" s="153" t="n">
        <v>0</v>
      </c>
      <c r="AB89" s="153" t="n">
        <v>0</v>
      </c>
      <c r="AC89" s="153" t="n">
        <v>0</v>
      </c>
      <c r="AD89" s="153" t="n">
        <v>0</v>
      </c>
      <c r="AE89" s="153" t="n">
        <v>0</v>
      </c>
      <c r="AF89" s="153" t="n">
        <v>0</v>
      </c>
      <c r="AG89" s="325" t="n">
        <v>0</v>
      </c>
      <c r="AH89" s="85"/>
      <c r="AJ89" s="85"/>
      <c r="AK89" s="153"/>
      <c r="AL89" s="3"/>
      <c r="AM89" s="2"/>
    </row>
    <row r="90" customFormat="false" ht="12.75" hidden="false" customHeight="true" outlineLevel="0" collapsed="false">
      <c r="A90" s="226" t="s">
        <v>295</v>
      </c>
      <c r="B90" s="284" t="n">
        <f aca="false">SUM(C90:AG90)</f>
        <v>0</v>
      </c>
      <c r="C90" s="153" t="n">
        <v>0</v>
      </c>
      <c r="D90" s="153" t="n">
        <v>0</v>
      </c>
      <c r="E90" s="153" t="n">
        <v>0</v>
      </c>
      <c r="F90" s="153" t="n">
        <v>0</v>
      </c>
      <c r="G90" s="153" t="n">
        <v>0</v>
      </c>
      <c r="H90" s="153" t="n">
        <v>0</v>
      </c>
      <c r="I90" s="153" t="n">
        <v>0</v>
      </c>
      <c r="J90" s="153" t="n">
        <v>0</v>
      </c>
      <c r="K90" s="153" t="n">
        <v>0</v>
      </c>
      <c r="L90" s="153" t="n">
        <v>0</v>
      </c>
      <c r="M90" s="153" t="n">
        <v>0</v>
      </c>
      <c r="N90" s="153" t="n">
        <v>0</v>
      </c>
      <c r="O90" s="153" t="n">
        <v>0</v>
      </c>
      <c r="P90" s="153" t="n">
        <v>0</v>
      </c>
      <c r="Q90" s="153" t="n">
        <v>0</v>
      </c>
      <c r="R90" s="153" t="n">
        <v>0</v>
      </c>
      <c r="S90" s="153" t="n">
        <v>0</v>
      </c>
      <c r="T90" s="153" t="n">
        <v>0</v>
      </c>
      <c r="U90" s="153" t="n">
        <v>0</v>
      </c>
      <c r="V90" s="153" t="n">
        <v>0</v>
      </c>
      <c r="W90" s="153" t="n">
        <v>0</v>
      </c>
      <c r="X90" s="153" t="n">
        <v>0</v>
      </c>
      <c r="Y90" s="153" t="n">
        <v>0</v>
      </c>
      <c r="Z90" s="153" t="n">
        <v>0</v>
      </c>
      <c r="AA90" s="153" t="n">
        <v>0</v>
      </c>
      <c r="AB90" s="153" t="n">
        <v>0</v>
      </c>
      <c r="AC90" s="153" t="n">
        <v>0</v>
      </c>
      <c r="AD90" s="153" t="n">
        <v>0</v>
      </c>
      <c r="AE90" s="153" t="n">
        <v>0</v>
      </c>
      <c r="AF90" s="153" t="n">
        <v>0</v>
      </c>
      <c r="AG90" s="325" t="n">
        <v>0</v>
      </c>
      <c r="AH90" s="85"/>
      <c r="AJ90" s="85"/>
      <c r="AK90" s="153"/>
      <c r="AL90" s="3"/>
      <c r="AM90" s="2"/>
    </row>
    <row r="91" customFormat="false" ht="12.75" hidden="false" customHeight="true" outlineLevel="0" collapsed="false">
      <c r="A91" s="226" t="s">
        <v>296</v>
      </c>
      <c r="B91" s="284" t="n">
        <f aca="false">SUM(C91:AG91)</f>
        <v>0</v>
      </c>
      <c r="C91" s="153" t="n">
        <v>0</v>
      </c>
      <c r="D91" s="153" t="n">
        <v>0</v>
      </c>
      <c r="E91" s="153" t="n">
        <v>0</v>
      </c>
      <c r="F91" s="153" t="n">
        <v>0</v>
      </c>
      <c r="G91" s="153" t="n">
        <v>0</v>
      </c>
      <c r="H91" s="153" t="n">
        <v>0</v>
      </c>
      <c r="I91" s="153" t="n">
        <v>0</v>
      </c>
      <c r="J91" s="153" t="n">
        <v>0</v>
      </c>
      <c r="K91" s="153" t="n">
        <v>0</v>
      </c>
      <c r="L91" s="153" t="n">
        <v>0</v>
      </c>
      <c r="M91" s="153" t="n">
        <v>0</v>
      </c>
      <c r="N91" s="153" t="n">
        <v>0</v>
      </c>
      <c r="O91" s="153" t="n">
        <v>0</v>
      </c>
      <c r="P91" s="153" t="n">
        <v>0</v>
      </c>
      <c r="Q91" s="153" t="n">
        <v>0</v>
      </c>
      <c r="R91" s="153" t="n">
        <v>0</v>
      </c>
      <c r="S91" s="153" t="n">
        <v>0</v>
      </c>
      <c r="T91" s="153" t="n">
        <v>0</v>
      </c>
      <c r="U91" s="153" t="n">
        <v>0</v>
      </c>
      <c r="V91" s="153" t="n">
        <v>0</v>
      </c>
      <c r="W91" s="153" t="n">
        <v>0</v>
      </c>
      <c r="X91" s="153" t="n">
        <v>0</v>
      </c>
      <c r="Y91" s="153" t="n">
        <v>0</v>
      </c>
      <c r="Z91" s="153" t="n">
        <v>0</v>
      </c>
      <c r="AA91" s="153" t="n">
        <v>0</v>
      </c>
      <c r="AB91" s="153" t="n">
        <v>0</v>
      </c>
      <c r="AC91" s="153" t="n">
        <v>0</v>
      </c>
      <c r="AD91" s="153" t="n">
        <v>0</v>
      </c>
      <c r="AE91" s="153" t="n">
        <v>0</v>
      </c>
      <c r="AF91" s="153" t="n">
        <v>0</v>
      </c>
      <c r="AG91" s="325" t="n">
        <v>0</v>
      </c>
      <c r="AH91" s="85"/>
      <c r="AJ91" s="85"/>
      <c r="AK91" s="153"/>
      <c r="AL91" s="3"/>
      <c r="AM91" s="2"/>
    </row>
    <row r="92" customFormat="false" ht="12.75" hidden="false" customHeight="true" outlineLevel="0" collapsed="false">
      <c r="A92" s="226" t="s">
        <v>297</v>
      </c>
      <c r="B92" s="284" t="n">
        <f aca="false">SUM(C92:AG92)</f>
        <v>0</v>
      </c>
      <c r="C92" s="153" t="n">
        <v>0</v>
      </c>
      <c r="D92" s="153" t="n">
        <v>0</v>
      </c>
      <c r="E92" s="153" t="n">
        <v>0</v>
      </c>
      <c r="F92" s="153" t="n">
        <v>0</v>
      </c>
      <c r="G92" s="153" t="n">
        <v>0</v>
      </c>
      <c r="H92" s="153" t="n">
        <v>0</v>
      </c>
      <c r="I92" s="153" t="n">
        <v>0</v>
      </c>
      <c r="J92" s="153" t="n">
        <v>0</v>
      </c>
      <c r="K92" s="153" t="n">
        <v>0</v>
      </c>
      <c r="L92" s="153" t="n">
        <v>0</v>
      </c>
      <c r="M92" s="153" t="n">
        <v>0</v>
      </c>
      <c r="N92" s="153" t="n">
        <v>0</v>
      </c>
      <c r="O92" s="153" t="n">
        <v>0</v>
      </c>
      <c r="P92" s="153" t="n">
        <v>0</v>
      </c>
      <c r="Q92" s="153" t="n">
        <v>0</v>
      </c>
      <c r="R92" s="153" t="n">
        <v>0</v>
      </c>
      <c r="S92" s="153" t="n">
        <v>0</v>
      </c>
      <c r="T92" s="153" t="n">
        <v>0</v>
      </c>
      <c r="U92" s="153" t="n">
        <v>0</v>
      </c>
      <c r="V92" s="153" t="n">
        <v>0</v>
      </c>
      <c r="W92" s="153" t="n">
        <v>0</v>
      </c>
      <c r="X92" s="153" t="n">
        <v>0</v>
      </c>
      <c r="Y92" s="153" t="n">
        <v>0</v>
      </c>
      <c r="Z92" s="153" t="n">
        <v>0</v>
      </c>
      <c r="AA92" s="153" t="n">
        <v>0</v>
      </c>
      <c r="AB92" s="153" t="n">
        <v>0</v>
      </c>
      <c r="AC92" s="153" t="n">
        <v>0</v>
      </c>
      <c r="AD92" s="153" t="n">
        <v>0</v>
      </c>
      <c r="AE92" s="153" t="n">
        <v>0</v>
      </c>
      <c r="AF92" s="153" t="n">
        <v>0</v>
      </c>
      <c r="AG92" s="325" t="n">
        <v>0</v>
      </c>
      <c r="AH92" s="85"/>
      <c r="AJ92" s="85"/>
      <c r="AK92" s="153"/>
      <c r="AL92" s="3"/>
      <c r="AM92" s="2"/>
    </row>
    <row r="93" customFormat="false" ht="12.75" hidden="false" customHeight="true" outlineLevel="0" collapsed="false">
      <c r="A93" s="226" t="s">
        <v>298</v>
      </c>
      <c r="B93" s="284" t="n">
        <f aca="false">SUM(C93:AG93)</f>
        <v>0</v>
      </c>
      <c r="C93" s="153" t="n">
        <v>0</v>
      </c>
      <c r="D93" s="153" t="n">
        <v>0</v>
      </c>
      <c r="E93" s="153" t="n">
        <v>0</v>
      </c>
      <c r="F93" s="153" t="n">
        <v>0</v>
      </c>
      <c r="G93" s="153" t="n">
        <v>0</v>
      </c>
      <c r="H93" s="153" t="n">
        <v>0</v>
      </c>
      <c r="I93" s="153" t="n">
        <v>0</v>
      </c>
      <c r="J93" s="153" t="n">
        <v>0</v>
      </c>
      <c r="K93" s="153" t="n">
        <v>0</v>
      </c>
      <c r="L93" s="153" t="n">
        <v>0</v>
      </c>
      <c r="M93" s="153" t="n">
        <v>0</v>
      </c>
      <c r="N93" s="153" t="n">
        <v>0</v>
      </c>
      <c r="O93" s="153" t="n">
        <v>0</v>
      </c>
      <c r="P93" s="153" t="n">
        <v>0</v>
      </c>
      <c r="Q93" s="153" t="n">
        <v>0</v>
      </c>
      <c r="R93" s="153" t="n">
        <v>0</v>
      </c>
      <c r="S93" s="153" t="n">
        <v>0</v>
      </c>
      <c r="T93" s="153" t="n">
        <v>0</v>
      </c>
      <c r="U93" s="153" t="n">
        <v>0</v>
      </c>
      <c r="V93" s="153" t="n">
        <v>0</v>
      </c>
      <c r="W93" s="153" t="n">
        <v>0</v>
      </c>
      <c r="X93" s="153" t="n">
        <v>0</v>
      </c>
      <c r="Y93" s="153" t="n">
        <v>0</v>
      </c>
      <c r="Z93" s="153" t="n">
        <v>0</v>
      </c>
      <c r="AA93" s="153" t="n">
        <v>0</v>
      </c>
      <c r="AB93" s="153" t="n">
        <v>0</v>
      </c>
      <c r="AC93" s="153" t="n">
        <v>0</v>
      </c>
      <c r="AD93" s="153" t="n">
        <v>0</v>
      </c>
      <c r="AE93" s="153" t="n">
        <v>0</v>
      </c>
      <c r="AF93" s="153" t="n">
        <v>0</v>
      </c>
      <c r="AG93" s="325" t="n">
        <v>0</v>
      </c>
      <c r="AH93" s="85"/>
      <c r="AJ93" s="85"/>
      <c r="AK93" s="153"/>
      <c r="AL93" s="3"/>
      <c r="AM93" s="2"/>
    </row>
    <row r="94" customFormat="false" ht="12.75" hidden="false" customHeight="true" outlineLevel="0" collapsed="false">
      <c r="A94" s="226" t="s">
        <v>299</v>
      </c>
      <c r="B94" s="284" t="n">
        <f aca="false">SUM(C94:AG94)</f>
        <v>0</v>
      </c>
      <c r="C94" s="153" t="n">
        <v>0</v>
      </c>
      <c r="D94" s="153" t="n">
        <v>0</v>
      </c>
      <c r="E94" s="153" t="n">
        <v>0</v>
      </c>
      <c r="F94" s="153" t="n">
        <v>0</v>
      </c>
      <c r="G94" s="153" t="n">
        <v>0</v>
      </c>
      <c r="H94" s="153" t="n">
        <v>0</v>
      </c>
      <c r="I94" s="153" t="n">
        <v>0</v>
      </c>
      <c r="J94" s="153" t="n">
        <v>0</v>
      </c>
      <c r="K94" s="153" t="n">
        <v>0</v>
      </c>
      <c r="L94" s="153" t="n">
        <v>0</v>
      </c>
      <c r="M94" s="153" t="n">
        <v>0</v>
      </c>
      <c r="N94" s="153" t="n">
        <v>0</v>
      </c>
      <c r="O94" s="153" t="n">
        <v>0</v>
      </c>
      <c r="P94" s="153" t="n">
        <v>0</v>
      </c>
      <c r="Q94" s="153" t="n">
        <v>0</v>
      </c>
      <c r="R94" s="153" t="n">
        <v>0</v>
      </c>
      <c r="S94" s="153" t="n">
        <v>0</v>
      </c>
      <c r="T94" s="153" t="n">
        <v>0</v>
      </c>
      <c r="U94" s="153" t="n">
        <v>0</v>
      </c>
      <c r="V94" s="153" t="n">
        <v>0</v>
      </c>
      <c r="W94" s="153" t="n">
        <v>0</v>
      </c>
      <c r="X94" s="153" t="n">
        <v>0</v>
      </c>
      <c r="Y94" s="153" t="n">
        <v>0</v>
      </c>
      <c r="Z94" s="153" t="n">
        <v>0</v>
      </c>
      <c r="AA94" s="153" t="n">
        <v>0</v>
      </c>
      <c r="AB94" s="153" t="n">
        <v>0</v>
      </c>
      <c r="AC94" s="153" t="n">
        <v>0</v>
      </c>
      <c r="AD94" s="153" t="n">
        <v>0</v>
      </c>
      <c r="AE94" s="153" t="n">
        <v>0</v>
      </c>
      <c r="AF94" s="153" t="n">
        <v>0</v>
      </c>
      <c r="AG94" s="325" t="n">
        <v>0</v>
      </c>
      <c r="AH94" s="85"/>
      <c r="AJ94" s="85"/>
      <c r="AK94" s="153"/>
      <c r="AL94" s="3"/>
      <c r="AM94" s="2"/>
    </row>
    <row r="95" customFormat="false" ht="12.75" hidden="false" customHeight="true" outlineLevel="0" collapsed="false">
      <c r="A95" s="226" t="s">
        <v>300</v>
      </c>
      <c r="B95" s="284" t="n">
        <f aca="false">SUM(C95:AG95)</f>
        <v>0</v>
      </c>
      <c r="C95" s="153" t="n">
        <v>0</v>
      </c>
      <c r="D95" s="153" t="n">
        <v>0</v>
      </c>
      <c r="E95" s="153" t="n">
        <v>0</v>
      </c>
      <c r="F95" s="153" t="n">
        <v>0</v>
      </c>
      <c r="G95" s="153" t="n">
        <v>0</v>
      </c>
      <c r="H95" s="153" t="n">
        <v>0</v>
      </c>
      <c r="I95" s="153" t="n">
        <v>0</v>
      </c>
      <c r="J95" s="153" t="n">
        <v>0</v>
      </c>
      <c r="K95" s="153" t="n">
        <v>0</v>
      </c>
      <c r="L95" s="153" t="n">
        <v>0</v>
      </c>
      <c r="M95" s="153" t="n">
        <v>0</v>
      </c>
      <c r="N95" s="153" t="n">
        <v>0</v>
      </c>
      <c r="O95" s="153" t="n">
        <v>0</v>
      </c>
      <c r="P95" s="153" t="n">
        <v>0</v>
      </c>
      <c r="Q95" s="153" t="n">
        <v>0</v>
      </c>
      <c r="R95" s="153" t="n">
        <v>0</v>
      </c>
      <c r="S95" s="153" t="n">
        <v>0</v>
      </c>
      <c r="T95" s="153" t="n">
        <v>0</v>
      </c>
      <c r="U95" s="153" t="n">
        <v>0</v>
      </c>
      <c r="V95" s="153" t="n">
        <v>0</v>
      </c>
      <c r="W95" s="153" t="n">
        <v>0</v>
      </c>
      <c r="X95" s="153" t="n">
        <v>0</v>
      </c>
      <c r="Y95" s="153" t="n">
        <v>0</v>
      </c>
      <c r="Z95" s="153" t="n">
        <v>0</v>
      </c>
      <c r="AA95" s="153" t="n">
        <v>0</v>
      </c>
      <c r="AB95" s="153" t="n">
        <v>0</v>
      </c>
      <c r="AC95" s="153" t="n">
        <v>0</v>
      </c>
      <c r="AD95" s="153" t="n">
        <v>0</v>
      </c>
      <c r="AE95" s="153" t="n">
        <v>0</v>
      </c>
      <c r="AF95" s="153" t="n">
        <v>0</v>
      </c>
      <c r="AG95" s="325" t="n">
        <v>0</v>
      </c>
      <c r="AH95" s="85"/>
      <c r="AJ95" s="85"/>
      <c r="AK95" s="153"/>
      <c r="AL95" s="3"/>
      <c r="AM95" s="2"/>
    </row>
    <row r="96" customFormat="false" ht="12.75" hidden="false" customHeight="true" outlineLevel="0" collapsed="false">
      <c r="A96" s="226" t="s">
        <v>301</v>
      </c>
      <c r="B96" s="284" t="n">
        <f aca="false">SUM(C96:AG96)</f>
        <v>0</v>
      </c>
      <c r="C96" s="153" t="n">
        <v>0</v>
      </c>
      <c r="D96" s="153" t="n">
        <v>0</v>
      </c>
      <c r="E96" s="153" t="n">
        <v>0</v>
      </c>
      <c r="F96" s="153" t="n">
        <v>0</v>
      </c>
      <c r="G96" s="153" t="n">
        <v>0</v>
      </c>
      <c r="H96" s="153" t="n">
        <v>0</v>
      </c>
      <c r="I96" s="153" t="n">
        <v>0</v>
      </c>
      <c r="J96" s="153" t="n">
        <v>0</v>
      </c>
      <c r="K96" s="153" t="n">
        <v>0</v>
      </c>
      <c r="L96" s="153" t="n">
        <v>0</v>
      </c>
      <c r="M96" s="153" t="n">
        <v>0</v>
      </c>
      <c r="N96" s="153" t="n">
        <v>0</v>
      </c>
      <c r="O96" s="153" t="n">
        <v>0</v>
      </c>
      <c r="P96" s="153" t="n">
        <v>0</v>
      </c>
      <c r="Q96" s="153" t="n">
        <v>0</v>
      </c>
      <c r="R96" s="153" t="n">
        <v>0</v>
      </c>
      <c r="S96" s="153" t="n">
        <v>0</v>
      </c>
      <c r="T96" s="153" t="n">
        <v>0</v>
      </c>
      <c r="U96" s="153" t="n">
        <v>0</v>
      </c>
      <c r="V96" s="153" t="n">
        <v>0</v>
      </c>
      <c r="W96" s="153" t="n">
        <v>0</v>
      </c>
      <c r="X96" s="153" t="n">
        <v>0</v>
      </c>
      <c r="Y96" s="153" t="n">
        <v>0</v>
      </c>
      <c r="Z96" s="153" t="n">
        <v>0</v>
      </c>
      <c r="AA96" s="153" t="n">
        <v>0</v>
      </c>
      <c r="AB96" s="153" t="n">
        <v>0</v>
      </c>
      <c r="AC96" s="153" t="n">
        <v>0</v>
      </c>
      <c r="AD96" s="153" t="n">
        <v>0</v>
      </c>
      <c r="AE96" s="153" t="n">
        <v>0</v>
      </c>
      <c r="AF96" s="153" t="n">
        <v>0</v>
      </c>
      <c r="AG96" s="325" t="n">
        <v>0</v>
      </c>
      <c r="AH96" s="85"/>
      <c r="AJ96" s="85"/>
      <c r="AK96" s="153"/>
      <c r="AL96" s="3"/>
      <c r="AM96" s="2"/>
    </row>
    <row r="97" customFormat="false" ht="12.75" hidden="false" customHeight="true" outlineLevel="0" collapsed="false">
      <c r="A97" s="226" t="s">
        <v>302</v>
      </c>
      <c r="B97" s="284" t="n">
        <f aca="false">SUM(C97:AG97)</f>
        <v>0</v>
      </c>
      <c r="C97" s="153" t="n">
        <v>0</v>
      </c>
      <c r="D97" s="153" t="n">
        <v>0</v>
      </c>
      <c r="E97" s="153" t="n">
        <v>0</v>
      </c>
      <c r="F97" s="153" t="n">
        <v>0</v>
      </c>
      <c r="G97" s="153" t="n">
        <v>0</v>
      </c>
      <c r="H97" s="153" t="n">
        <v>0</v>
      </c>
      <c r="I97" s="153" t="n">
        <v>0</v>
      </c>
      <c r="J97" s="153" t="n">
        <v>0</v>
      </c>
      <c r="K97" s="153" t="n">
        <v>0</v>
      </c>
      <c r="L97" s="153" t="n">
        <v>0</v>
      </c>
      <c r="M97" s="153" t="n">
        <v>0</v>
      </c>
      <c r="N97" s="153" t="n">
        <v>0</v>
      </c>
      <c r="O97" s="153" t="n">
        <v>0</v>
      </c>
      <c r="P97" s="153" t="n">
        <v>0</v>
      </c>
      <c r="Q97" s="153" t="n">
        <v>0</v>
      </c>
      <c r="R97" s="153" t="n">
        <v>0</v>
      </c>
      <c r="S97" s="153" t="n">
        <v>0</v>
      </c>
      <c r="T97" s="153" t="n">
        <v>0</v>
      </c>
      <c r="U97" s="153" t="n">
        <v>0</v>
      </c>
      <c r="V97" s="153" t="n">
        <v>0</v>
      </c>
      <c r="W97" s="153" t="n">
        <v>0</v>
      </c>
      <c r="X97" s="153" t="n">
        <v>0</v>
      </c>
      <c r="Y97" s="153" t="n">
        <v>0</v>
      </c>
      <c r="Z97" s="153" t="n">
        <v>0</v>
      </c>
      <c r="AA97" s="153" t="n">
        <v>0</v>
      </c>
      <c r="AB97" s="153" t="n">
        <v>0</v>
      </c>
      <c r="AC97" s="153" t="n">
        <v>0</v>
      </c>
      <c r="AD97" s="153" t="n">
        <v>0</v>
      </c>
      <c r="AE97" s="153" t="n">
        <v>0</v>
      </c>
      <c r="AF97" s="153" t="n">
        <v>0</v>
      </c>
      <c r="AG97" s="325" t="n">
        <v>0</v>
      </c>
      <c r="AH97" s="85"/>
      <c r="AJ97" s="85"/>
      <c r="AK97" s="153"/>
      <c r="AL97" s="3"/>
      <c r="AM97" s="2"/>
    </row>
    <row r="98" customFormat="false" ht="12.75" hidden="false" customHeight="true" outlineLevel="0" collapsed="false">
      <c r="A98" s="226" t="s">
        <v>303</v>
      </c>
      <c r="B98" s="284" t="n">
        <f aca="false">SUM(C98:AG98)</f>
        <v>0</v>
      </c>
      <c r="C98" s="153" t="n">
        <v>0</v>
      </c>
      <c r="D98" s="153" t="n">
        <v>0</v>
      </c>
      <c r="E98" s="153" t="n">
        <v>0</v>
      </c>
      <c r="F98" s="153" t="n">
        <v>0</v>
      </c>
      <c r="G98" s="153" t="n">
        <v>0</v>
      </c>
      <c r="H98" s="153" t="n">
        <v>0</v>
      </c>
      <c r="I98" s="153" t="n">
        <v>0</v>
      </c>
      <c r="J98" s="153" t="n">
        <v>0</v>
      </c>
      <c r="K98" s="153" t="n">
        <v>0</v>
      </c>
      <c r="L98" s="153" t="n">
        <v>0</v>
      </c>
      <c r="M98" s="153" t="n">
        <v>0</v>
      </c>
      <c r="N98" s="153" t="n">
        <v>0</v>
      </c>
      <c r="O98" s="153" t="n">
        <v>0</v>
      </c>
      <c r="P98" s="153" t="n">
        <v>0</v>
      </c>
      <c r="Q98" s="153" t="n">
        <v>0</v>
      </c>
      <c r="R98" s="153" t="n">
        <v>0</v>
      </c>
      <c r="S98" s="153" t="n">
        <v>0</v>
      </c>
      <c r="T98" s="153" t="n">
        <v>0</v>
      </c>
      <c r="U98" s="153" t="n">
        <v>0</v>
      </c>
      <c r="V98" s="153" t="n">
        <v>0</v>
      </c>
      <c r="W98" s="153" t="n">
        <v>0</v>
      </c>
      <c r="X98" s="153" t="n">
        <v>0</v>
      </c>
      <c r="Y98" s="153" t="n">
        <v>0</v>
      </c>
      <c r="Z98" s="153" t="n">
        <v>0</v>
      </c>
      <c r="AA98" s="153" t="n">
        <v>0</v>
      </c>
      <c r="AB98" s="153" t="n">
        <v>0</v>
      </c>
      <c r="AC98" s="153" t="n">
        <v>0</v>
      </c>
      <c r="AD98" s="153" t="n">
        <v>0</v>
      </c>
      <c r="AE98" s="153" t="n">
        <v>0</v>
      </c>
      <c r="AF98" s="153" t="n">
        <v>0</v>
      </c>
      <c r="AG98" s="325" t="n">
        <v>0</v>
      </c>
      <c r="AH98" s="85"/>
      <c r="AJ98" s="85"/>
      <c r="AK98" s="153"/>
      <c r="AL98" s="3"/>
      <c r="AM98" s="2"/>
    </row>
    <row r="99" customFormat="false" ht="12.75" hidden="false" customHeight="true" outlineLevel="0" collapsed="false">
      <c r="A99" s="226"/>
      <c r="B99" s="284"/>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325"/>
      <c r="AH99" s="85"/>
      <c r="AJ99" s="85"/>
      <c r="AK99" s="153"/>
      <c r="AL99" s="3"/>
      <c r="AM99" s="2"/>
    </row>
    <row r="100" customFormat="false" ht="12.75" hidden="false" customHeight="true" outlineLevel="0" collapsed="false">
      <c r="A100" s="226"/>
      <c r="B100" s="284"/>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325"/>
      <c r="AH100" s="85"/>
      <c r="AJ100" s="85"/>
      <c r="AK100" s="153"/>
      <c r="AL100" s="3"/>
      <c r="AM100" s="2"/>
    </row>
    <row r="101" customFormat="false" ht="12.75" hidden="false" customHeight="true" outlineLevel="0" collapsed="false">
      <c r="A101" s="226"/>
      <c r="B101" s="2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325"/>
      <c r="AH101" s="85"/>
      <c r="AJ101" s="85"/>
      <c r="AK101" s="153"/>
      <c r="AL101" s="3"/>
      <c r="AM101" s="2"/>
    </row>
    <row r="102" customFormat="false" ht="12.75" hidden="false" customHeight="true" outlineLevel="0" collapsed="false">
      <c r="A102" s="226"/>
      <c r="B102" s="284"/>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325"/>
      <c r="AH102" s="85"/>
      <c r="AJ102" s="85"/>
      <c r="AK102" s="153"/>
      <c r="AL102" s="3"/>
      <c r="AM102" s="2"/>
    </row>
    <row r="103" customFormat="false" ht="12.75" hidden="false" customHeight="true" outlineLevel="0" collapsed="false">
      <c r="A103" s="326" t="s">
        <v>304</v>
      </c>
      <c r="B103" s="315" t="n">
        <f aca="false">SUM(B88:B102)</f>
        <v>0</v>
      </c>
      <c r="C103" s="327"/>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8"/>
      <c r="AH103" s="85"/>
      <c r="AJ103" s="85"/>
      <c r="AK103" s="153"/>
      <c r="AL103" s="3"/>
      <c r="AM103" s="2"/>
    </row>
    <row r="104" customFormat="false" ht="12.75" hidden="false" customHeight="true" outlineLevel="0" collapsed="false">
      <c r="A104" s="85"/>
      <c r="B104" s="319"/>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85"/>
      <c r="AJ104" s="85"/>
      <c r="AK104" s="153"/>
      <c r="AL104" s="3"/>
      <c r="AM104" s="2"/>
    </row>
    <row r="105" customFormat="false" ht="12.75" hidden="false" customHeight="true" outlineLevel="0" collapsed="false">
      <c r="A105" s="264"/>
      <c r="B105" s="265" t="s">
        <v>252</v>
      </c>
      <c r="C105" s="266" t="n">
        <f aca="false">SUM(C109:C118)</f>
        <v>0</v>
      </c>
      <c r="D105" s="266" t="n">
        <f aca="false">SUM(D109:D118)</f>
        <v>0</v>
      </c>
      <c r="E105" s="266" t="n">
        <f aca="false">SUM(E109:E118)</f>
        <v>0</v>
      </c>
      <c r="F105" s="266" t="n">
        <f aca="false">SUM(F109:F118)</f>
        <v>0</v>
      </c>
      <c r="G105" s="266" t="n">
        <f aca="false">SUM(G109:G118)</f>
        <v>0</v>
      </c>
      <c r="H105" s="266" t="n">
        <f aca="false">SUM(H109:H118)</f>
        <v>0</v>
      </c>
      <c r="I105" s="266" t="n">
        <f aca="false">SUM(I109:I118)</f>
        <v>0</v>
      </c>
      <c r="J105" s="266" t="n">
        <f aca="false">SUM(J109:J118)</f>
        <v>0</v>
      </c>
      <c r="K105" s="266" t="n">
        <f aca="false">SUM(K109:K118)</f>
        <v>0</v>
      </c>
      <c r="L105" s="266" t="n">
        <f aca="false">SUM(L109:L118)</f>
        <v>0</v>
      </c>
      <c r="M105" s="266" t="n">
        <f aca="false">SUM(M109:M118)</f>
        <v>0</v>
      </c>
      <c r="N105" s="266" t="n">
        <f aca="false">SUM(N109:N118)</f>
        <v>0</v>
      </c>
      <c r="O105" s="266" t="n">
        <f aca="false">SUM(O109:O118)</f>
        <v>0</v>
      </c>
      <c r="P105" s="266" t="n">
        <f aca="false">SUM(P109:P118)</f>
        <v>0</v>
      </c>
      <c r="Q105" s="266" t="n">
        <f aca="false">SUM(Q109:Q118)</f>
        <v>0</v>
      </c>
      <c r="R105" s="266" t="n">
        <f aca="false">SUM(R109:R118)</f>
        <v>0</v>
      </c>
      <c r="S105" s="266" t="n">
        <f aca="false">SUM(S109:S118)</f>
        <v>0</v>
      </c>
      <c r="T105" s="266" t="n">
        <f aca="false">SUM(T109:T118)</f>
        <v>0</v>
      </c>
      <c r="U105" s="266" t="n">
        <f aca="false">SUM(U109:U118)</f>
        <v>0</v>
      </c>
      <c r="V105" s="266" t="n">
        <f aca="false">SUM(V109:V118)</f>
        <v>0</v>
      </c>
      <c r="W105" s="266" t="n">
        <f aca="false">SUM(W109:W118)</f>
        <v>0</v>
      </c>
      <c r="X105" s="266" t="n">
        <f aca="false">SUM(X109:X118)</f>
        <v>0</v>
      </c>
      <c r="Y105" s="266" t="n">
        <f aca="false">SUM(Y109:Y118)</f>
        <v>0</v>
      </c>
      <c r="Z105" s="266" t="n">
        <f aca="false">SUM(Z109:Z118)</f>
        <v>0</v>
      </c>
      <c r="AA105" s="266" t="n">
        <f aca="false">SUM(AA109:AA118)</f>
        <v>0</v>
      </c>
      <c r="AB105" s="266" t="n">
        <f aca="false">SUM(AB109:AB118)</f>
        <v>0</v>
      </c>
      <c r="AC105" s="266" t="n">
        <f aca="false">SUM(AC109:AC118)</f>
        <v>0</v>
      </c>
      <c r="AD105" s="266" t="n">
        <f aca="false">SUM(AD109:AD118)</f>
        <v>0</v>
      </c>
      <c r="AE105" s="266" t="n">
        <f aca="false">SUM(AE109:AE118)</f>
        <v>0</v>
      </c>
      <c r="AF105" s="266" t="n">
        <f aca="false">SUM(AF109:AF118)</f>
        <v>0</v>
      </c>
      <c r="AG105" s="266" t="n">
        <f aca="false">SUM(AG109:AG118)</f>
        <v>0</v>
      </c>
      <c r="AH105" s="1"/>
      <c r="AI105" s="320"/>
      <c r="AJ105" s="22"/>
      <c r="AK105" s="1"/>
      <c r="AL105" s="17"/>
      <c r="AN105" s="1"/>
      <c r="AO105" s="1"/>
      <c r="AP105" s="1"/>
      <c r="AQ105" s="1"/>
      <c r="AR105" s="1"/>
      <c r="AS105" s="1"/>
    </row>
    <row r="106" customFormat="false" ht="12.75" hidden="false" customHeight="true" outlineLevel="0" collapsed="false">
      <c r="A106" s="269" t="s">
        <v>305</v>
      </c>
      <c r="B106" s="270" t="n">
        <f aca="false">B44</f>
        <v>36647</v>
      </c>
      <c r="C106" s="271" t="n">
        <f aca="false">C44</f>
        <v>36647</v>
      </c>
      <c r="D106" s="271" t="n">
        <f aca="false">D44</f>
        <v>36648</v>
      </c>
      <c r="E106" s="271" t="n">
        <f aca="false">E44</f>
        <v>36649</v>
      </c>
      <c r="F106" s="271" t="n">
        <f aca="false">F44</f>
        <v>36650</v>
      </c>
      <c r="G106" s="271" t="n">
        <f aca="false">G44</f>
        <v>36651</v>
      </c>
      <c r="H106" s="271" t="n">
        <f aca="false">H44</f>
        <v>36652</v>
      </c>
      <c r="I106" s="271" t="n">
        <f aca="false">I44</f>
        <v>36653</v>
      </c>
      <c r="J106" s="271" t="n">
        <f aca="false">J44</f>
        <v>36654</v>
      </c>
      <c r="K106" s="271" t="n">
        <f aca="false">K44</f>
        <v>36655</v>
      </c>
      <c r="L106" s="271" t="n">
        <f aca="false">L44</f>
        <v>36656</v>
      </c>
      <c r="M106" s="271" t="n">
        <f aca="false">M44</f>
        <v>36657</v>
      </c>
      <c r="N106" s="271" t="n">
        <f aca="false">N44</f>
        <v>36658</v>
      </c>
      <c r="O106" s="271" t="n">
        <f aca="false">O44</f>
        <v>36659</v>
      </c>
      <c r="P106" s="271" t="n">
        <f aca="false">P44</f>
        <v>36660</v>
      </c>
      <c r="Q106" s="271" t="n">
        <f aca="false">Q44</f>
        <v>36661</v>
      </c>
      <c r="R106" s="271" t="n">
        <f aca="false">R44</f>
        <v>36662</v>
      </c>
      <c r="S106" s="271" t="n">
        <f aca="false">S44</f>
        <v>36663</v>
      </c>
      <c r="T106" s="271" t="n">
        <f aca="false">T44</f>
        <v>36664</v>
      </c>
      <c r="U106" s="271" t="n">
        <f aca="false">U44</f>
        <v>36665</v>
      </c>
      <c r="V106" s="271" t="n">
        <f aca="false">V44</f>
        <v>36666</v>
      </c>
      <c r="W106" s="271" t="n">
        <f aca="false">W44</f>
        <v>36667</v>
      </c>
      <c r="X106" s="271" t="n">
        <f aca="false">X44</f>
        <v>36668</v>
      </c>
      <c r="Y106" s="271" t="n">
        <f aca="false">Y44</f>
        <v>36669</v>
      </c>
      <c r="Z106" s="271" t="n">
        <f aca="false">Z44</f>
        <v>36670</v>
      </c>
      <c r="AA106" s="271" t="n">
        <f aca="false">AA44</f>
        <v>36671</v>
      </c>
      <c r="AB106" s="271" t="n">
        <f aca="false">AB44</f>
        <v>36672</v>
      </c>
      <c r="AC106" s="271" t="n">
        <f aca="false">AC44</f>
        <v>36673</v>
      </c>
      <c r="AD106" s="271" t="n">
        <f aca="false">AD44</f>
        <v>36674</v>
      </c>
      <c r="AE106" s="271" t="n">
        <f aca="false">AE44</f>
        <v>36675</v>
      </c>
      <c r="AF106" s="271" t="n">
        <f aca="false">AF44</f>
        <v>36676</v>
      </c>
      <c r="AG106" s="271" t="n">
        <f aca="false">AG44</f>
        <v>36677</v>
      </c>
      <c r="AH106" s="272"/>
      <c r="AI106" s="320"/>
      <c r="AJ106" s="322"/>
      <c r="AK106" s="272"/>
      <c r="AL106" s="275"/>
      <c r="AM106" s="272"/>
      <c r="AN106" s="272"/>
      <c r="AO106" s="272"/>
      <c r="AP106" s="272"/>
      <c r="AQ106" s="272"/>
      <c r="AR106" s="272"/>
      <c r="AS106" s="272"/>
      <c r="AT106" s="272"/>
      <c r="AU106" s="272"/>
      <c r="AV106" s="272"/>
      <c r="AW106" s="272"/>
      <c r="AX106" s="272"/>
      <c r="AY106" s="272"/>
      <c r="AZ106" s="272"/>
      <c r="BA106" s="272"/>
      <c r="BB106" s="272"/>
      <c r="BC106" s="272"/>
      <c r="BD106" s="272"/>
      <c r="BE106" s="272"/>
      <c r="BF106" s="272"/>
      <c r="BG106" s="272"/>
      <c r="BH106" s="272"/>
      <c r="BI106" s="272"/>
      <c r="BJ106" s="272"/>
      <c r="BK106" s="272"/>
      <c r="BL106" s="272"/>
      <c r="BM106" s="272"/>
      <c r="BN106" s="272"/>
      <c r="BO106" s="272"/>
      <c r="BP106" s="272"/>
      <c r="BQ106" s="272"/>
      <c r="BR106" s="272"/>
      <c r="BS106" s="272"/>
      <c r="BT106" s="272"/>
      <c r="BU106" s="272"/>
      <c r="BV106" s="272"/>
      <c r="BW106" s="272"/>
      <c r="BX106" s="272"/>
      <c r="BY106" s="272"/>
      <c r="BZ106" s="272"/>
      <c r="CA106" s="272"/>
      <c r="CB106" s="272"/>
      <c r="CC106" s="272"/>
      <c r="CD106" s="272"/>
      <c r="CE106" s="272"/>
      <c r="CF106" s="272"/>
      <c r="CG106" s="272"/>
      <c r="CH106" s="272"/>
      <c r="CI106" s="272"/>
      <c r="CJ106" s="272"/>
      <c r="CK106" s="272"/>
      <c r="CL106" s="272"/>
      <c r="CM106" s="272"/>
      <c r="CN106" s="272"/>
      <c r="CO106" s="272"/>
      <c r="CP106" s="272"/>
      <c r="CQ106" s="272"/>
      <c r="CR106" s="272"/>
      <c r="CS106" s="272"/>
      <c r="CT106" s="272"/>
      <c r="CU106" s="272"/>
      <c r="CV106" s="272"/>
      <c r="CW106" s="272"/>
      <c r="CX106" s="272"/>
      <c r="CY106" s="272"/>
      <c r="CZ106" s="272"/>
      <c r="DA106" s="272"/>
      <c r="DB106" s="272"/>
      <c r="DC106" s="272"/>
      <c r="DD106" s="272"/>
      <c r="DE106" s="272"/>
      <c r="DF106" s="272"/>
      <c r="DG106" s="272"/>
      <c r="DH106" s="272"/>
      <c r="DI106" s="272"/>
      <c r="DJ106" s="272"/>
      <c r="DK106" s="272"/>
      <c r="DL106" s="272"/>
      <c r="DM106" s="272"/>
      <c r="DN106" s="272"/>
      <c r="DO106" s="272"/>
      <c r="DP106" s="272"/>
      <c r="DQ106" s="272"/>
      <c r="DR106" s="272"/>
      <c r="DS106" s="272"/>
      <c r="DT106" s="272"/>
      <c r="DU106" s="272"/>
      <c r="DV106" s="272"/>
      <c r="DW106" s="272"/>
      <c r="DX106" s="272"/>
      <c r="DY106" s="272"/>
      <c r="DZ106" s="272"/>
      <c r="EA106" s="272"/>
      <c r="EB106" s="272"/>
      <c r="EC106" s="272"/>
      <c r="ED106" s="272"/>
      <c r="EE106" s="272"/>
      <c r="EF106" s="272"/>
      <c r="EG106" s="272"/>
      <c r="EH106" s="272"/>
      <c r="EI106" s="272"/>
      <c r="EJ106" s="272"/>
      <c r="EK106" s="272"/>
      <c r="EL106" s="272"/>
      <c r="EM106" s="272"/>
      <c r="EN106" s="272"/>
      <c r="EO106" s="272"/>
      <c r="EP106" s="272"/>
      <c r="EQ106" s="272"/>
      <c r="ER106" s="272"/>
      <c r="ES106" s="272"/>
      <c r="ET106" s="272"/>
      <c r="EU106" s="272"/>
      <c r="EV106" s="272"/>
      <c r="EW106" s="272"/>
      <c r="EX106" s="272"/>
      <c r="EY106" s="272"/>
      <c r="EZ106" s="272"/>
      <c r="FA106" s="272"/>
      <c r="FB106" s="272"/>
      <c r="FC106" s="272"/>
      <c r="FD106" s="272"/>
      <c r="FE106" s="272"/>
      <c r="FF106" s="272"/>
      <c r="FG106" s="272"/>
      <c r="FH106" s="272"/>
      <c r="FI106" s="272"/>
      <c r="FJ106" s="272"/>
      <c r="FK106" s="272"/>
      <c r="FL106" s="272"/>
      <c r="FM106" s="272"/>
      <c r="FN106" s="272"/>
      <c r="FO106" s="272"/>
      <c r="FP106" s="272"/>
      <c r="FQ106" s="272"/>
      <c r="FR106" s="272"/>
      <c r="FS106" s="272"/>
      <c r="FT106" s="272"/>
      <c r="FU106" s="272"/>
      <c r="FV106" s="272"/>
      <c r="FW106" s="272"/>
      <c r="FX106" s="272"/>
      <c r="FY106" s="272"/>
      <c r="FZ106" s="272"/>
      <c r="GA106" s="272"/>
      <c r="GB106" s="272"/>
      <c r="GC106" s="272"/>
      <c r="GD106" s="272"/>
      <c r="GE106" s="272"/>
      <c r="GF106" s="272"/>
      <c r="GG106" s="272"/>
      <c r="GH106" s="272"/>
      <c r="GI106" s="272"/>
      <c r="GJ106" s="272"/>
      <c r="GK106" s="272"/>
      <c r="GL106" s="272"/>
      <c r="GM106" s="272"/>
      <c r="GN106" s="272"/>
      <c r="GO106" s="272"/>
      <c r="GP106" s="272"/>
      <c r="GQ106" s="272"/>
      <c r="GR106" s="272"/>
      <c r="GS106" s="272"/>
      <c r="GT106" s="272"/>
      <c r="GU106" s="272"/>
      <c r="GV106" s="272"/>
      <c r="GW106" s="272"/>
      <c r="GX106" s="272"/>
      <c r="GY106" s="272"/>
      <c r="GZ106" s="272"/>
      <c r="HA106" s="272"/>
      <c r="HB106" s="272"/>
      <c r="HC106" s="272"/>
      <c r="HD106" s="272"/>
      <c r="HE106" s="272"/>
      <c r="HF106" s="272"/>
      <c r="HG106" s="272"/>
      <c r="HH106" s="272"/>
      <c r="HI106" s="272"/>
      <c r="HJ106" s="272"/>
      <c r="HK106" s="272"/>
      <c r="HL106" s="272"/>
      <c r="HM106" s="272"/>
      <c r="HN106" s="272"/>
      <c r="HO106" s="272"/>
      <c r="HP106" s="272"/>
      <c r="HQ106" s="272"/>
      <c r="HR106" s="272"/>
      <c r="HS106" s="272"/>
      <c r="HT106" s="272"/>
      <c r="HU106" s="272"/>
      <c r="HV106" s="272"/>
      <c r="HW106" s="272"/>
      <c r="HX106" s="272"/>
      <c r="HY106" s="272"/>
      <c r="HZ106" s="272"/>
      <c r="IA106" s="272"/>
      <c r="IB106" s="272"/>
      <c r="IC106" s="272"/>
      <c r="ID106" s="272"/>
      <c r="IE106" s="272"/>
      <c r="IF106" s="272"/>
      <c r="IG106" s="272"/>
      <c r="IH106" s="272"/>
      <c r="II106" s="272"/>
      <c r="IJ106" s="272"/>
      <c r="IK106" s="272"/>
      <c r="IL106" s="272"/>
      <c r="IM106" s="272"/>
      <c r="IN106" s="272"/>
      <c r="IO106" s="272"/>
      <c r="IP106" s="272"/>
      <c r="IQ106" s="272"/>
      <c r="IR106" s="272"/>
      <c r="IS106" s="272"/>
      <c r="IT106" s="272"/>
      <c r="IU106" s="272"/>
      <c r="IV106" s="272"/>
      <c r="IW106" s="272"/>
    </row>
    <row r="107" customFormat="false" ht="12.75" hidden="false" customHeight="true" outlineLevel="0" collapsed="false">
      <c r="A107" s="276"/>
      <c r="B107" s="276"/>
      <c r="C107" s="278" t="str">
        <f aca="false">C45</f>
        <v>M</v>
      </c>
      <c r="D107" s="278" t="str">
        <f aca="false">D45</f>
        <v>T</v>
      </c>
      <c r="E107" s="278" t="str">
        <f aca="false">E45</f>
        <v>W</v>
      </c>
      <c r="F107" s="278" t="str">
        <f aca="false">F45</f>
        <v>R</v>
      </c>
      <c r="G107" s="278" t="str">
        <f aca="false">G45</f>
        <v>F</v>
      </c>
      <c r="H107" s="278" t="str">
        <f aca="false">H45</f>
        <v>S</v>
      </c>
      <c r="I107" s="278" t="str">
        <f aca="false">I45</f>
        <v>S</v>
      </c>
      <c r="J107" s="278" t="str">
        <f aca="false">J45</f>
        <v>M</v>
      </c>
      <c r="K107" s="278" t="str">
        <f aca="false">K45</f>
        <v>T</v>
      </c>
      <c r="L107" s="278" t="str">
        <f aca="false">L45</f>
        <v>W</v>
      </c>
      <c r="M107" s="278" t="str">
        <f aca="false">M45</f>
        <v>R</v>
      </c>
      <c r="N107" s="278" t="str">
        <f aca="false">N45</f>
        <v>F</v>
      </c>
      <c r="O107" s="278" t="str">
        <f aca="false">O45</f>
        <v>S</v>
      </c>
      <c r="P107" s="278" t="str">
        <f aca="false">P45</f>
        <v>S</v>
      </c>
      <c r="Q107" s="278" t="str">
        <f aca="false">Q45</f>
        <v>M</v>
      </c>
      <c r="R107" s="278" t="str">
        <f aca="false">R45</f>
        <v>T</v>
      </c>
      <c r="S107" s="278" t="str">
        <f aca="false">S45</f>
        <v>W</v>
      </c>
      <c r="T107" s="278" t="str">
        <f aca="false">T45</f>
        <v>R</v>
      </c>
      <c r="U107" s="278" t="str">
        <f aca="false">U45</f>
        <v>F</v>
      </c>
      <c r="V107" s="278" t="str">
        <f aca="false">V45</f>
        <v>S</v>
      </c>
      <c r="W107" s="278" t="str">
        <f aca="false">W45</f>
        <v>S</v>
      </c>
      <c r="X107" s="278" t="str">
        <f aca="false">X45</f>
        <v>M</v>
      </c>
      <c r="Y107" s="278" t="str">
        <f aca="false">Y45</f>
        <v>T</v>
      </c>
      <c r="Z107" s="278" t="str">
        <f aca="false">Z45</f>
        <v>W</v>
      </c>
      <c r="AA107" s="278" t="str">
        <f aca="false">AA45</f>
        <v>R</v>
      </c>
      <c r="AB107" s="278" t="str">
        <f aca="false">AB45</f>
        <v>F</v>
      </c>
      <c r="AC107" s="278" t="str">
        <f aca="false">AC45</f>
        <v>S</v>
      </c>
      <c r="AD107" s="278" t="str">
        <f aca="false">AD45</f>
        <v>S</v>
      </c>
      <c r="AE107" s="278" t="str">
        <f aca="false">AE45</f>
        <v>M</v>
      </c>
      <c r="AF107" s="278" t="str">
        <f aca="false">AF45</f>
        <v>T</v>
      </c>
      <c r="AG107" s="278" t="str">
        <f aca="false">AG45</f>
        <v>W</v>
      </c>
      <c r="AH107" s="1"/>
      <c r="AI107" s="320"/>
      <c r="AJ107" s="22"/>
      <c r="AK107" s="1"/>
      <c r="AL107" s="85"/>
      <c r="AN107" s="1"/>
      <c r="AO107" s="1"/>
      <c r="AP107" s="1"/>
      <c r="AQ107" s="1"/>
      <c r="AR107" s="1"/>
      <c r="AS107" s="1"/>
    </row>
    <row r="108" customFormat="false" ht="12.75" hidden="false" customHeight="true" outlineLevel="0" collapsed="false">
      <c r="A108" s="281"/>
      <c r="B108" s="277" t="s">
        <v>258</v>
      </c>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4"/>
      <c r="AH108" s="85"/>
      <c r="AI108" s="205"/>
      <c r="AJ108" s="133"/>
      <c r="AK108" s="153"/>
      <c r="AL108" s="3"/>
      <c r="AM108" s="2"/>
    </row>
    <row r="109" customFormat="false" ht="12.75" hidden="false" customHeight="true" outlineLevel="0" collapsed="false">
      <c r="A109" s="226" t="s">
        <v>296</v>
      </c>
      <c r="B109" s="284" t="n">
        <f aca="false">SUM(C109:AG109)</f>
        <v>0</v>
      </c>
      <c r="C109" s="153" t="n">
        <v>0</v>
      </c>
      <c r="D109" s="153" t="n">
        <v>0</v>
      </c>
      <c r="E109" s="153" t="n">
        <v>0</v>
      </c>
      <c r="F109" s="153" t="n">
        <v>0</v>
      </c>
      <c r="G109" s="153" t="n">
        <v>0</v>
      </c>
      <c r="H109" s="153" t="n">
        <v>0</v>
      </c>
      <c r="I109" s="153" t="n">
        <v>0</v>
      </c>
      <c r="J109" s="153" t="n">
        <v>0</v>
      </c>
      <c r="K109" s="153" t="n">
        <v>0</v>
      </c>
      <c r="L109" s="153" t="n">
        <v>0</v>
      </c>
      <c r="M109" s="153" t="n">
        <v>0</v>
      </c>
      <c r="N109" s="153" t="n">
        <v>0</v>
      </c>
      <c r="O109" s="153" t="n">
        <v>0</v>
      </c>
      <c r="P109" s="153" t="n">
        <v>0</v>
      </c>
      <c r="Q109" s="153" t="n">
        <v>0</v>
      </c>
      <c r="R109" s="153" t="n">
        <v>0</v>
      </c>
      <c r="S109" s="153" t="n">
        <v>0</v>
      </c>
      <c r="T109" s="153" t="n">
        <v>0</v>
      </c>
      <c r="U109" s="153" t="n">
        <v>0</v>
      </c>
      <c r="V109" s="153" t="n">
        <v>0</v>
      </c>
      <c r="W109" s="153" t="n">
        <v>0</v>
      </c>
      <c r="X109" s="153" t="n">
        <v>0</v>
      </c>
      <c r="Y109" s="153" t="n">
        <v>0</v>
      </c>
      <c r="Z109" s="153" t="n">
        <v>0</v>
      </c>
      <c r="AA109" s="153" t="n">
        <v>0</v>
      </c>
      <c r="AB109" s="153" t="n">
        <v>0</v>
      </c>
      <c r="AC109" s="153" t="n">
        <v>0</v>
      </c>
      <c r="AD109" s="153" t="n">
        <v>0</v>
      </c>
      <c r="AE109" s="153" t="n">
        <v>0</v>
      </c>
      <c r="AF109" s="153" t="n">
        <v>0</v>
      </c>
      <c r="AG109" s="325" t="n">
        <v>0</v>
      </c>
      <c r="AH109" s="85"/>
      <c r="AJ109" s="85"/>
      <c r="AK109" s="153"/>
      <c r="AL109" s="3"/>
      <c r="AM109" s="2"/>
    </row>
    <row r="110" customFormat="false" ht="12.75" hidden="false" customHeight="true" outlineLevel="0" collapsed="false">
      <c r="A110" s="226" t="s">
        <v>298</v>
      </c>
      <c r="B110" s="284" t="n">
        <f aca="false">SUM(C110:AG110)</f>
        <v>0</v>
      </c>
      <c r="C110" s="153" t="n">
        <v>0</v>
      </c>
      <c r="D110" s="153" t="n">
        <v>0</v>
      </c>
      <c r="E110" s="153" t="n">
        <v>0</v>
      </c>
      <c r="F110" s="153" t="n">
        <v>0</v>
      </c>
      <c r="G110" s="153" t="n">
        <v>0</v>
      </c>
      <c r="H110" s="153" t="n">
        <v>0</v>
      </c>
      <c r="I110" s="153" t="n">
        <v>0</v>
      </c>
      <c r="J110" s="153" t="n">
        <v>0</v>
      </c>
      <c r="K110" s="153" t="n">
        <v>0</v>
      </c>
      <c r="L110" s="153" t="n">
        <v>0</v>
      </c>
      <c r="M110" s="153" t="n">
        <v>0</v>
      </c>
      <c r="N110" s="153" t="n">
        <v>0</v>
      </c>
      <c r="O110" s="153" t="n">
        <v>0</v>
      </c>
      <c r="P110" s="153" t="n">
        <v>0</v>
      </c>
      <c r="Q110" s="153" t="n">
        <v>0</v>
      </c>
      <c r="R110" s="153" t="n">
        <v>0</v>
      </c>
      <c r="S110" s="153" t="n">
        <v>0</v>
      </c>
      <c r="T110" s="153" t="n">
        <v>0</v>
      </c>
      <c r="U110" s="153" t="n">
        <v>0</v>
      </c>
      <c r="V110" s="153" t="n">
        <v>0</v>
      </c>
      <c r="W110" s="153" t="n">
        <v>0</v>
      </c>
      <c r="X110" s="153" t="n">
        <v>0</v>
      </c>
      <c r="Y110" s="153" t="n">
        <v>0</v>
      </c>
      <c r="Z110" s="153" t="n">
        <v>0</v>
      </c>
      <c r="AA110" s="153" t="n">
        <v>0</v>
      </c>
      <c r="AB110" s="153" t="n">
        <v>0</v>
      </c>
      <c r="AC110" s="153" t="n">
        <v>0</v>
      </c>
      <c r="AD110" s="153" t="n">
        <v>0</v>
      </c>
      <c r="AE110" s="153" t="n">
        <v>0</v>
      </c>
      <c r="AF110" s="153" t="n">
        <v>0</v>
      </c>
      <c r="AG110" s="325" t="n">
        <v>0</v>
      </c>
      <c r="AH110" s="85"/>
      <c r="AJ110" s="85"/>
      <c r="AK110" s="153"/>
      <c r="AL110" s="3"/>
      <c r="AM110" s="2"/>
    </row>
    <row r="111" customFormat="false" ht="12.75" hidden="false" customHeight="true" outlineLevel="0" collapsed="false">
      <c r="A111" s="226" t="s">
        <v>299</v>
      </c>
      <c r="B111" s="284" t="n">
        <f aca="false">SUM(C111:AG111)</f>
        <v>0</v>
      </c>
      <c r="C111" s="153" t="n">
        <v>0</v>
      </c>
      <c r="D111" s="153" t="n">
        <v>0</v>
      </c>
      <c r="E111" s="153" t="n">
        <v>0</v>
      </c>
      <c r="F111" s="153" t="n">
        <v>0</v>
      </c>
      <c r="G111" s="153" t="n">
        <v>0</v>
      </c>
      <c r="H111" s="153" t="n">
        <v>0</v>
      </c>
      <c r="I111" s="153" t="n">
        <v>0</v>
      </c>
      <c r="J111" s="153" t="n">
        <v>0</v>
      </c>
      <c r="K111" s="153" t="n">
        <v>0</v>
      </c>
      <c r="L111" s="153" t="n">
        <v>0</v>
      </c>
      <c r="M111" s="153" t="n">
        <v>0</v>
      </c>
      <c r="N111" s="153" t="n">
        <v>0</v>
      </c>
      <c r="O111" s="153" t="n">
        <v>0</v>
      </c>
      <c r="P111" s="153" t="n">
        <v>0</v>
      </c>
      <c r="Q111" s="153" t="n">
        <v>0</v>
      </c>
      <c r="R111" s="153" t="n">
        <v>0</v>
      </c>
      <c r="S111" s="153" t="n">
        <v>0</v>
      </c>
      <c r="T111" s="153" t="n">
        <v>0</v>
      </c>
      <c r="U111" s="153" t="n">
        <v>0</v>
      </c>
      <c r="V111" s="153" t="n">
        <v>0</v>
      </c>
      <c r="W111" s="153" t="n">
        <v>0</v>
      </c>
      <c r="X111" s="153" t="n">
        <v>0</v>
      </c>
      <c r="Y111" s="153" t="n">
        <v>0</v>
      </c>
      <c r="Z111" s="153" t="n">
        <v>0</v>
      </c>
      <c r="AA111" s="153" t="n">
        <v>0</v>
      </c>
      <c r="AB111" s="153" t="n">
        <v>0</v>
      </c>
      <c r="AC111" s="153" t="n">
        <v>0</v>
      </c>
      <c r="AD111" s="153" t="n">
        <v>0</v>
      </c>
      <c r="AE111" s="153" t="n">
        <v>0</v>
      </c>
      <c r="AF111" s="153" t="n">
        <v>0</v>
      </c>
      <c r="AG111" s="325" t="n">
        <v>0</v>
      </c>
      <c r="AH111" s="85"/>
      <c r="AJ111" s="85"/>
      <c r="AK111" s="153"/>
      <c r="AL111" s="3"/>
      <c r="AM111" s="2"/>
    </row>
    <row r="112" customFormat="false" ht="12.75" hidden="false" customHeight="true" outlineLevel="0" collapsed="false">
      <c r="A112" s="226" t="s">
        <v>300</v>
      </c>
      <c r="B112" s="284" t="n">
        <f aca="false">SUM(C112:AG112)</f>
        <v>0</v>
      </c>
      <c r="C112" s="153" t="n">
        <v>0</v>
      </c>
      <c r="D112" s="153" t="n">
        <v>0</v>
      </c>
      <c r="E112" s="153" t="n">
        <v>0</v>
      </c>
      <c r="F112" s="153" t="n">
        <v>0</v>
      </c>
      <c r="G112" s="153" t="n">
        <v>0</v>
      </c>
      <c r="H112" s="153" t="n">
        <v>0</v>
      </c>
      <c r="I112" s="153" t="n">
        <v>0</v>
      </c>
      <c r="J112" s="153" t="n">
        <v>0</v>
      </c>
      <c r="K112" s="153" t="n">
        <v>0</v>
      </c>
      <c r="L112" s="153" t="n">
        <v>0</v>
      </c>
      <c r="M112" s="153" t="n">
        <v>0</v>
      </c>
      <c r="N112" s="153" t="n">
        <v>0</v>
      </c>
      <c r="O112" s="153" t="n">
        <v>0</v>
      </c>
      <c r="P112" s="153" t="n">
        <v>0</v>
      </c>
      <c r="Q112" s="153" t="n">
        <v>0</v>
      </c>
      <c r="R112" s="153" t="n">
        <v>0</v>
      </c>
      <c r="S112" s="153" t="n">
        <v>0</v>
      </c>
      <c r="T112" s="153" t="n">
        <v>0</v>
      </c>
      <c r="U112" s="153" t="n">
        <v>0</v>
      </c>
      <c r="V112" s="153" t="n">
        <v>0</v>
      </c>
      <c r="W112" s="153" t="n">
        <v>0</v>
      </c>
      <c r="X112" s="153" t="n">
        <v>0</v>
      </c>
      <c r="Y112" s="153" t="n">
        <v>0</v>
      </c>
      <c r="Z112" s="153" t="n">
        <v>0</v>
      </c>
      <c r="AA112" s="153" t="n">
        <v>0</v>
      </c>
      <c r="AB112" s="153" t="n">
        <v>0</v>
      </c>
      <c r="AC112" s="153" t="n">
        <v>0</v>
      </c>
      <c r="AD112" s="153" t="n">
        <v>0</v>
      </c>
      <c r="AE112" s="153" t="n">
        <v>0</v>
      </c>
      <c r="AF112" s="153" t="n">
        <v>0</v>
      </c>
      <c r="AG112" s="325" t="n">
        <v>0</v>
      </c>
      <c r="AH112" s="85"/>
      <c r="AJ112" s="85"/>
      <c r="AK112" s="153"/>
      <c r="AL112" s="3"/>
      <c r="AM112" s="2"/>
    </row>
    <row r="113" customFormat="false" ht="12.75" hidden="false" customHeight="true" outlineLevel="0" collapsed="false">
      <c r="A113" s="226" t="s">
        <v>301</v>
      </c>
      <c r="B113" s="284" t="n">
        <f aca="false">SUM(C113:AG113)</f>
        <v>0</v>
      </c>
      <c r="C113" s="153" t="n">
        <v>0</v>
      </c>
      <c r="D113" s="153" t="n">
        <v>0</v>
      </c>
      <c r="E113" s="153" t="n">
        <v>0</v>
      </c>
      <c r="F113" s="153" t="n">
        <v>0</v>
      </c>
      <c r="G113" s="153" t="n">
        <v>0</v>
      </c>
      <c r="H113" s="153" t="n">
        <v>0</v>
      </c>
      <c r="I113" s="153" t="n">
        <v>0</v>
      </c>
      <c r="J113" s="153" t="n">
        <v>0</v>
      </c>
      <c r="K113" s="153" t="n">
        <v>0</v>
      </c>
      <c r="L113" s="153" t="n">
        <v>0</v>
      </c>
      <c r="M113" s="153" t="n">
        <v>0</v>
      </c>
      <c r="N113" s="153" t="n">
        <v>0</v>
      </c>
      <c r="O113" s="153" t="n">
        <v>0</v>
      </c>
      <c r="P113" s="153" t="n">
        <v>0</v>
      </c>
      <c r="Q113" s="153" t="n">
        <v>0</v>
      </c>
      <c r="R113" s="153" t="n">
        <v>0</v>
      </c>
      <c r="S113" s="153" t="n">
        <v>0</v>
      </c>
      <c r="T113" s="153" t="n">
        <v>0</v>
      </c>
      <c r="U113" s="153" t="n">
        <v>0</v>
      </c>
      <c r="V113" s="153" t="n">
        <v>0</v>
      </c>
      <c r="W113" s="153" t="n">
        <v>0</v>
      </c>
      <c r="X113" s="153" t="n">
        <v>0</v>
      </c>
      <c r="Y113" s="153" t="n">
        <v>0</v>
      </c>
      <c r="Z113" s="153" t="n">
        <v>0</v>
      </c>
      <c r="AA113" s="153" t="n">
        <v>0</v>
      </c>
      <c r="AB113" s="153" t="n">
        <v>0</v>
      </c>
      <c r="AC113" s="153" t="n">
        <v>0</v>
      </c>
      <c r="AD113" s="153" t="n">
        <v>0</v>
      </c>
      <c r="AE113" s="153" t="n">
        <v>0</v>
      </c>
      <c r="AF113" s="153" t="n">
        <v>0</v>
      </c>
      <c r="AG113" s="325" t="n">
        <v>0</v>
      </c>
      <c r="AH113" s="85"/>
      <c r="AJ113" s="85"/>
      <c r="AK113" s="153"/>
      <c r="AL113" s="3"/>
      <c r="AM113" s="2"/>
    </row>
    <row r="114" customFormat="false" ht="12.75" hidden="false" customHeight="true" outlineLevel="0" collapsed="false">
      <c r="A114" s="226" t="s">
        <v>303</v>
      </c>
      <c r="B114" s="284" t="n">
        <f aca="false">SUM(C114:AG114)</f>
        <v>0</v>
      </c>
      <c r="C114" s="153" t="n">
        <v>0</v>
      </c>
      <c r="D114" s="153" t="n">
        <v>0</v>
      </c>
      <c r="E114" s="153" t="n">
        <v>0</v>
      </c>
      <c r="F114" s="153" t="n">
        <v>0</v>
      </c>
      <c r="G114" s="153" t="n">
        <v>0</v>
      </c>
      <c r="H114" s="153" t="n">
        <v>0</v>
      </c>
      <c r="I114" s="153" t="n">
        <v>0</v>
      </c>
      <c r="J114" s="153" t="n">
        <v>0</v>
      </c>
      <c r="K114" s="153" t="n">
        <v>0</v>
      </c>
      <c r="L114" s="153" t="n">
        <v>0</v>
      </c>
      <c r="M114" s="153" t="n">
        <v>0</v>
      </c>
      <c r="N114" s="153" t="n">
        <v>0</v>
      </c>
      <c r="O114" s="153" t="n">
        <v>0</v>
      </c>
      <c r="P114" s="153" t="n">
        <v>0</v>
      </c>
      <c r="Q114" s="153" t="n">
        <v>0</v>
      </c>
      <c r="R114" s="153" t="n">
        <v>0</v>
      </c>
      <c r="S114" s="153" t="n">
        <v>0</v>
      </c>
      <c r="T114" s="153" t="n">
        <v>0</v>
      </c>
      <c r="U114" s="153" t="n">
        <v>0</v>
      </c>
      <c r="V114" s="153" t="n">
        <v>0</v>
      </c>
      <c r="W114" s="153" t="n">
        <v>0</v>
      </c>
      <c r="X114" s="153" t="n">
        <v>0</v>
      </c>
      <c r="Y114" s="153" t="n">
        <v>0</v>
      </c>
      <c r="Z114" s="153" t="n">
        <v>0</v>
      </c>
      <c r="AA114" s="153" t="n">
        <v>0</v>
      </c>
      <c r="AB114" s="153" t="n">
        <v>0</v>
      </c>
      <c r="AC114" s="153" t="n">
        <v>0</v>
      </c>
      <c r="AD114" s="153" t="n">
        <v>0</v>
      </c>
      <c r="AE114" s="153" t="n">
        <v>0</v>
      </c>
      <c r="AF114" s="153" t="n">
        <v>0</v>
      </c>
      <c r="AG114" s="325" t="n">
        <v>0</v>
      </c>
      <c r="AH114" s="85"/>
      <c r="AJ114" s="85"/>
      <c r="AK114" s="153"/>
      <c r="AL114" s="3"/>
      <c r="AM114" s="2"/>
    </row>
    <row r="115" customFormat="false" ht="12.75" hidden="false" customHeight="true" outlineLevel="0" collapsed="false">
      <c r="A115" s="226"/>
      <c r="B115" s="28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325"/>
      <c r="AH115" s="85"/>
      <c r="AJ115" s="85"/>
      <c r="AK115" s="153"/>
      <c r="AL115" s="3"/>
      <c r="AM115" s="2"/>
    </row>
    <row r="116" customFormat="false" ht="12.75" hidden="false" customHeight="true" outlineLevel="0" collapsed="false">
      <c r="A116" s="226"/>
      <c r="B116" s="284"/>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325"/>
      <c r="AH116" s="85"/>
      <c r="AJ116" s="85"/>
      <c r="AK116" s="153"/>
      <c r="AL116" s="3"/>
      <c r="AM116" s="2"/>
    </row>
    <row r="117" customFormat="false" ht="12.75" hidden="false" customHeight="true" outlineLevel="0" collapsed="false">
      <c r="A117" s="226"/>
      <c r="B117" s="284"/>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325"/>
      <c r="AH117" s="85"/>
      <c r="AJ117" s="85"/>
      <c r="AK117" s="153"/>
      <c r="AL117" s="3"/>
      <c r="AM117" s="2"/>
    </row>
    <row r="118" customFormat="false" ht="12.75" hidden="false" customHeight="true" outlineLevel="0" collapsed="false">
      <c r="A118" s="226"/>
      <c r="B118" s="284"/>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325"/>
      <c r="AH118" s="85"/>
      <c r="AJ118" s="85"/>
      <c r="AK118" s="153"/>
      <c r="AL118" s="3"/>
      <c r="AM118" s="2"/>
    </row>
    <row r="119" customFormat="false" ht="12.75" hidden="false" customHeight="true" outlineLevel="0" collapsed="false">
      <c r="A119" s="326" t="s">
        <v>306</v>
      </c>
      <c r="B119" s="315" t="n">
        <f aca="false">SUM(B109:B118)</f>
        <v>0</v>
      </c>
      <c r="C119" s="327"/>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8"/>
      <c r="AH119" s="85"/>
      <c r="AJ119" s="85"/>
      <c r="AK119" s="153"/>
      <c r="AL119" s="3"/>
      <c r="AM119" s="2"/>
    </row>
    <row r="120" customFormat="false" ht="12.75" hidden="false" customHeight="true" outlineLevel="0" collapsed="false">
      <c r="A120" s="85"/>
      <c r="B120" s="319"/>
      <c r="AH120" s="85"/>
      <c r="AJ120" s="85"/>
      <c r="AK120" s="153"/>
      <c r="AL120" s="3"/>
      <c r="AM120" s="2"/>
    </row>
    <row r="121" customFormat="false" ht="12.75" hidden="false" customHeight="true" outlineLevel="0" collapsed="false">
      <c r="A121" s="85"/>
      <c r="B121" s="319"/>
      <c r="AH121" s="85"/>
      <c r="AJ121" s="85"/>
      <c r="AK121" s="153"/>
      <c r="AL121" s="3"/>
      <c r="AM121" s="2"/>
    </row>
    <row r="122" customFormat="false" ht="12.75" hidden="false" customHeight="true" outlineLevel="0" collapsed="false">
      <c r="A122" s="262" t="s">
        <v>307</v>
      </c>
      <c r="B122" s="262"/>
      <c r="AH122" s="85"/>
      <c r="AJ122" s="85"/>
      <c r="AK122" s="153"/>
      <c r="AL122" s="3"/>
      <c r="AM122" s="2"/>
    </row>
    <row r="123" customFormat="false" ht="12.75" hidden="false" customHeight="true" outlineLevel="0" collapsed="false">
      <c r="AK123" s="1"/>
      <c r="AL123" s="3"/>
      <c r="AM123" s="2"/>
    </row>
    <row r="124" customFormat="false" ht="12.75" hidden="false" customHeight="true" outlineLevel="0" collapsed="false">
      <c r="D124" s="134" t="s">
        <v>24</v>
      </c>
      <c r="AI124" s="1"/>
      <c r="AJ124" s="75"/>
      <c r="AK124" s="75"/>
      <c r="AL124" s="1"/>
      <c r="AM124" s="1"/>
    </row>
    <row r="125" customFormat="false" ht="12.75" hidden="false" customHeight="true" outlineLevel="0" collapsed="false">
      <c r="A125" s="329" t="s">
        <v>308</v>
      </c>
      <c r="B125" s="330"/>
      <c r="C125" s="331"/>
      <c r="D125" s="331"/>
      <c r="E125" s="332"/>
      <c r="G125" s="329" t="s">
        <v>309</v>
      </c>
      <c r="H125" s="329"/>
      <c r="I125" s="330"/>
      <c r="J125" s="331"/>
      <c r="K125" s="331"/>
      <c r="L125" s="332"/>
      <c r="M125" s="75"/>
      <c r="N125" s="75"/>
      <c r="O125" s="1"/>
      <c r="P125" s="1"/>
    </row>
    <row r="126" customFormat="false" ht="12.75" hidden="false" customHeight="true" outlineLevel="0" collapsed="false">
      <c r="A126" s="333" t="s">
        <v>165</v>
      </c>
      <c r="B126" s="265" t="s">
        <v>310</v>
      </c>
      <c r="C126" s="265"/>
      <c r="D126" s="265"/>
      <c r="E126" s="334" t="s">
        <v>311</v>
      </c>
      <c r="G126" s="333" t="s">
        <v>310</v>
      </c>
      <c r="H126" s="333"/>
      <c r="I126" s="333"/>
      <c r="J126" s="333"/>
      <c r="K126" s="333"/>
      <c r="L126" s="335" t="s">
        <v>311</v>
      </c>
      <c r="M126" s="75"/>
      <c r="N126" s="75"/>
      <c r="O126" s="1"/>
      <c r="P126" s="1"/>
    </row>
    <row r="127" customFormat="false" ht="12.75" hidden="false" customHeight="true" outlineLevel="0" collapsed="false">
      <c r="A127" s="336"/>
      <c r="B127" s="85"/>
      <c r="C127" s="85"/>
      <c r="D127" s="143"/>
      <c r="E127" s="337"/>
      <c r="G127" s="406"/>
      <c r="H127" s="339"/>
      <c r="I127" s="85"/>
      <c r="J127" s="1"/>
      <c r="K127" s="141"/>
      <c r="L127" s="337"/>
      <c r="M127" s="1"/>
      <c r="N127" s="1"/>
      <c r="O127" s="1"/>
      <c r="P127" s="1"/>
    </row>
    <row r="128" customFormat="false" ht="12.75" hidden="false" customHeight="true" outlineLevel="0" collapsed="false">
      <c r="A128" s="340"/>
      <c r="B128" s="85"/>
      <c r="C128" s="1"/>
      <c r="D128" s="310"/>
      <c r="E128" s="337"/>
      <c r="G128" s="338"/>
      <c r="H128" s="75"/>
      <c r="I128" s="343"/>
      <c r="J128" s="1"/>
      <c r="K128" s="141"/>
      <c r="L128" s="337"/>
      <c r="M128" s="1"/>
      <c r="N128" s="1"/>
      <c r="O128" s="1"/>
      <c r="P128" s="1"/>
    </row>
    <row r="129" customFormat="false" ht="12.75" hidden="false" customHeight="true" outlineLevel="0" collapsed="false">
      <c r="A129" s="340"/>
      <c r="B129" s="85"/>
      <c r="C129" s="1"/>
      <c r="D129" s="310"/>
      <c r="E129" s="337"/>
      <c r="G129" s="338"/>
      <c r="H129" s="85"/>
      <c r="I129" s="1"/>
      <c r="J129" s="1"/>
      <c r="K129" s="141"/>
      <c r="L129" s="337"/>
      <c r="M129" s="1"/>
      <c r="N129" s="1"/>
      <c r="O129" s="1"/>
      <c r="P129" s="1"/>
    </row>
    <row r="130" customFormat="false" ht="12.75" hidden="false" customHeight="true" outlineLevel="0" collapsed="false">
      <c r="A130" s="340"/>
      <c r="B130" s="85"/>
      <c r="C130" s="1"/>
      <c r="D130" s="143"/>
      <c r="E130" s="337"/>
      <c r="G130" s="338"/>
      <c r="H130" s="85"/>
      <c r="I130" s="1"/>
      <c r="J130" s="1"/>
      <c r="K130" s="143"/>
      <c r="L130" s="341"/>
      <c r="M130" s="1"/>
      <c r="N130" s="1"/>
      <c r="O130" s="1"/>
      <c r="P130" s="1"/>
    </row>
    <row r="131" customFormat="false" ht="12.75" hidden="false" customHeight="true" outlineLevel="0" collapsed="false">
      <c r="A131" s="340"/>
      <c r="B131" s="85"/>
      <c r="C131" s="1"/>
      <c r="D131" s="143"/>
      <c r="E131" s="337"/>
      <c r="G131" s="338"/>
      <c r="H131" s="85"/>
      <c r="I131" s="1"/>
      <c r="J131" s="1"/>
      <c r="K131" s="143"/>
      <c r="L131" s="337"/>
      <c r="M131" s="1"/>
      <c r="N131" s="1"/>
      <c r="O131" s="1"/>
      <c r="P131" s="1"/>
    </row>
    <row r="132" customFormat="false" ht="12.75" hidden="false" customHeight="true" outlineLevel="0" collapsed="false">
      <c r="A132" s="340"/>
      <c r="B132" s="85"/>
      <c r="C132" s="85"/>
      <c r="D132" s="143"/>
      <c r="E132" s="337"/>
      <c r="G132" s="338"/>
      <c r="H132" s="85"/>
      <c r="I132" s="1"/>
      <c r="J132" s="1"/>
      <c r="K132" s="143"/>
      <c r="L132" s="337"/>
      <c r="M132" s="1"/>
      <c r="N132" s="1"/>
      <c r="O132" s="1"/>
      <c r="P132" s="1"/>
    </row>
    <row r="133" customFormat="false" ht="12.75" hidden="false" customHeight="true" outlineLevel="0" collapsed="false">
      <c r="A133" s="340"/>
      <c r="B133" s="85"/>
      <c r="C133" s="85"/>
      <c r="D133" s="143"/>
      <c r="E133" s="337"/>
      <c r="G133" s="338"/>
      <c r="H133" s="1"/>
      <c r="I133" s="1"/>
      <c r="J133" s="1"/>
      <c r="K133" s="141"/>
      <c r="L133" s="341"/>
      <c r="M133" s="1"/>
      <c r="N133" s="1"/>
      <c r="O133" s="1"/>
      <c r="P133" s="1"/>
    </row>
    <row r="134" customFormat="false" ht="12.75" hidden="false" customHeight="true" outlineLevel="0" collapsed="false">
      <c r="A134" s="340"/>
      <c r="B134" s="85"/>
      <c r="C134" s="85"/>
      <c r="D134" s="143"/>
      <c r="E134" s="337"/>
      <c r="G134" s="338"/>
      <c r="H134" s="85"/>
      <c r="I134" s="1"/>
      <c r="J134" s="1"/>
      <c r="K134" s="143"/>
      <c r="L134" s="341"/>
      <c r="M134" s="1"/>
      <c r="N134" s="1"/>
      <c r="O134" s="1"/>
      <c r="P134" s="1"/>
    </row>
    <row r="135" customFormat="false" ht="12.75" hidden="false" customHeight="true" outlineLevel="0" collapsed="false">
      <c r="A135" s="340"/>
      <c r="B135" s="85"/>
      <c r="C135" s="85"/>
      <c r="D135" s="143"/>
      <c r="E135" s="337"/>
      <c r="G135" s="338"/>
      <c r="H135" s="85"/>
      <c r="I135" s="1"/>
      <c r="J135" s="1"/>
      <c r="K135" s="143"/>
      <c r="L135" s="337"/>
      <c r="M135" s="33"/>
      <c r="N135" s="2"/>
      <c r="O135" s="1"/>
      <c r="P135" s="1"/>
    </row>
    <row r="136" customFormat="false" ht="12.75" hidden="false" customHeight="true" outlineLevel="0" collapsed="false">
      <c r="A136" s="340"/>
      <c r="B136" s="85"/>
      <c r="C136" s="85"/>
      <c r="D136" s="143"/>
      <c r="E136" s="337"/>
      <c r="G136" s="338"/>
      <c r="H136" s="85"/>
      <c r="I136" s="1"/>
      <c r="J136" s="1"/>
      <c r="K136" s="143"/>
      <c r="L136" s="337"/>
      <c r="M136" s="33"/>
      <c r="N136" s="1"/>
      <c r="O136" s="1"/>
      <c r="P136" s="1"/>
    </row>
    <row r="137" customFormat="false" ht="12.75" hidden="false" customHeight="true" outlineLevel="0" collapsed="false">
      <c r="A137" s="340"/>
      <c r="B137" s="85"/>
      <c r="C137" s="85"/>
      <c r="D137" s="143"/>
      <c r="E137" s="337"/>
      <c r="G137" s="338"/>
      <c r="H137" s="85"/>
      <c r="I137" s="1"/>
      <c r="J137" s="1"/>
      <c r="K137" s="143"/>
      <c r="L137" s="337"/>
      <c r="M137" s="1"/>
      <c r="N137" s="33"/>
      <c r="O137" s="1"/>
      <c r="P137" s="1"/>
    </row>
    <row r="138" customFormat="false" ht="12.75" hidden="false" customHeight="true" outlineLevel="0" collapsed="false">
      <c r="A138" s="340"/>
      <c r="B138" s="85"/>
      <c r="C138" s="85"/>
      <c r="D138" s="143"/>
      <c r="E138" s="337"/>
      <c r="G138" s="338"/>
      <c r="H138" s="85"/>
      <c r="I138" s="1"/>
      <c r="J138" s="1"/>
      <c r="K138" s="143"/>
      <c r="L138" s="337"/>
      <c r="M138" s="1"/>
      <c r="N138" s="33"/>
      <c r="O138" s="1"/>
      <c r="P138" s="1"/>
    </row>
    <row r="139" customFormat="false" ht="12.75" hidden="false" customHeight="true" outlineLevel="0" collapsed="false">
      <c r="A139" s="340"/>
      <c r="B139" s="85"/>
      <c r="C139" s="85"/>
      <c r="D139" s="143"/>
      <c r="E139" s="337"/>
      <c r="G139" s="338"/>
      <c r="H139" s="85"/>
      <c r="I139" s="1"/>
      <c r="J139" s="1"/>
      <c r="K139" s="143"/>
      <c r="L139" s="337"/>
      <c r="M139" s="1"/>
      <c r="N139" s="1"/>
      <c r="O139" s="1"/>
      <c r="P139" s="1"/>
    </row>
    <row r="140" customFormat="false" ht="12.75" hidden="false" customHeight="true" outlineLevel="0" collapsed="false">
      <c r="A140" s="340"/>
      <c r="B140" s="85"/>
      <c r="C140" s="85"/>
      <c r="D140" s="143"/>
      <c r="E140" s="337"/>
      <c r="G140" s="338"/>
      <c r="H140" s="85"/>
      <c r="I140" s="1"/>
      <c r="J140" s="1"/>
      <c r="K140" s="143"/>
      <c r="L140" s="337"/>
      <c r="M140" s="1"/>
      <c r="N140" s="1"/>
      <c r="O140" s="1"/>
      <c r="P140" s="1"/>
    </row>
    <row r="141" customFormat="false" ht="12.75" hidden="false" customHeight="true" outlineLevel="0" collapsed="false">
      <c r="A141" s="340"/>
      <c r="B141" s="85"/>
      <c r="C141" s="85"/>
      <c r="D141" s="143"/>
      <c r="E141" s="337"/>
      <c r="G141" s="338"/>
      <c r="H141" s="85"/>
      <c r="I141" s="1"/>
      <c r="J141" s="1"/>
      <c r="K141" s="143"/>
      <c r="L141" s="337"/>
      <c r="M141" s="1"/>
      <c r="N141" s="1"/>
      <c r="O141" s="1"/>
      <c r="P141" s="1"/>
    </row>
    <row r="142" customFormat="false" ht="12.75" hidden="false" customHeight="true" outlineLevel="0" collapsed="false">
      <c r="A142" s="340"/>
      <c r="B142" s="85"/>
      <c r="C142" s="85"/>
      <c r="D142" s="143"/>
      <c r="E142" s="337"/>
      <c r="G142" s="338"/>
      <c r="H142" s="85"/>
      <c r="I142" s="1"/>
      <c r="J142" s="1"/>
      <c r="K142" s="143"/>
      <c r="L142" s="337"/>
      <c r="M142" s="1"/>
      <c r="N142" s="1"/>
      <c r="O142" s="1"/>
      <c r="P142" s="1"/>
    </row>
    <row r="143" customFormat="false" ht="12.75" hidden="false" customHeight="true" outlineLevel="0" collapsed="false">
      <c r="A143" s="340"/>
      <c r="B143" s="85"/>
      <c r="C143" s="85"/>
      <c r="D143" s="143"/>
      <c r="E143" s="337"/>
      <c r="G143" s="338"/>
      <c r="H143" s="85"/>
      <c r="I143" s="1"/>
      <c r="J143" s="1"/>
      <c r="K143" s="143"/>
      <c r="L143" s="337"/>
      <c r="M143" s="1"/>
      <c r="N143" s="1"/>
      <c r="O143" s="1"/>
      <c r="P143" s="1"/>
    </row>
    <row r="144" customFormat="false" ht="12.75" hidden="false" customHeight="true" outlineLevel="0" collapsed="false">
      <c r="A144" s="340"/>
      <c r="B144" s="85"/>
      <c r="C144" s="85"/>
      <c r="D144" s="143"/>
      <c r="E144" s="337"/>
      <c r="G144" s="338"/>
      <c r="H144" s="85"/>
      <c r="I144" s="1"/>
      <c r="J144" s="1"/>
      <c r="K144" s="143"/>
      <c r="L144" s="337"/>
      <c r="M144" s="1"/>
      <c r="N144" s="1"/>
      <c r="O144" s="1"/>
      <c r="P144" s="1"/>
    </row>
    <row r="145" customFormat="false" ht="12.75" hidden="false" customHeight="true" outlineLevel="0" collapsed="false">
      <c r="A145" s="340"/>
      <c r="B145" s="85"/>
      <c r="C145" s="85"/>
      <c r="D145" s="143"/>
      <c r="E145" s="337"/>
      <c r="G145" s="338"/>
      <c r="H145" s="85"/>
      <c r="I145" s="1"/>
      <c r="J145" s="1"/>
      <c r="K145" s="143"/>
      <c r="L145" s="337"/>
      <c r="M145" s="1"/>
      <c r="N145" s="1"/>
      <c r="O145" s="1"/>
      <c r="P145" s="1"/>
    </row>
    <row r="146" customFormat="false" ht="12.75" hidden="false" customHeight="true" outlineLevel="0" collapsed="false">
      <c r="A146" s="340"/>
      <c r="B146" s="85"/>
      <c r="C146" s="85"/>
      <c r="D146" s="143"/>
      <c r="E146" s="337"/>
      <c r="G146" s="338"/>
      <c r="H146" s="85"/>
      <c r="I146" s="1"/>
      <c r="J146" s="1"/>
      <c r="K146" s="143"/>
      <c r="L146" s="337"/>
      <c r="M146" s="1"/>
      <c r="N146" s="1"/>
      <c r="O146" s="1"/>
      <c r="P146" s="1"/>
    </row>
    <row r="147" customFormat="false" ht="12.75" hidden="false" customHeight="true" outlineLevel="0" collapsed="false">
      <c r="A147" s="340"/>
      <c r="B147" s="85"/>
      <c r="C147" s="85"/>
      <c r="D147" s="143"/>
      <c r="E147" s="337"/>
      <c r="G147" s="338"/>
      <c r="H147" s="85"/>
      <c r="I147" s="1"/>
      <c r="J147" s="1"/>
      <c r="K147" s="143"/>
      <c r="L147" s="337"/>
      <c r="M147" s="1"/>
      <c r="N147" s="1"/>
      <c r="O147" s="1"/>
      <c r="P147" s="1"/>
    </row>
    <row r="148" customFormat="false" ht="12.75" hidden="false" customHeight="true" outlineLevel="0" collapsed="false">
      <c r="A148" s="340"/>
      <c r="B148" s="85"/>
      <c r="C148" s="85"/>
      <c r="D148" s="143"/>
      <c r="E148" s="337"/>
      <c r="G148" s="338"/>
      <c r="H148" s="85"/>
      <c r="I148" s="1"/>
      <c r="J148" s="1"/>
      <c r="K148" s="143"/>
      <c r="L148" s="337"/>
      <c r="M148" s="1"/>
      <c r="N148" s="1"/>
      <c r="O148" s="1"/>
      <c r="P148" s="1"/>
    </row>
    <row r="149" customFormat="false" ht="12.75" hidden="false" customHeight="true" outlineLevel="0" collapsed="false">
      <c r="A149" s="340"/>
      <c r="B149" s="85"/>
      <c r="C149" s="85"/>
      <c r="D149" s="143"/>
      <c r="E149" s="337"/>
      <c r="G149" s="338"/>
      <c r="H149" s="85"/>
      <c r="I149" s="1"/>
      <c r="J149" s="1"/>
      <c r="K149" s="143"/>
      <c r="L149" s="337"/>
      <c r="M149" s="1"/>
      <c r="N149" s="1"/>
      <c r="O149" s="1"/>
      <c r="P149" s="1"/>
    </row>
    <row r="150" customFormat="false" ht="12.75" hidden="false" customHeight="true" outlineLevel="0" collapsed="false">
      <c r="A150" s="340"/>
      <c r="B150" s="85"/>
      <c r="C150" s="85"/>
      <c r="D150" s="143"/>
      <c r="E150" s="337"/>
      <c r="G150" s="338"/>
      <c r="H150" s="85"/>
      <c r="I150" s="1"/>
      <c r="J150" s="1"/>
      <c r="K150" s="143"/>
      <c r="L150" s="337"/>
      <c r="M150" s="1"/>
      <c r="N150" s="1"/>
      <c r="O150" s="1"/>
      <c r="P150" s="1"/>
    </row>
    <row r="151" customFormat="false" ht="12.75" hidden="false" customHeight="true" outlineLevel="0" collapsed="false">
      <c r="A151" s="340"/>
      <c r="B151" s="85"/>
      <c r="C151" s="85"/>
      <c r="D151" s="143"/>
      <c r="E151" s="337"/>
      <c r="G151" s="338"/>
      <c r="H151" s="85"/>
      <c r="I151" s="1"/>
      <c r="J151" s="1"/>
      <c r="K151" s="143"/>
      <c r="L151" s="337"/>
      <c r="M151" s="1"/>
      <c r="N151" s="1"/>
      <c r="O151" s="1"/>
      <c r="P151" s="1"/>
    </row>
    <row r="152" customFormat="false" ht="12.75" hidden="false" customHeight="true" outlineLevel="0" collapsed="false">
      <c r="A152" s="340"/>
      <c r="B152" s="85"/>
      <c r="C152" s="85"/>
      <c r="D152" s="143"/>
      <c r="E152" s="337"/>
      <c r="G152" s="338"/>
      <c r="H152" s="85"/>
      <c r="I152" s="1"/>
      <c r="J152" s="1"/>
      <c r="K152" s="143"/>
      <c r="L152" s="337"/>
      <c r="M152" s="1"/>
      <c r="N152" s="1"/>
      <c r="O152" s="1"/>
      <c r="P152" s="1"/>
    </row>
    <row r="153" customFormat="false" ht="12.75" hidden="false" customHeight="true" outlineLevel="0" collapsed="false">
      <c r="A153" s="340"/>
      <c r="B153" s="85"/>
      <c r="C153" s="85"/>
      <c r="D153" s="143"/>
      <c r="E153" s="337"/>
      <c r="G153" s="338"/>
      <c r="H153" s="85"/>
      <c r="I153" s="1"/>
      <c r="J153" s="1"/>
      <c r="K153" s="143"/>
      <c r="L153" s="337"/>
      <c r="M153" s="1"/>
      <c r="N153" s="1"/>
      <c r="O153" s="1"/>
      <c r="P153" s="1"/>
    </row>
    <row r="154" customFormat="false" ht="12.75" hidden="false" customHeight="true" outlineLevel="0" collapsed="false">
      <c r="A154" s="340"/>
      <c r="B154" s="85"/>
      <c r="C154" s="85"/>
      <c r="D154" s="143"/>
      <c r="E154" s="337"/>
      <c r="G154" s="338"/>
      <c r="H154" s="85"/>
      <c r="I154" s="1"/>
      <c r="J154" s="1"/>
      <c r="K154" s="143"/>
      <c r="L154" s="337"/>
      <c r="M154" s="1"/>
      <c r="N154" s="1"/>
      <c r="O154" s="1"/>
      <c r="P154" s="1"/>
    </row>
    <row r="155" customFormat="false" ht="12.75" hidden="false" customHeight="true" outlineLevel="0" collapsed="false">
      <c r="A155" s="340"/>
      <c r="B155" s="85"/>
      <c r="C155" s="85"/>
      <c r="D155" s="143"/>
      <c r="E155" s="337"/>
      <c r="G155" s="338"/>
      <c r="H155" s="85"/>
      <c r="I155" s="1"/>
      <c r="J155" s="1"/>
      <c r="K155" s="143"/>
      <c r="L155" s="337"/>
      <c r="M155" s="1"/>
      <c r="N155" s="1"/>
      <c r="O155" s="1"/>
      <c r="P155" s="1"/>
    </row>
    <row r="156" customFormat="false" ht="12.75" hidden="false" customHeight="true" outlineLevel="0" collapsed="false">
      <c r="A156" s="340"/>
      <c r="B156" s="85"/>
      <c r="C156" s="85"/>
      <c r="D156" s="143"/>
      <c r="E156" s="337"/>
      <c r="G156" s="338"/>
      <c r="H156" s="85"/>
      <c r="I156" s="1"/>
      <c r="J156" s="1"/>
      <c r="K156" s="143"/>
      <c r="L156" s="337"/>
      <c r="M156" s="1"/>
      <c r="N156" s="1"/>
      <c r="O156" s="1"/>
      <c r="P156" s="1"/>
    </row>
    <row r="157" customFormat="false" ht="12.75" hidden="false" customHeight="true" outlineLevel="0" collapsed="false">
      <c r="A157" s="340"/>
      <c r="B157" s="85"/>
      <c r="C157" s="85"/>
      <c r="D157" s="143"/>
      <c r="E157" s="337"/>
      <c r="G157" s="338"/>
      <c r="H157" s="85"/>
      <c r="I157" s="1"/>
      <c r="J157" s="1"/>
      <c r="K157" s="143"/>
      <c r="L157" s="337"/>
      <c r="M157" s="1"/>
      <c r="N157" s="1"/>
      <c r="O157" s="1"/>
      <c r="P157" s="1"/>
    </row>
    <row r="158" customFormat="false" ht="12.75" hidden="false" customHeight="true" outlineLevel="0" collapsed="false">
      <c r="A158" s="340"/>
      <c r="B158" s="85"/>
      <c r="C158" s="85"/>
      <c r="D158" s="143"/>
      <c r="E158" s="337"/>
      <c r="G158" s="338"/>
      <c r="H158" s="85"/>
      <c r="I158" s="1"/>
      <c r="J158" s="1"/>
      <c r="K158" s="143"/>
      <c r="L158" s="337"/>
      <c r="M158" s="1"/>
      <c r="N158" s="1"/>
      <c r="O158" s="1"/>
      <c r="P158" s="1"/>
    </row>
    <row r="159" customFormat="false" ht="12.75" hidden="false" customHeight="true" outlineLevel="0" collapsed="false">
      <c r="A159" s="340"/>
      <c r="B159" s="85"/>
      <c r="C159" s="85"/>
      <c r="D159" s="143"/>
      <c r="E159" s="345"/>
      <c r="G159" s="338"/>
      <c r="H159" s="85"/>
      <c r="I159" s="1"/>
      <c r="J159" s="1"/>
      <c r="K159" s="143"/>
      <c r="L159" s="345"/>
      <c r="M159" s="1"/>
      <c r="N159" s="1"/>
      <c r="O159" s="1"/>
      <c r="P159" s="1"/>
    </row>
    <row r="160" customFormat="false" ht="12.75" hidden="false" customHeight="true" outlineLevel="0" collapsed="false">
      <c r="A160" s="346"/>
      <c r="B160" s="85"/>
      <c r="C160" s="85"/>
      <c r="D160" s="347" t="s">
        <v>312</v>
      </c>
      <c r="E160" s="348" t="n">
        <f aca="false">SUM(E127:E159)</f>
        <v>0</v>
      </c>
      <c r="G160" s="346"/>
      <c r="H160" s="85"/>
      <c r="I160" s="1"/>
      <c r="J160" s="1"/>
      <c r="K160" s="347" t="s">
        <v>313</v>
      </c>
      <c r="L160" s="348" t="n">
        <f aca="false">SUM(L127:L159)</f>
        <v>0</v>
      </c>
      <c r="M160" s="1"/>
      <c r="N160" s="1"/>
      <c r="O160" s="1"/>
      <c r="P160" s="1"/>
    </row>
    <row r="161" customFormat="false" ht="12.75" hidden="false" customHeight="true" outlineLevel="0" collapsed="false">
      <c r="A161" s="349"/>
      <c r="B161" s="350"/>
      <c r="C161" s="350"/>
      <c r="D161" s="350"/>
      <c r="E161" s="351"/>
      <c r="G161" s="349"/>
      <c r="H161" s="350"/>
      <c r="I161" s="350"/>
      <c r="J161" s="350"/>
      <c r="K161" s="350"/>
      <c r="L161" s="351"/>
      <c r="M161" s="1"/>
      <c r="N161" s="1"/>
      <c r="O161" s="1"/>
      <c r="P161" s="1"/>
    </row>
    <row r="162" customFormat="false" ht="12.75" hidden="false" customHeight="true" outlineLevel="0" collapsed="false">
      <c r="AJ162" s="1"/>
      <c r="AK162" s="1"/>
      <c r="AL162" s="1"/>
      <c r="AM162" s="1"/>
    </row>
    <row r="163" customFormat="false" ht="12.75" hidden="false" customHeight="true" outlineLevel="0" collapsed="false">
      <c r="AJ163" s="1"/>
      <c r="AK163" s="1"/>
      <c r="AL163" s="1"/>
      <c r="AM163" s="1"/>
    </row>
    <row r="164" customFormat="false" ht="12.75" hidden="false" customHeight="true" outlineLevel="0" collapsed="false">
      <c r="A164" s="329" t="s">
        <v>314</v>
      </c>
      <c r="B164" s="331"/>
      <c r="C164" s="331"/>
      <c r="D164" s="331"/>
      <c r="E164" s="332"/>
      <c r="AJ164" s="1"/>
      <c r="AK164" s="1"/>
      <c r="AL164" s="1"/>
      <c r="AM164" s="1"/>
    </row>
    <row r="165" customFormat="false" ht="12.75" hidden="false" customHeight="true" outlineLevel="0" collapsed="false">
      <c r="A165" s="333" t="s">
        <v>165</v>
      </c>
      <c r="B165" s="265" t="s">
        <v>310</v>
      </c>
      <c r="C165" s="265"/>
      <c r="D165" s="265"/>
      <c r="E165" s="334" t="s">
        <v>311</v>
      </c>
      <c r="AJ165" s="1"/>
      <c r="AK165" s="1"/>
      <c r="AL165" s="1"/>
      <c r="AM165" s="1"/>
    </row>
    <row r="166" customFormat="false" ht="12.75" hidden="false" customHeight="true" outlineLevel="0" collapsed="false">
      <c r="A166" s="352"/>
      <c r="B166" s="85"/>
      <c r="C166" s="85"/>
      <c r="D166" s="143"/>
      <c r="E166" s="337"/>
      <c r="AJ166" s="1"/>
      <c r="AK166" s="1"/>
      <c r="AL166" s="1"/>
      <c r="AM166" s="1"/>
    </row>
    <row r="167" customFormat="false" ht="12.75" hidden="false" customHeight="true" outlineLevel="0" collapsed="false">
      <c r="A167" s="352"/>
      <c r="B167" s="85"/>
      <c r="C167" s="85"/>
      <c r="D167" s="143"/>
      <c r="E167" s="337"/>
      <c r="AJ167" s="1"/>
      <c r="AK167" s="1"/>
      <c r="AL167" s="1"/>
      <c r="AM167" s="1"/>
    </row>
    <row r="168" customFormat="false" ht="12.75" hidden="false" customHeight="true" outlineLevel="0" collapsed="false">
      <c r="A168" s="352"/>
      <c r="B168" s="85"/>
      <c r="C168" s="85"/>
      <c r="D168" s="143"/>
      <c r="E168" s="337"/>
      <c r="AJ168" s="1"/>
      <c r="AK168" s="1"/>
      <c r="AL168" s="1"/>
      <c r="AM168" s="1"/>
    </row>
    <row r="169" customFormat="false" ht="12.75" hidden="false" customHeight="true" outlineLevel="0" collapsed="false">
      <c r="A169" s="352"/>
      <c r="B169" s="85"/>
      <c r="C169" s="85"/>
      <c r="D169" s="143"/>
      <c r="E169" s="341"/>
      <c r="AJ169" s="1"/>
      <c r="AK169" s="1"/>
      <c r="AL169" s="1"/>
      <c r="AM169" s="1"/>
    </row>
    <row r="170" customFormat="false" ht="12.75" hidden="false" customHeight="true" outlineLevel="0" collapsed="false">
      <c r="A170" s="352"/>
      <c r="B170" s="85"/>
      <c r="C170" s="85"/>
      <c r="D170" s="143"/>
      <c r="E170" s="337"/>
      <c r="AJ170" s="1"/>
      <c r="AK170" s="1"/>
      <c r="AL170" s="1"/>
      <c r="AM170" s="1"/>
    </row>
    <row r="171" customFormat="false" ht="12.75" hidden="false" customHeight="true" outlineLevel="0" collapsed="false">
      <c r="A171" s="352"/>
      <c r="B171" s="85"/>
      <c r="C171" s="85"/>
      <c r="D171" s="143"/>
      <c r="E171" s="337"/>
      <c r="AJ171" s="1"/>
      <c r="AK171" s="1"/>
      <c r="AL171" s="1"/>
      <c r="AM171" s="1"/>
    </row>
    <row r="172" customFormat="false" ht="12.75" hidden="false" customHeight="true" outlineLevel="0" collapsed="false">
      <c r="A172" s="352"/>
      <c r="B172" s="85"/>
      <c r="C172" s="343"/>
      <c r="D172" s="353"/>
      <c r="E172" s="341"/>
      <c r="AJ172" s="1"/>
      <c r="AK172" s="1"/>
      <c r="AL172" s="1"/>
      <c r="AM172" s="1"/>
    </row>
    <row r="173" customFormat="false" ht="12.75" hidden="false" customHeight="true" outlineLevel="0" collapsed="false">
      <c r="A173" s="352"/>
      <c r="B173" s="339"/>
      <c r="C173" s="343"/>
      <c r="D173" s="353"/>
      <c r="E173" s="341"/>
      <c r="AJ173" s="1"/>
      <c r="AK173" s="1"/>
      <c r="AL173" s="1"/>
      <c r="AM173" s="1"/>
    </row>
    <row r="174" customFormat="false" ht="12.75" hidden="false" customHeight="true" outlineLevel="0" collapsed="false">
      <c r="A174" s="352"/>
      <c r="B174" s="339"/>
      <c r="C174" s="85"/>
      <c r="D174" s="143"/>
      <c r="E174" s="337"/>
      <c r="AJ174" s="1"/>
      <c r="AK174" s="1"/>
      <c r="AL174" s="1"/>
      <c r="AM174" s="1"/>
    </row>
    <row r="175" customFormat="false" ht="12.75" hidden="false" customHeight="true" outlineLevel="0" collapsed="false">
      <c r="A175" s="352"/>
      <c r="B175" s="85"/>
      <c r="C175" s="85"/>
      <c r="D175" s="143"/>
      <c r="E175" s="337"/>
      <c r="AJ175" s="1"/>
      <c r="AK175" s="1"/>
      <c r="AL175" s="1"/>
      <c r="AM175" s="1"/>
    </row>
    <row r="176" customFormat="false" ht="12.75" hidden="false" customHeight="true" outlineLevel="0" collapsed="false">
      <c r="A176" s="352"/>
      <c r="B176" s="85"/>
      <c r="C176" s="85"/>
      <c r="D176" s="143"/>
      <c r="E176" s="341"/>
      <c r="AJ176" s="1"/>
      <c r="AK176" s="1"/>
      <c r="AL176" s="1"/>
      <c r="AM176" s="1"/>
    </row>
    <row r="177" customFormat="false" ht="12.75" hidden="false" customHeight="true" outlineLevel="0" collapsed="false">
      <c r="A177" s="352"/>
      <c r="B177" s="85"/>
      <c r="C177" s="85"/>
      <c r="D177" s="143"/>
      <c r="E177" s="337"/>
      <c r="AJ177" s="1"/>
      <c r="AK177" s="1"/>
      <c r="AL177" s="1"/>
      <c r="AM177" s="1"/>
    </row>
    <row r="178" customFormat="false" ht="12.75" hidden="false" customHeight="true" outlineLevel="0" collapsed="false">
      <c r="A178" s="352"/>
      <c r="B178" s="85"/>
      <c r="C178" s="85"/>
      <c r="D178" s="143"/>
      <c r="E178" s="337"/>
      <c r="AJ178" s="1"/>
      <c r="AK178" s="1"/>
      <c r="AL178" s="1"/>
      <c r="AM178" s="1"/>
    </row>
    <row r="179" customFormat="false" ht="12.75" hidden="false" customHeight="true" outlineLevel="0" collapsed="false">
      <c r="A179" s="352"/>
      <c r="B179" s="75"/>
      <c r="C179" s="343"/>
      <c r="D179" s="353"/>
      <c r="E179" s="341"/>
      <c r="AJ179" s="1"/>
      <c r="AK179" s="1"/>
      <c r="AL179" s="1"/>
      <c r="AM179" s="1"/>
    </row>
    <row r="180" customFormat="false" ht="12.75" hidden="false" customHeight="true" outlineLevel="0" collapsed="false">
      <c r="A180" s="352"/>
      <c r="B180" s="75"/>
      <c r="C180" s="343"/>
      <c r="D180" s="353"/>
      <c r="E180" s="341"/>
      <c r="AJ180" s="1"/>
      <c r="AK180" s="1"/>
      <c r="AL180" s="1"/>
      <c r="AM180" s="1"/>
    </row>
    <row r="181" customFormat="false" ht="12.75" hidden="false" customHeight="true" outlineLevel="0" collapsed="false">
      <c r="A181" s="352"/>
      <c r="B181" s="75"/>
      <c r="C181" s="343"/>
      <c r="D181" s="353"/>
      <c r="E181" s="337"/>
      <c r="AJ181" s="1"/>
      <c r="AK181" s="1"/>
      <c r="AL181" s="1"/>
      <c r="AM181" s="1"/>
    </row>
    <row r="182" customFormat="false" ht="12.75" hidden="false" customHeight="true" outlineLevel="0" collapsed="false">
      <c r="A182" s="352"/>
      <c r="B182" s="85"/>
      <c r="C182" s="85"/>
      <c r="D182" s="143"/>
      <c r="E182" s="337"/>
      <c r="AJ182" s="1"/>
      <c r="AK182" s="1"/>
      <c r="AL182" s="1"/>
      <c r="AM182" s="1"/>
    </row>
    <row r="183" customFormat="false" ht="12.75" hidden="false" customHeight="true" outlineLevel="0" collapsed="false">
      <c r="A183" s="352"/>
      <c r="B183" s="85"/>
      <c r="C183" s="85"/>
      <c r="D183" s="143"/>
      <c r="E183" s="337"/>
      <c r="AJ183" s="1"/>
      <c r="AK183" s="1"/>
      <c r="AL183" s="1"/>
      <c r="AM183" s="1"/>
    </row>
    <row r="184" customFormat="false" ht="12.75" hidden="false" customHeight="true" outlineLevel="0" collapsed="false">
      <c r="A184" s="352"/>
      <c r="B184" s="85"/>
      <c r="C184" s="85"/>
      <c r="D184" s="143"/>
      <c r="E184" s="337"/>
      <c r="AJ184" s="1"/>
      <c r="AK184" s="1"/>
      <c r="AL184" s="1"/>
      <c r="AM184" s="1"/>
    </row>
    <row r="185" customFormat="false" ht="12.75" hidden="false" customHeight="true" outlineLevel="0" collapsed="false">
      <c r="A185" s="352"/>
      <c r="B185" s="85"/>
      <c r="C185" s="85"/>
      <c r="D185" s="143"/>
      <c r="E185" s="345"/>
      <c r="AJ185" s="1"/>
      <c r="AK185" s="1"/>
      <c r="AL185" s="1"/>
      <c r="AM185" s="1"/>
    </row>
    <row r="186" customFormat="false" ht="12.75" hidden="false" customHeight="true" outlineLevel="0" collapsed="false">
      <c r="A186" s="354"/>
      <c r="B186" s="85"/>
      <c r="C186" s="85"/>
      <c r="D186" s="347" t="s">
        <v>315</v>
      </c>
      <c r="E186" s="348" t="n">
        <f aca="false">SUM(E166:E185)</f>
        <v>0</v>
      </c>
      <c r="AJ186" s="1"/>
      <c r="AK186" s="1"/>
      <c r="AL186" s="1"/>
      <c r="AM186" s="1"/>
    </row>
    <row r="187" customFormat="false" ht="12.75" hidden="false" customHeight="true" outlineLevel="0" collapsed="false">
      <c r="A187" s="355"/>
      <c r="B187" s="350"/>
      <c r="C187" s="350"/>
      <c r="D187" s="350"/>
      <c r="E187" s="351"/>
      <c r="AJ187" s="1"/>
      <c r="AK187" s="1"/>
      <c r="AL187" s="1"/>
      <c r="AM187" s="1"/>
    </row>
    <row r="188" customFormat="false" ht="12.75" hidden="false" customHeight="true" outlineLevel="0" collapsed="false">
      <c r="AJ188" s="1"/>
      <c r="AK188" s="1"/>
      <c r="AL188" s="1"/>
      <c r="AM188" s="1"/>
    </row>
    <row r="189" customFormat="false" ht="12.75" hidden="false" customHeight="true" outlineLevel="0" collapsed="false">
      <c r="AJ189" s="1"/>
      <c r="AK189" s="1"/>
      <c r="AL189" s="1"/>
      <c r="AM189" s="1"/>
    </row>
    <row r="190" customFormat="false" ht="12.75" hidden="false" customHeight="true" outlineLevel="0" collapsed="false">
      <c r="A190" s="356" t="s">
        <v>316</v>
      </c>
      <c r="B190" s="357"/>
      <c r="C190" s="357"/>
      <c r="D190" s="357"/>
      <c r="E190" s="357"/>
      <c r="F190" s="357"/>
      <c r="G190" s="357"/>
      <c r="H190" s="357"/>
      <c r="I190" s="357"/>
      <c r="J190" s="357"/>
      <c r="K190" s="357"/>
      <c r="L190" s="357"/>
      <c r="M190" s="358"/>
      <c r="O190" s="1"/>
      <c r="P190" s="1"/>
      <c r="Q190" s="1"/>
      <c r="R190" s="1"/>
    </row>
    <row r="191" customFormat="false" ht="12.75" hidden="false" customHeight="true" outlineLevel="0" collapsed="false">
      <c r="A191" s="359" t="s">
        <v>317</v>
      </c>
      <c r="B191" s="360" t="s">
        <v>165</v>
      </c>
      <c r="C191" s="361" t="s">
        <v>318</v>
      </c>
      <c r="D191" s="362" t="s">
        <v>319</v>
      </c>
      <c r="E191" s="363" t="s">
        <v>310</v>
      </c>
      <c r="F191" s="363"/>
      <c r="G191" s="363"/>
      <c r="H191" s="363"/>
      <c r="I191" s="363"/>
      <c r="J191" s="363"/>
      <c r="K191" s="363"/>
      <c r="L191" s="363"/>
      <c r="M191" s="364" t="s">
        <v>311</v>
      </c>
      <c r="O191" s="1"/>
      <c r="P191" s="1"/>
      <c r="Q191" s="1"/>
      <c r="R191" s="1"/>
    </row>
    <row r="192" customFormat="false" ht="12.75" hidden="false" customHeight="true" outlineLevel="0" collapsed="false">
      <c r="A192" s="365"/>
      <c r="B192" s="366"/>
      <c r="C192" s="367"/>
      <c r="D192" s="143"/>
      <c r="E192" s="85"/>
      <c r="F192" s="85"/>
      <c r="G192" s="85"/>
      <c r="H192" s="85"/>
      <c r="I192" s="85"/>
      <c r="J192" s="85"/>
      <c r="K192" s="85"/>
      <c r="L192" s="85"/>
      <c r="M192" s="368"/>
      <c r="O192" s="1"/>
      <c r="P192" s="1"/>
      <c r="Q192" s="1"/>
      <c r="R192" s="1"/>
    </row>
    <row r="193" customFormat="false" ht="12.75" hidden="false" customHeight="true" outlineLevel="0" collapsed="false">
      <c r="A193" s="365"/>
      <c r="B193" s="366"/>
      <c r="C193" s="367"/>
      <c r="D193" s="143"/>
      <c r="E193" s="85"/>
      <c r="F193" s="85"/>
      <c r="G193" s="85"/>
      <c r="H193" s="85"/>
      <c r="I193" s="85"/>
      <c r="J193" s="85"/>
      <c r="K193" s="85"/>
      <c r="L193" s="85"/>
      <c r="M193" s="368"/>
      <c r="O193" s="1"/>
      <c r="P193" s="1"/>
      <c r="Q193" s="1"/>
      <c r="R193" s="1"/>
    </row>
    <row r="194" customFormat="false" ht="12.75" hidden="false" customHeight="true" outlineLevel="0" collapsed="false">
      <c r="A194" s="365"/>
      <c r="B194" s="366"/>
      <c r="C194" s="367"/>
      <c r="D194" s="143"/>
      <c r="E194" s="85"/>
      <c r="F194" s="85"/>
      <c r="G194" s="85"/>
      <c r="H194" s="85"/>
      <c r="I194" s="85"/>
      <c r="J194" s="85"/>
      <c r="K194" s="85"/>
      <c r="L194" s="85"/>
      <c r="M194" s="368"/>
      <c r="O194" s="1"/>
      <c r="P194" s="1"/>
      <c r="Q194" s="1"/>
      <c r="R194" s="1"/>
    </row>
    <row r="195" customFormat="false" ht="12.75" hidden="false" customHeight="true" outlineLevel="0" collapsed="false">
      <c r="A195" s="365"/>
      <c r="B195" s="366"/>
      <c r="C195" s="367"/>
      <c r="D195" s="143"/>
      <c r="E195" s="85"/>
      <c r="F195" s="85"/>
      <c r="G195" s="85"/>
      <c r="H195" s="85"/>
      <c r="I195" s="85"/>
      <c r="J195" s="85"/>
      <c r="K195" s="85"/>
      <c r="L195" s="85"/>
      <c r="M195" s="368"/>
      <c r="O195" s="1"/>
      <c r="P195" s="1"/>
      <c r="Q195" s="1"/>
      <c r="R195" s="1"/>
    </row>
    <row r="196" customFormat="false" ht="12.75" hidden="false" customHeight="true" outlineLevel="0" collapsed="false">
      <c r="A196" s="365"/>
      <c r="B196" s="366"/>
      <c r="C196" s="367"/>
      <c r="D196" s="143"/>
      <c r="E196" s="85"/>
      <c r="F196" s="85"/>
      <c r="G196" s="85"/>
      <c r="H196" s="85"/>
      <c r="I196" s="85"/>
      <c r="J196" s="85"/>
      <c r="K196" s="85"/>
      <c r="L196" s="85"/>
      <c r="M196" s="368"/>
      <c r="O196" s="1"/>
      <c r="P196" s="1"/>
      <c r="Q196" s="1"/>
      <c r="R196" s="1"/>
    </row>
    <row r="197" customFormat="false" ht="12.75" hidden="false" customHeight="true" outlineLevel="0" collapsed="false">
      <c r="A197" s="365"/>
      <c r="B197" s="366"/>
      <c r="C197" s="367"/>
      <c r="D197" s="143"/>
      <c r="E197" s="85"/>
      <c r="F197" s="85"/>
      <c r="G197" s="85"/>
      <c r="H197" s="85"/>
      <c r="I197" s="85"/>
      <c r="J197" s="85"/>
      <c r="K197" s="85"/>
      <c r="L197" s="85"/>
      <c r="M197" s="368"/>
    </row>
    <row r="198" customFormat="false" ht="12.75" hidden="false" customHeight="true" outlineLevel="0" collapsed="false">
      <c r="A198" s="365"/>
      <c r="B198" s="366"/>
      <c r="C198" s="367"/>
      <c r="D198" s="143"/>
      <c r="E198" s="85"/>
      <c r="F198" s="85"/>
      <c r="G198" s="85"/>
      <c r="H198" s="85"/>
      <c r="I198" s="85"/>
      <c r="J198" s="85"/>
      <c r="K198" s="85"/>
      <c r="L198" s="85"/>
      <c r="M198" s="368"/>
    </row>
    <row r="199" customFormat="false" ht="12.75" hidden="false" customHeight="true" outlineLevel="0" collapsed="false">
      <c r="A199" s="365"/>
      <c r="B199" s="366"/>
      <c r="C199" s="367"/>
      <c r="D199" s="143"/>
      <c r="E199" s="85"/>
      <c r="F199" s="85"/>
      <c r="G199" s="85"/>
      <c r="H199" s="85"/>
      <c r="I199" s="85"/>
      <c r="J199" s="85"/>
      <c r="K199" s="85"/>
      <c r="L199" s="85"/>
      <c r="M199" s="368"/>
    </row>
    <row r="200" customFormat="false" ht="12.75" hidden="false" customHeight="true" outlineLevel="0" collapsed="false">
      <c r="A200" s="365"/>
      <c r="B200" s="366"/>
      <c r="C200" s="367"/>
      <c r="D200" s="143"/>
      <c r="E200" s="85"/>
      <c r="F200" s="85"/>
      <c r="G200" s="85"/>
      <c r="H200" s="85"/>
      <c r="I200" s="85"/>
      <c r="J200" s="85"/>
      <c r="K200" s="85"/>
      <c r="L200" s="85"/>
      <c r="M200" s="368"/>
    </row>
    <row r="201" customFormat="false" ht="12.75" hidden="false" customHeight="true" outlineLevel="0" collapsed="false">
      <c r="A201" s="365"/>
      <c r="B201" s="366"/>
      <c r="C201" s="367"/>
      <c r="D201" s="143"/>
      <c r="E201" s="85"/>
      <c r="F201" s="85"/>
      <c r="G201" s="85"/>
      <c r="H201" s="85"/>
      <c r="I201" s="85"/>
      <c r="J201" s="85"/>
      <c r="K201" s="85"/>
      <c r="L201" s="85"/>
      <c r="M201" s="368"/>
    </row>
    <row r="202" customFormat="false" ht="12.75" hidden="false" customHeight="true" outlineLevel="0" collapsed="false">
      <c r="A202" s="369"/>
      <c r="B202" s="366"/>
      <c r="C202" s="367"/>
      <c r="D202" s="143"/>
      <c r="E202" s="85"/>
      <c r="F202" s="85"/>
      <c r="G202" s="85"/>
      <c r="H202" s="85"/>
      <c r="I202" s="85"/>
      <c r="J202" s="85"/>
      <c r="K202" s="85"/>
      <c r="L202" s="85"/>
      <c r="M202" s="368"/>
    </row>
    <row r="203" customFormat="false" ht="12.75" hidden="false" customHeight="true" outlineLevel="0" collapsed="false">
      <c r="A203" s="369"/>
      <c r="B203" s="366"/>
      <c r="C203" s="367"/>
      <c r="D203" s="143"/>
      <c r="E203" s="85"/>
      <c r="F203" s="85"/>
      <c r="G203" s="85"/>
      <c r="H203" s="85"/>
      <c r="I203" s="85"/>
      <c r="J203" s="85"/>
      <c r="K203" s="85"/>
      <c r="L203" s="85"/>
      <c r="M203" s="368"/>
    </row>
    <row r="204" customFormat="false" ht="12.75" hidden="false" customHeight="true" outlineLevel="0" collapsed="false">
      <c r="A204" s="369"/>
      <c r="B204" s="366"/>
      <c r="C204" s="367"/>
      <c r="D204" s="143"/>
      <c r="E204" s="85"/>
      <c r="F204" s="85"/>
      <c r="G204" s="85"/>
      <c r="H204" s="85"/>
      <c r="I204" s="85"/>
      <c r="J204" s="85"/>
      <c r="K204" s="85"/>
      <c r="L204" s="85"/>
      <c r="M204" s="368"/>
    </row>
    <row r="205" customFormat="false" ht="12.75" hidden="false" customHeight="true" outlineLevel="0" collapsed="false">
      <c r="A205" s="369"/>
      <c r="B205" s="366"/>
      <c r="C205" s="367"/>
      <c r="D205" s="143"/>
      <c r="E205" s="85"/>
      <c r="F205" s="85"/>
      <c r="G205" s="85"/>
      <c r="H205" s="85"/>
      <c r="I205" s="85"/>
      <c r="J205" s="85"/>
      <c r="K205" s="85"/>
      <c r="L205" s="85"/>
      <c r="M205" s="368"/>
    </row>
    <row r="206" customFormat="false" ht="12.75" hidden="false" customHeight="true" outlineLevel="0" collapsed="false">
      <c r="A206" s="369"/>
      <c r="B206" s="366"/>
      <c r="C206" s="370"/>
      <c r="D206" s="143"/>
      <c r="E206" s="85"/>
      <c r="F206" s="85"/>
      <c r="G206" s="85"/>
      <c r="H206" s="85"/>
      <c r="I206" s="85"/>
      <c r="J206" s="85"/>
      <c r="K206" s="85"/>
      <c r="L206" s="85"/>
      <c r="M206" s="368"/>
    </row>
    <row r="207" customFormat="false" ht="12.75" hidden="false" customHeight="true" outlineLevel="0" collapsed="false">
      <c r="A207" s="369"/>
      <c r="B207" s="366"/>
      <c r="C207" s="370"/>
      <c r="D207" s="143"/>
      <c r="E207" s="85"/>
      <c r="F207" s="85"/>
      <c r="G207" s="85"/>
      <c r="H207" s="85"/>
      <c r="I207" s="85"/>
      <c r="J207" s="85"/>
      <c r="K207" s="85"/>
      <c r="L207" s="85"/>
      <c r="M207" s="368"/>
    </row>
    <row r="208" customFormat="false" ht="12.75" hidden="false" customHeight="true" outlineLevel="0" collapsed="false">
      <c r="A208" s="369"/>
      <c r="B208" s="366"/>
      <c r="C208" s="370"/>
      <c r="D208" s="143"/>
      <c r="E208" s="85"/>
      <c r="F208" s="85"/>
      <c r="G208" s="85"/>
      <c r="H208" s="85"/>
      <c r="I208" s="85"/>
      <c r="J208" s="85"/>
      <c r="K208" s="85"/>
      <c r="L208" s="85"/>
      <c r="M208" s="368"/>
    </row>
    <row r="209" customFormat="false" ht="12.75" hidden="false" customHeight="true" outlineLevel="0" collapsed="false">
      <c r="A209" s="369"/>
      <c r="B209" s="366"/>
      <c r="C209" s="371"/>
      <c r="D209" s="143"/>
      <c r="E209" s="85"/>
      <c r="F209" s="85"/>
      <c r="G209" s="85"/>
      <c r="H209" s="85"/>
      <c r="I209" s="85"/>
      <c r="J209" s="85"/>
      <c r="K209" s="85"/>
      <c r="L209" s="85"/>
      <c r="M209" s="368"/>
    </row>
    <row r="210" customFormat="false" ht="12.75" hidden="false" customHeight="true" outlineLevel="0" collapsed="false">
      <c r="A210" s="369"/>
      <c r="B210" s="366"/>
      <c r="C210" s="371"/>
      <c r="D210" s="143"/>
      <c r="E210" s="85"/>
      <c r="F210" s="85"/>
      <c r="G210" s="85"/>
      <c r="H210" s="85"/>
      <c r="I210" s="85"/>
      <c r="J210" s="85"/>
      <c r="K210" s="85"/>
      <c r="L210" s="85"/>
      <c r="M210" s="368"/>
    </row>
    <row r="211" customFormat="false" ht="12.75" hidden="false" customHeight="true" outlineLevel="0" collapsed="false">
      <c r="A211" s="369"/>
      <c r="B211" s="366"/>
      <c r="C211" s="371"/>
      <c r="D211" s="143"/>
      <c r="E211" s="85"/>
      <c r="F211" s="85"/>
      <c r="G211" s="85"/>
      <c r="H211" s="85"/>
      <c r="I211" s="85"/>
      <c r="J211" s="85"/>
      <c r="K211" s="85"/>
      <c r="L211" s="85"/>
      <c r="M211" s="368"/>
    </row>
    <row r="212" customFormat="false" ht="12.75" hidden="false" customHeight="true" outlineLevel="0" collapsed="false">
      <c r="A212" s="369"/>
      <c r="B212" s="366"/>
      <c r="C212" s="371"/>
      <c r="D212" s="143"/>
      <c r="E212" s="85"/>
      <c r="F212" s="85"/>
      <c r="G212" s="85"/>
      <c r="H212" s="85"/>
      <c r="I212" s="85"/>
      <c r="J212" s="85"/>
      <c r="K212" s="85"/>
      <c r="L212" s="85"/>
      <c r="M212" s="368"/>
    </row>
    <row r="213" customFormat="false" ht="12.75" hidden="false" customHeight="true" outlineLevel="0" collapsed="false">
      <c r="A213" s="369"/>
      <c r="B213" s="366"/>
      <c r="C213" s="371"/>
      <c r="D213" s="143"/>
      <c r="E213" s="85"/>
      <c r="F213" s="85"/>
      <c r="G213" s="85"/>
      <c r="H213" s="85"/>
      <c r="I213" s="85"/>
      <c r="J213" s="85"/>
      <c r="K213" s="85"/>
      <c r="L213" s="85"/>
      <c r="M213" s="368"/>
    </row>
    <row r="214" customFormat="false" ht="12.75" hidden="false" customHeight="true" outlineLevel="0" collapsed="false">
      <c r="A214" s="369"/>
      <c r="B214" s="366"/>
      <c r="C214" s="371"/>
      <c r="D214" s="143"/>
      <c r="E214" s="85"/>
      <c r="F214" s="85"/>
      <c r="G214" s="85"/>
      <c r="H214" s="85"/>
      <c r="I214" s="85"/>
      <c r="J214" s="85"/>
      <c r="K214" s="85"/>
      <c r="L214" s="85"/>
      <c r="M214" s="368"/>
    </row>
    <row r="215" customFormat="false" ht="12.75" hidden="false" customHeight="true" outlineLevel="0" collapsed="false">
      <c r="A215" s="369"/>
      <c r="B215" s="366"/>
      <c r="C215" s="372"/>
      <c r="D215" s="143"/>
      <c r="E215" s="85"/>
      <c r="F215" s="85"/>
      <c r="G215" s="85"/>
      <c r="H215" s="85"/>
      <c r="I215" s="85"/>
      <c r="J215" s="85"/>
      <c r="K215" s="85"/>
      <c r="L215" s="347" t="s">
        <v>320</v>
      </c>
      <c r="M215" s="373" t="n">
        <f aca="false">SUM(M192:M214)</f>
        <v>0</v>
      </c>
    </row>
    <row r="216" customFormat="false" ht="12.75" hidden="false" customHeight="true" outlineLevel="0" collapsed="false">
      <c r="A216" s="374"/>
      <c r="B216" s="375"/>
      <c r="C216" s="350"/>
      <c r="D216" s="350"/>
      <c r="E216" s="350"/>
      <c r="F216" s="350"/>
      <c r="G216" s="350"/>
      <c r="H216" s="350"/>
      <c r="I216" s="350"/>
      <c r="J216" s="350"/>
      <c r="K216" s="350"/>
      <c r="L216" s="350"/>
      <c r="M216" s="351"/>
    </row>
    <row r="217" customFormat="false" ht="12.75" hidden="false" customHeight="true" outlineLevel="0" collapsed="false"/>
    <row r="218" customFormat="false" ht="12.75" hidden="false" customHeight="true" outlineLevel="0" collapsed="false"/>
    <row r="219" customFormat="false" ht="12.75" hidden="false" customHeight="true" outlineLevel="0" collapsed="false">
      <c r="A219" s="376" t="s">
        <v>321</v>
      </c>
      <c r="B219" s="377"/>
      <c r="C219" s="377"/>
      <c r="D219" s="377"/>
      <c r="E219" s="377"/>
      <c r="F219" s="378"/>
      <c r="G219" s="131"/>
      <c r="H219" s="131"/>
      <c r="I219" s="131"/>
      <c r="J219" s="131"/>
      <c r="K219" s="131"/>
      <c r="L219" s="131"/>
      <c r="M219" s="131"/>
      <c r="N219" s="131"/>
    </row>
    <row r="220" customFormat="false" ht="12.75" hidden="false" customHeight="true" outlineLevel="0" collapsed="false">
      <c r="A220" s="379" t="s">
        <v>317</v>
      </c>
      <c r="B220" s="380" t="s">
        <v>165</v>
      </c>
      <c r="C220" s="381" t="s">
        <v>318</v>
      </c>
      <c r="D220" s="382" t="s">
        <v>319</v>
      </c>
      <c r="E220" s="382"/>
      <c r="F220" s="383" t="s">
        <v>311</v>
      </c>
      <c r="G220" s="131"/>
      <c r="H220" s="131"/>
      <c r="I220" s="131"/>
      <c r="J220" s="131"/>
      <c r="K220" s="131"/>
      <c r="L220" s="131"/>
      <c r="M220" s="131"/>
      <c r="N220" s="131"/>
    </row>
    <row r="221" customFormat="false" ht="12.75" hidden="false" customHeight="true" outlineLevel="0" collapsed="false">
      <c r="A221" s="385"/>
      <c r="B221" s="366"/>
      <c r="C221" s="386"/>
      <c r="D221" s="85"/>
      <c r="E221" s="387"/>
      <c r="F221" s="388"/>
      <c r="G221" s="384"/>
      <c r="H221" s="384"/>
      <c r="I221" s="384"/>
      <c r="J221" s="384"/>
      <c r="K221" s="384"/>
      <c r="L221" s="384"/>
      <c r="M221" s="384"/>
      <c r="N221" s="384"/>
    </row>
    <row r="222" customFormat="false" ht="12.75" hidden="false" customHeight="true" outlineLevel="0" collapsed="false">
      <c r="A222" s="385"/>
      <c r="B222" s="366"/>
      <c r="C222" s="131"/>
      <c r="D222" s="389"/>
      <c r="E222" s="387"/>
      <c r="F222" s="407"/>
      <c r="G222" s="384"/>
      <c r="H222" s="384"/>
      <c r="I222" s="384"/>
      <c r="J222" s="384"/>
      <c r="K222" s="384"/>
      <c r="L222" s="384"/>
      <c r="M222" s="384"/>
      <c r="N222" s="384"/>
    </row>
    <row r="223" customFormat="false" ht="12.75" hidden="false" customHeight="true" outlineLevel="0" collapsed="false">
      <c r="A223" s="385"/>
      <c r="B223" s="366"/>
      <c r="C223" s="131"/>
      <c r="D223" s="389"/>
      <c r="E223" s="387"/>
      <c r="F223" s="390"/>
      <c r="G223" s="131"/>
      <c r="H223" s="131"/>
      <c r="I223" s="131"/>
      <c r="J223" s="131"/>
      <c r="K223" s="131"/>
      <c r="L223" s="131"/>
      <c r="M223" s="131"/>
      <c r="N223" s="131"/>
    </row>
    <row r="224" customFormat="false" ht="12.75" hidden="false" customHeight="true" outlineLevel="0" collapsed="false">
      <c r="A224" s="385"/>
      <c r="B224" s="366"/>
      <c r="C224" s="131"/>
      <c r="D224" s="389"/>
      <c r="E224" s="387"/>
      <c r="F224" s="390"/>
      <c r="G224" s="131"/>
      <c r="H224" s="131"/>
      <c r="I224" s="131"/>
      <c r="J224" s="131"/>
      <c r="K224" s="131"/>
      <c r="L224" s="131"/>
      <c r="M224" s="131"/>
      <c r="N224" s="131"/>
    </row>
    <row r="225" customFormat="false" ht="12.75" hidden="false" customHeight="true" outlineLevel="0" collapsed="false">
      <c r="A225" s="385"/>
      <c r="B225" s="366"/>
      <c r="C225" s="131"/>
      <c r="D225" s="389"/>
      <c r="E225" s="387"/>
      <c r="F225" s="390"/>
      <c r="G225" s="131"/>
      <c r="H225" s="131"/>
      <c r="I225" s="131"/>
      <c r="J225" s="131"/>
      <c r="K225" s="131"/>
      <c r="L225" s="131"/>
      <c r="M225" s="131"/>
      <c r="N225" s="131"/>
    </row>
    <row r="226" customFormat="false" ht="12.75" hidden="false" customHeight="true" outlineLevel="0" collapsed="false">
      <c r="A226" s="385"/>
      <c r="B226" s="366"/>
      <c r="C226" s="131"/>
      <c r="D226" s="389"/>
      <c r="E226" s="387"/>
      <c r="F226" s="390"/>
      <c r="G226" s="131"/>
      <c r="H226" s="131"/>
      <c r="I226" s="131"/>
      <c r="J226" s="131"/>
      <c r="K226" s="131"/>
      <c r="L226" s="131"/>
      <c r="M226" s="131"/>
      <c r="N226" s="131"/>
    </row>
    <row r="227" customFormat="false" ht="12.75" hidden="false" customHeight="true" outlineLevel="0" collapsed="false">
      <c r="A227" s="385"/>
      <c r="B227" s="366"/>
      <c r="C227" s="131"/>
      <c r="D227" s="389"/>
      <c r="E227" s="387"/>
      <c r="F227" s="390"/>
      <c r="G227" s="131"/>
      <c r="H227" s="131"/>
      <c r="I227" s="131"/>
      <c r="J227" s="131"/>
      <c r="K227" s="131"/>
      <c r="L227" s="131"/>
      <c r="M227" s="131"/>
      <c r="N227" s="131"/>
    </row>
    <row r="228" customFormat="false" ht="12.75" hidden="false" customHeight="true" outlineLevel="0" collapsed="false">
      <c r="A228" s="385"/>
      <c r="B228" s="366"/>
      <c r="C228" s="131"/>
      <c r="D228" s="389"/>
      <c r="E228" s="387"/>
      <c r="F228" s="390"/>
      <c r="G228" s="131"/>
      <c r="H228" s="131"/>
      <c r="I228" s="131"/>
      <c r="J228" s="131"/>
      <c r="K228" s="131"/>
      <c r="L228" s="131"/>
      <c r="M228" s="131"/>
      <c r="N228" s="131"/>
    </row>
    <row r="229" customFormat="false" ht="12.75" hidden="false" customHeight="true" outlineLevel="0" collapsed="false">
      <c r="A229" s="385"/>
      <c r="B229" s="366"/>
      <c r="C229" s="131"/>
      <c r="D229" s="389"/>
      <c r="E229" s="387"/>
      <c r="F229" s="390"/>
      <c r="G229" s="131"/>
      <c r="H229" s="131"/>
      <c r="I229" s="131"/>
      <c r="J229" s="131"/>
      <c r="K229" s="131"/>
      <c r="L229" s="131"/>
      <c r="M229" s="131"/>
      <c r="N229" s="131"/>
    </row>
    <row r="230" customFormat="false" ht="12.75" hidden="false" customHeight="true" outlineLevel="0" collapsed="false">
      <c r="A230" s="385"/>
      <c r="B230" s="366"/>
      <c r="C230" s="131"/>
      <c r="D230" s="389"/>
      <c r="E230" s="387"/>
      <c r="F230" s="390"/>
      <c r="G230" s="131"/>
      <c r="H230" s="131"/>
      <c r="I230" s="131"/>
      <c r="J230" s="131"/>
      <c r="K230" s="131"/>
      <c r="L230" s="131"/>
      <c r="M230" s="131"/>
      <c r="N230" s="131"/>
    </row>
    <row r="231" customFormat="false" ht="12.75" hidden="false" customHeight="true" outlineLevel="0" collapsed="false">
      <c r="A231" s="385"/>
      <c r="B231" s="366"/>
      <c r="C231" s="131"/>
      <c r="D231" s="389"/>
      <c r="E231" s="387"/>
      <c r="F231" s="390"/>
      <c r="G231" s="131"/>
      <c r="H231" s="131"/>
      <c r="I231" s="131"/>
      <c r="J231" s="131"/>
      <c r="K231" s="131"/>
      <c r="L231" s="131"/>
      <c r="M231" s="131"/>
      <c r="N231" s="131"/>
    </row>
    <row r="232" customFormat="false" ht="12.75" hidden="false" customHeight="true" outlineLevel="0" collapsed="false">
      <c r="A232" s="385"/>
      <c r="B232" s="366"/>
      <c r="C232" s="131"/>
      <c r="D232" s="389"/>
      <c r="E232" s="387"/>
      <c r="F232" s="390"/>
      <c r="G232" s="131"/>
      <c r="H232" s="131"/>
      <c r="I232" s="131"/>
      <c r="J232" s="131"/>
      <c r="K232" s="131"/>
      <c r="L232" s="131"/>
      <c r="M232" s="131"/>
      <c r="N232" s="131"/>
    </row>
    <row r="233" customFormat="false" ht="12.75" hidden="false" customHeight="true" outlineLevel="0" collapsed="false">
      <c r="A233" s="385"/>
      <c r="B233" s="366"/>
      <c r="C233" s="131"/>
      <c r="D233" s="389"/>
      <c r="E233" s="387"/>
      <c r="F233" s="390"/>
      <c r="G233" s="131"/>
      <c r="H233" s="131"/>
      <c r="I233" s="131"/>
      <c r="J233" s="131"/>
      <c r="K233" s="131"/>
      <c r="L233" s="131"/>
      <c r="M233" s="131"/>
      <c r="N233" s="131"/>
    </row>
    <row r="234" customFormat="false" ht="12.75" hidden="false" customHeight="true" outlineLevel="0" collapsed="false">
      <c r="A234" s="385"/>
      <c r="B234" s="366"/>
      <c r="C234" s="131"/>
      <c r="D234" s="389"/>
      <c r="E234" s="387"/>
      <c r="F234" s="390"/>
      <c r="G234" s="131"/>
      <c r="H234" s="131"/>
      <c r="I234" s="131"/>
      <c r="J234" s="131"/>
      <c r="K234" s="131"/>
      <c r="L234" s="131"/>
      <c r="M234" s="131"/>
      <c r="N234" s="131"/>
    </row>
    <row r="235" customFormat="false" ht="12.75" hidden="false" customHeight="true" outlineLevel="0" collapsed="false">
      <c r="A235" s="385"/>
      <c r="B235" s="366"/>
      <c r="C235" s="131"/>
      <c r="D235" s="389"/>
      <c r="E235" s="387"/>
      <c r="F235" s="390"/>
      <c r="G235" s="131"/>
      <c r="H235" s="131"/>
      <c r="I235" s="131"/>
      <c r="J235" s="131"/>
      <c r="K235" s="131"/>
      <c r="L235" s="131"/>
      <c r="M235" s="131"/>
      <c r="N235" s="131"/>
    </row>
    <row r="236" customFormat="false" ht="12.75" hidden="false" customHeight="true" outlineLevel="0" collapsed="false">
      <c r="A236" s="385"/>
      <c r="B236" s="366"/>
      <c r="C236" s="131"/>
      <c r="D236" s="389"/>
      <c r="E236" s="387"/>
      <c r="F236" s="390"/>
      <c r="G236" s="131"/>
      <c r="H236" s="131"/>
      <c r="I236" s="131"/>
      <c r="J236" s="131"/>
      <c r="K236" s="131"/>
      <c r="L236" s="131"/>
      <c r="M236" s="131"/>
      <c r="N236" s="131"/>
    </row>
    <row r="237" customFormat="false" ht="12.75" hidden="false" customHeight="true" outlineLevel="0" collapsed="false">
      <c r="A237" s="385"/>
      <c r="B237" s="366"/>
      <c r="C237" s="131"/>
      <c r="D237" s="389"/>
      <c r="E237" s="387"/>
      <c r="F237" s="390"/>
      <c r="G237" s="131"/>
      <c r="H237" s="131"/>
      <c r="I237" s="131"/>
      <c r="J237" s="131"/>
      <c r="K237" s="131"/>
      <c r="L237" s="131"/>
      <c r="M237" s="131"/>
      <c r="N237" s="131"/>
    </row>
    <row r="238" customFormat="false" ht="12.75" hidden="false" customHeight="true" outlineLevel="0" collapsed="false">
      <c r="A238" s="385"/>
      <c r="B238" s="366"/>
      <c r="C238" s="131"/>
      <c r="D238" s="389"/>
      <c r="E238" s="387"/>
      <c r="F238" s="390"/>
      <c r="G238" s="131"/>
      <c r="H238" s="131"/>
      <c r="I238" s="131"/>
      <c r="J238" s="131"/>
      <c r="K238" s="131"/>
      <c r="L238" s="131"/>
      <c r="M238" s="131"/>
      <c r="N238" s="131"/>
    </row>
    <row r="239" customFormat="false" ht="12.75" hidden="false" customHeight="true" outlineLevel="0" collapsed="false">
      <c r="A239" s="385"/>
      <c r="B239" s="366"/>
      <c r="C239" s="131"/>
      <c r="D239" s="131"/>
      <c r="E239" s="347" t="s">
        <v>322</v>
      </c>
      <c r="F239" s="391" t="n">
        <f aca="false">SUM(F220:F238)</f>
        <v>0</v>
      </c>
      <c r="G239" s="131"/>
      <c r="H239" s="131"/>
      <c r="I239" s="131"/>
      <c r="J239" s="131"/>
      <c r="K239" s="131"/>
      <c r="L239" s="131"/>
      <c r="M239" s="131"/>
      <c r="N239" s="131"/>
    </row>
    <row r="240" customFormat="false" ht="12.75" hidden="false" customHeight="true" outlineLevel="0" collapsed="false">
      <c r="A240" s="392"/>
      <c r="B240" s="393"/>
      <c r="C240" s="394"/>
      <c r="D240" s="394"/>
      <c r="E240" s="395"/>
      <c r="F240" s="396"/>
      <c r="G240" s="131"/>
      <c r="H240" s="131"/>
      <c r="I240" s="131"/>
      <c r="J240" s="131"/>
      <c r="K240" s="131"/>
      <c r="L240" s="131"/>
      <c r="M240" s="131"/>
      <c r="N240" s="131"/>
    </row>
    <row r="241" customFormat="false" ht="12.75" hidden="false" customHeight="true" outlineLevel="0" collapsed="false"/>
  </sheetData>
  <mergeCells count="11">
    <mergeCell ref="S6:T6"/>
    <mergeCell ref="K28:L28"/>
    <mergeCell ref="A41:B41"/>
    <mergeCell ref="AI42:AJ42"/>
    <mergeCell ref="A80:B80"/>
    <mergeCell ref="A122:B122"/>
    <mergeCell ref="B126:D126"/>
    <mergeCell ref="G126:K126"/>
    <mergeCell ref="B165:D165"/>
    <mergeCell ref="E191:L191"/>
    <mergeCell ref="D220:E220"/>
  </mergeCells>
  <printOptions headings="false" gridLines="false" gridLinesSet="true" horizontalCentered="true" verticalCentered="false"/>
  <pageMargins left="0.25" right="0.25" top="0.25" bottom="0.2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&amp;L&amp;"Times New Roman,Italic"&amp;F/&amp;A&amp;R&amp;"Times New Roman,Italic"&amp;D &amp;T</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2" ySplit="1" topLeftCell="AA24" activePane="bottomRight" state="frozen"/>
      <selection pane="topLeft" activeCell="A1" activeCellId="0" sqref="A1"/>
      <selection pane="topRight" activeCell="AA1" activeCellId="0" sqref="AA1"/>
      <selection pane="bottomLeft" activeCell="A24" activeCellId="0" sqref="A24"/>
      <selection pane="bottomRight" activeCell="AF47" activeCellId="0" sqref="AF47:AF73"/>
    </sheetView>
  </sheetViews>
  <sheetFormatPr defaultColWidth="9.13671875" defaultRowHeight="12.75" customHeight="true" zeroHeight="false" outlineLevelRow="0" outlineLevelCol="0"/>
  <cols>
    <col collapsed="false" customWidth="true" hidden="false" outlineLevel="0" max="1" min="1" style="134" width="23.85"/>
    <col collapsed="false" customWidth="true" hidden="false" outlineLevel="0" max="2" min="2" style="134" width="23.7"/>
    <col collapsed="false" customWidth="true" hidden="false" outlineLevel="0" max="4" min="3" style="134" width="14.85"/>
    <col collapsed="false" customWidth="true" hidden="false" outlineLevel="0" max="5" min="5" style="134" width="17.28"/>
    <col collapsed="false" customWidth="true" hidden="false" outlineLevel="0" max="11" min="6" style="134" width="14.85"/>
    <col collapsed="false" customWidth="true" hidden="false" outlineLevel="0" max="12" min="12" style="134" width="15.28"/>
    <col collapsed="false" customWidth="true" hidden="false" outlineLevel="0" max="17" min="13" style="134" width="14.85"/>
    <col collapsed="false" customWidth="true" hidden="false" outlineLevel="0" max="18" min="18" style="134" width="15.56"/>
    <col collapsed="false" customWidth="true" hidden="false" outlineLevel="0" max="23" min="19" style="134" width="14.85"/>
    <col collapsed="false" customWidth="true" hidden="false" outlineLevel="0" max="24" min="24" style="134" width="15.41"/>
    <col collapsed="false" customWidth="true" hidden="false" outlineLevel="0" max="33" min="25" style="134" width="14.85"/>
    <col collapsed="false" customWidth="true" hidden="false" outlineLevel="0" max="34" min="34" style="134" width="2.7"/>
    <col collapsed="false" customWidth="true" hidden="false" outlineLevel="0" max="35" min="35" style="134" width="15.13"/>
    <col collapsed="false" customWidth="true" hidden="false" outlineLevel="0" max="36" min="36" style="134" width="16.13"/>
    <col collapsed="false" customWidth="true" hidden="false" outlineLevel="0" max="37" min="37" style="134" width="14.56"/>
    <col collapsed="false" customWidth="false" hidden="false" outlineLevel="0" max="38" min="38" style="134" width="9.14"/>
    <col collapsed="false" customWidth="true" hidden="false" outlineLevel="0" max="39" min="39" style="134" width="13.28"/>
    <col collapsed="false" customWidth="true" hidden="false" outlineLevel="0" max="40" min="40" style="134" width="11.56"/>
    <col collapsed="false" customWidth="true" hidden="false" outlineLevel="0" max="41" min="41" style="134" width="14.56"/>
    <col collapsed="false" customWidth="false" hidden="false" outlineLevel="0" max="257" min="42" style="134" width="9.14"/>
  </cols>
  <sheetData>
    <row r="1" customFormat="false" ht="12.75" hidden="false" customHeight="true" outlineLevel="0" collapsed="false">
      <c r="B1" s="134" t="n">
        <f aca="false">M38</f>
        <v>0</v>
      </c>
      <c r="D1" s="1"/>
      <c r="E1" s="1"/>
      <c r="F1" s="1"/>
      <c r="G1" s="1"/>
      <c r="H1" s="1"/>
      <c r="I1" s="1"/>
      <c r="J1" s="1"/>
      <c r="K1" s="1"/>
      <c r="L1" s="1"/>
      <c r="M1" s="1"/>
      <c r="N1" s="1"/>
      <c r="O1" s="1"/>
    </row>
    <row r="2" customFormat="false" ht="12.75" hidden="false" customHeight="true" outlineLevel="0" collapsed="false">
      <c r="A2" s="196" t="s">
        <v>170</v>
      </c>
      <c r="D2" s="1"/>
      <c r="E2" s="1"/>
      <c r="F2" s="1"/>
      <c r="G2" s="1"/>
      <c r="H2" s="1"/>
      <c r="I2" s="1"/>
      <c r="J2" s="1"/>
      <c r="K2" s="1"/>
      <c r="L2" s="1"/>
      <c r="M2" s="1"/>
      <c r="N2" s="1"/>
      <c r="O2" s="1"/>
    </row>
    <row r="3" customFormat="false" ht="12.75" hidden="false" customHeight="true" outlineLevel="0" collapsed="false">
      <c r="A3" s="198" t="s">
        <v>171</v>
      </c>
      <c r="B3" s="408" t="str">
        <f aca="false">Price!B3</f>
        <v>FT - ONT - CEN</v>
      </c>
      <c r="C3" s="408" t="s">
        <v>10</v>
      </c>
      <c r="D3" s="1"/>
      <c r="E3" s="1"/>
      <c r="F3" s="1"/>
      <c r="G3" s="1"/>
      <c r="H3" s="1"/>
      <c r="I3" s="1"/>
      <c r="J3" s="1"/>
      <c r="K3" s="1"/>
      <c r="L3" s="1"/>
      <c r="M3" s="1"/>
      <c r="N3" s="1"/>
      <c r="O3" s="1"/>
    </row>
    <row r="4" customFormat="false" ht="12.75" hidden="false" customHeight="true" outlineLevel="0" collapsed="false">
      <c r="A4" s="198" t="s">
        <v>172</v>
      </c>
      <c r="B4" s="398" t="n">
        <f aca="false">Price!B4</f>
        <v>36647</v>
      </c>
      <c r="D4" s="1"/>
      <c r="E4" s="1"/>
      <c r="F4" s="1"/>
      <c r="G4" s="1"/>
      <c r="H4" s="1"/>
      <c r="I4" s="1"/>
      <c r="J4" s="1"/>
      <c r="K4" s="1"/>
      <c r="L4" s="1"/>
      <c r="M4" s="1"/>
      <c r="N4" s="1"/>
      <c r="O4" s="1"/>
    </row>
    <row r="5" customFormat="false" ht="12.75" hidden="false" customHeight="true" outlineLevel="0" collapsed="false">
      <c r="A5" s="198" t="s">
        <v>173</v>
      </c>
      <c r="B5" s="203" t="n">
        <f aca="false">Input!A3</f>
        <v>36677</v>
      </c>
      <c r="C5" s="204"/>
      <c r="V5" s="85"/>
      <c r="W5" s="85"/>
      <c r="X5" s="85"/>
      <c r="Y5" s="85"/>
      <c r="Z5" s="85"/>
      <c r="AA5" s="85"/>
    </row>
    <row r="6" customFormat="false" ht="12.75" hidden="false" customHeight="true" outlineLevel="0" collapsed="false">
      <c r="A6" s="198" t="s">
        <v>174</v>
      </c>
      <c r="B6" s="207" t="n">
        <f aca="false">Input!D4</f>
        <v>796925</v>
      </c>
      <c r="C6" s="204"/>
      <c r="K6" s="208" t="s">
        <v>175</v>
      </c>
      <c r="L6" s="209"/>
      <c r="M6" s="209"/>
      <c r="N6" s="209"/>
      <c r="O6" s="209"/>
      <c r="P6" s="209"/>
      <c r="Q6" s="209"/>
      <c r="R6" s="210"/>
      <c r="S6" s="17" t="s">
        <v>176</v>
      </c>
      <c r="T6" s="17"/>
      <c r="V6" s="208" t="s">
        <v>177</v>
      </c>
      <c r="W6" s="209"/>
      <c r="X6" s="209"/>
      <c r="Y6" s="209"/>
      <c r="Z6" s="209"/>
      <c r="AA6" s="210"/>
    </row>
    <row r="7" customFormat="false" ht="12.75" hidden="false" customHeight="true" outlineLevel="0" collapsed="false">
      <c r="B7" s="134" t="s">
        <v>325</v>
      </c>
      <c r="D7" s="215" t="s">
        <v>186</v>
      </c>
      <c r="E7" s="215" t="s">
        <v>147</v>
      </c>
      <c r="K7" s="211"/>
      <c r="L7" s="212" t="s">
        <v>181</v>
      </c>
      <c r="M7" s="212" t="s">
        <v>181</v>
      </c>
      <c r="N7" s="212" t="s">
        <v>181</v>
      </c>
      <c r="O7" s="212" t="s">
        <v>181</v>
      </c>
      <c r="P7" s="212" t="s">
        <v>181</v>
      </c>
      <c r="Q7" s="212" t="s">
        <v>181</v>
      </c>
      <c r="R7" s="214" t="s">
        <v>7</v>
      </c>
      <c r="S7" s="215" t="s">
        <v>182</v>
      </c>
      <c r="T7" s="215" t="s">
        <v>183</v>
      </c>
      <c r="V7" s="216" t="s">
        <v>184</v>
      </c>
      <c r="W7" s="85"/>
      <c r="X7" s="85"/>
      <c r="Y7" s="85"/>
      <c r="Z7" s="85"/>
      <c r="AA7" s="217"/>
    </row>
    <row r="8" customFormat="false" ht="12.75" hidden="false" customHeight="true" outlineLevel="0" collapsed="false">
      <c r="A8" s="218" t="s">
        <v>185</v>
      </c>
      <c r="G8" s="137" t="s">
        <v>187</v>
      </c>
      <c r="H8" s="137"/>
      <c r="K8" s="220" t="s">
        <v>188</v>
      </c>
      <c r="L8" s="85"/>
      <c r="M8" s="85"/>
      <c r="N8" s="85"/>
      <c r="O8" s="85"/>
      <c r="P8" s="85"/>
      <c r="Q8" s="75"/>
      <c r="R8" s="217"/>
      <c r="V8" s="216" t="s">
        <v>189</v>
      </c>
      <c r="W8" s="85"/>
      <c r="X8" s="85"/>
      <c r="Y8" s="85"/>
      <c r="Z8" s="85"/>
      <c r="AA8" s="217"/>
    </row>
    <row r="9" customFormat="false" ht="12.75" hidden="false" customHeight="true" outlineLevel="0" collapsed="false">
      <c r="A9" s="134" t="s">
        <v>190</v>
      </c>
      <c r="D9" s="253" t="n">
        <f aca="false">Input!D52</f>
        <v>1118891.7306</v>
      </c>
      <c r="E9" s="253" t="n">
        <f aca="false">Input!D6</f>
        <v>20657.2612</v>
      </c>
      <c r="F9" s="1" t="s">
        <v>191</v>
      </c>
      <c r="G9" s="134" t="s">
        <v>192</v>
      </c>
      <c r="K9" s="216" t="s">
        <v>193</v>
      </c>
      <c r="L9" s="153" t="n">
        <f aca="false">Input!D32*10000</f>
        <v>11590000</v>
      </c>
      <c r="M9" s="153" t="n">
        <v>0</v>
      </c>
      <c r="N9" s="153" t="n">
        <v>0</v>
      </c>
      <c r="O9" s="153" t="n">
        <v>0</v>
      </c>
      <c r="P9" s="153" t="n">
        <v>0</v>
      </c>
      <c r="Q9" s="153" t="n">
        <v>0</v>
      </c>
      <c r="R9" s="222" t="n">
        <f aca="false">SUM(L9:Q9)</f>
        <v>11590000</v>
      </c>
      <c r="S9" s="223" t="n">
        <f aca="false">IF(R9&gt;=0,R9/1000000,0)</f>
        <v>11.59</v>
      </c>
      <c r="T9" s="223" t="n">
        <f aca="false">IF(R9&gt;=0,0,R9/1000000)</f>
        <v>0</v>
      </c>
      <c r="V9" s="216"/>
      <c r="W9" s="85"/>
      <c r="X9" s="85"/>
      <c r="Y9" s="85"/>
      <c r="Z9" s="85"/>
      <c r="AA9" s="217"/>
      <c r="AI9" s="153"/>
    </row>
    <row r="10" customFormat="false" ht="12.75" hidden="false" customHeight="true" outlineLevel="0" collapsed="false">
      <c r="A10" s="134" t="s">
        <v>194</v>
      </c>
      <c r="D10" s="221" t="n">
        <v>0</v>
      </c>
      <c r="E10" s="221" t="n">
        <v>0</v>
      </c>
      <c r="F10" s="1" t="s">
        <v>191</v>
      </c>
      <c r="G10" s="134" t="s">
        <v>192</v>
      </c>
      <c r="K10" s="216" t="s">
        <v>195</v>
      </c>
      <c r="L10" s="153" t="n">
        <f aca="false">Input!D33*10000</f>
        <v>-10490000</v>
      </c>
      <c r="M10" s="153" t="n">
        <v>0</v>
      </c>
      <c r="N10" s="153" t="n">
        <v>0</v>
      </c>
      <c r="O10" s="153" t="n">
        <v>0</v>
      </c>
      <c r="P10" s="153" t="n">
        <v>0</v>
      </c>
      <c r="Q10" s="153" t="n">
        <v>0</v>
      </c>
      <c r="R10" s="222" t="n">
        <f aca="false">SUM(L10:Q10)</f>
        <v>-10490000</v>
      </c>
      <c r="S10" s="223" t="n">
        <f aca="false">IF(R10&gt;=0,R10/1000000,0)</f>
        <v>0</v>
      </c>
      <c r="T10" s="223" t="n">
        <f aca="false">IF(R10&gt;=0,0,R10/1000000)</f>
        <v>-10.49</v>
      </c>
      <c r="V10" s="216" t="s">
        <v>196</v>
      </c>
      <c r="W10" s="85"/>
      <c r="X10" s="85"/>
      <c r="Y10" s="85"/>
      <c r="Z10" s="85"/>
      <c r="AA10" s="217"/>
    </row>
    <row r="11" customFormat="false" ht="12.75" hidden="false" customHeight="true" outlineLevel="0" collapsed="false">
      <c r="A11" s="134" t="s">
        <v>197</v>
      </c>
      <c r="E11" s="221" t="n">
        <v>0</v>
      </c>
      <c r="F11" s="1" t="s">
        <v>191</v>
      </c>
      <c r="G11" s="134" t="s">
        <v>198</v>
      </c>
      <c r="K11" s="216" t="s">
        <v>199</v>
      </c>
      <c r="L11" s="153" t="n">
        <v>0</v>
      </c>
      <c r="M11" s="153" t="n">
        <v>0</v>
      </c>
      <c r="N11" s="153" t="n">
        <v>0</v>
      </c>
      <c r="O11" s="153" t="n">
        <v>0</v>
      </c>
      <c r="P11" s="153" t="n">
        <v>0</v>
      </c>
      <c r="Q11" s="153" t="n">
        <v>0</v>
      </c>
      <c r="R11" s="222" t="n">
        <f aca="false">SUM(L11:Q11)</f>
        <v>0</v>
      </c>
      <c r="S11" s="223" t="n">
        <f aca="false">IF(R11&gt;=0,R11/1000000,0)</f>
        <v>0</v>
      </c>
      <c r="T11" s="223" t="n">
        <f aca="false">IF(R11&gt;=0,0,R11/1000000)</f>
        <v>0</v>
      </c>
      <c r="V11" s="216" t="s">
        <v>200</v>
      </c>
      <c r="W11" s="85"/>
      <c r="X11" s="85"/>
      <c r="Y11" s="85"/>
      <c r="Z11" s="85"/>
      <c r="AA11" s="217"/>
    </row>
    <row r="12" customFormat="false" ht="12.75" hidden="false" customHeight="true" outlineLevel="0" collapsed="false">
      <c r="A12" s="134" t="s">
        <v>201</v>
      </c>
      <c r="E12" s="221" t="n">
        <v>0</v>
      </c>
      <c r="F12" s="1" t="s">
        <v>191</v>
      </c>
      <c r="G12" s="134" t="s">
        <v>202</v>
      </c>
      <c r="K12" s="216" t="s">
        <v>203</v>
      </c>
      <c r="L12" s="153" t="n">
        <v>0</v>
      </c>
      <c r="M12" s="153" t="n">
        <v>0</v>
      </c>
      <c r="N12" s="153" t="n">
        <v>0</v>
      </c>
      <c r="O12" s="153" t="n">
        <v>0</v>
      </c>
      <c r="P12" s="153" t="n">
        <v>0</v>
      </c>
      <c r="Q12" s="153" t="n">
        <v>0</v>
      </c>
      <c r="R12" s="222" t="n">
        <f aca="false">SUM(L12:Q12)</f>
        <v>0</v>
      </c>
      <c r="S12" s="223" t="n">
        <f aca="false">IF(R12&gt;=0,R12/1000000,0)</f>
        <v>0</v>
      </c>
      <c r="T12" s="223" t="n">
        <f aca="false">IF(R12&gt;=0,0,R12/1000000)</f>
        <v>0</v>
      </c>
      <c r="V12" s="216"/>
      <c r="W12" s="85"/>
      <c r="X12" s="85"/>
      <c r="Y12" s="85"/>
      <c r="Z12" s="85"/>
      <c r="AA12" s="217"/>
      <c r="AK12" s="153"/>
    </row>
    <row r="13" customFormat="false" ht="12.75" hidden="false" customHeight="true" outlineLevel="0" collapsed="false">
      <c r="A13" s="134" t="s">
        <v>204</v>
      </c>
      <c r="E13" s="221" t="n">
        <v>0</v>
      </c>
      <c r="F13" s="1" t="s">
        <v>191</v>
      </c>
      <c r="K13" s="216"/>
      <c r="L13" s="85"/>
      <c r="M13" s="85"/>
      <c r="N13" s="85"/>
      <c r="O13" s="85"/>
      <c r="P13" s="85"/>
      <c r="Q13" s="85"/>
      <c r="R13" s="217"/>
      <c r="S13" s="225"/>
      <c r="T13" s="225"/>
      <c r="V13" s="216" t="s">
        <v>205</v>
      </c>
      <c r="W13" s="85"/>
      <c r="X13" s="85"/>
      <c r="Y13" s="17" t="s">
        <v>206</v>
      </c>
      <c r="Z13" s="85"/>
      <c r="AA13" s="217"/>
      <c r="AK13" s="153"/>
    </row>
    <row r="14" customFormat="false" ht="12.75" hidden="false" customHeight="true" outlineLevel="0" collapsed="false">
      <c r="A14" s="134" t="s">
        <v>207</v>
      </c>
      <c r="E14" s="226" t="n">
        <f aca="false">+E159</f>
        <v>0</v>
      </c>
      <c r="F14" s="134" t="s">
        <v>208</v>
      </c>
      <c r="K14" s="216" t="s">
        <v>209</v>
      </c>
      <c r="L14" s="227" t="n">
        <f aca="false">SUM(L9:L13)/1000000</f>
        <v>1.1</v>
      </c>
      <c r="M14" s="227" t="n">
        <f aca="false">SUM(M9:M13)/1000000</f>
        <v>0</v>
      </c>
      <c r="N14" s="227" t="n">
        <f aca="false">SUM(N9:N13)/1000000</f>
        <v>0</v>
      </c>
      <c r="O14" s="227" t="n">
        <f aca="false">SUM(O9:O13)/1000000</f>
        <v>0</v>
      </c>
      <c r="P14" s="227" t="n">
        <f aca="false">SUM(P9:P13)/1000000</f>
        <v>0</v>
      </c>
      <c r="Q14" s="227" t="n">
        <f aca="false">SUM(Q9:Q13)/1000000</f>
        <v>0</v>
      </c>
      <c r="R14" s="228" t="n">
        <f aca="false">SUM(R9:R12)/1000000</f>
        <v>1.1</v>
      </c>
      <c r="S14" s="227" t="n">
        <f aca="false">SUM(S9:S13)</f>
        <v>11.59</v>
      </c>
      <c r="T14" s="227" t="n">
        <f aca="false">SUM(T9:T13)</f>
        <v>-10.49</v>
      </c>
      <c r="V14" s="216"/>
      <c r="W14" s="85"/>
      <c r="X14" s="85"/>
      <c r="Y14" s="17" t="s">
        <v>210</v>
      </c>
      <c r="Z14" s="85"/>
      <c r="AA14" s="217"/>
    </row>
    <row r="15" customFormat="false" ht="12.75" hidden="false" customHeight="true" outlineLevel="0" collapsed="false">
      <c r="A15" s="134" t="s">
        <v>211</v>
      </c>
      <c r="E15" s="226" t="n">
        <f aca="false">+L159</f>
        <v>0</v>
      </c>
      <c r="F15" s="134" t="s">
        <v>208</v>
      </c>
      <c r="K15" s="216" t="s">
        <v>212</v>
      </c>
      <c r="L15" s="29" t="n">
        <v>0</v>
      </c>
      <c r="M15" s="29" t="n">
        <v>0</v>
      </c>
      <c r="N15" s="29" t="n">
        <v>0</v>
      </c>
      <c r="O15" s="29" t="n">
        <v>0</v>
      </c>
      <c r="P15" s="29" t="n">
        <v>0</v>
      </c>
      <c r="Q15" s="29" t="n">
        <v>0</v>
      </c>
      <c r="R15" s="229" t="n">
        <f aca="false">IF(R16=0,0,R17/R16)</f>
        <v>0</v>
      </c>
      <c r="S15" s="230" t="str">
        <f aca="false">IF(SUM(S14:T14)-R14=0,"-",SUM(S14:T14)-R14)</f>
        <v>-</v>
      </c>
      <c r="T15" s="225"/>
      <c r="V15" s="216"/>
      <c r="W15" s="17" t="s">
        <v>213</v>
      </c>
      <c r="X15" s="17" t="s">
        <v>214</v>
      </c>
      <c r="Y15" s="21" t="s">
        <v>215</v>
      </c>
      <c r="Z15" s="85"/>
      <c r="AA15" s="217"/>
    </row>
    <row r="16" customFormat="false" ht="12.75" hidden="false" customHeight="true" outlineLevel="0" collapsed="false">
      <c r="A16" s="134" t="s">
        <v>216</v>
      </c>
      <c r="E16" s="226" t="n">
        <f aca="false">+E185</f>
        <v>0</v>
      </c>
      <c r="F16" s="134" t="s">
        <v>208</v>
      </c>
      <c r="I16" s="231"/>
      <c r="J16" s="231"/>
      <c r="K16" s="216" t="s">
        <v>217</v>
      </c>
      <c r="L16" s="234" t="n">
        <v>0</v>
      </c>
      <c r="M16" s="234" t="n">
        <v>0</v>
      </c>
      <c r="N16" s="234" t="n">
        <v>0</v>
      </c>
      <c r="O16" s="234" t="n">
        <v>0</v>
      </c>
      <c r="P16" s="234" t="n">
        <v>0</v>
      </c>
      <c r="Q16" s="234" t="n">
        <v>0</v>
      </c>
      <c r="R16" s="400" t="n">
        <f aca="false">SUM(L16:Q16)</f>
        <v>0</v>
      </c>
      <c r="S16" s="236"/>
      <c r="T16" s="225"/>
      <c r="U16" s="85"/>
      <c r="V16" s="216" t="s">
        <v>218</v>
      </c>
      <c r="W16" s="85" t="n">
        <v>0</v>
      </c>
      <c r="X16" s="85" t="n">
        <v>0</v>
      </c>
      <c r="Y16" s="85" t="n">
        <f aca="false">(X16-W16)/1000000</f>
        <v>0</v>
      </c>
      <c r="Z16" s="85"/>
      <c r="AA16" s="217"/>
      <c r="AB16" s="85"/>
      <c r="AC16" s="85"/>
      <c r="AD16" s="85"/>
      <c r="AE16" s="85"/>
      <c r="AF16" s="85"/>
      <c r="AG16" s="85"/>
      <c r="AH16" s="85"/>
      <c r="AI16" s="85"/>
      <c r="AJ16" s="85"/>
      <c r="AK16" s="85"/>
    </row>
    <row r="17" customFormat="false" ht="12.75" hidden="false" customHeight="true" outlineLevel="0" collapsed="false">
      <c r="E17" s="226"/>
      <c r="I17" s="231"/>
      <c r="J17" s="231"/>
      <c r="K17" s="237"/>
      <c r="L17" s="238" t="n">
        <f aca="false">SUM(L15*L16)</f>
        <v>0</v>
      </c>
      <c r="M17" s="238" t="n">
        <f aca="false">SUM(M15*M16)</f>
        <v>0</v>
      </c>
      <c r="N17" s="238" t="n">
        <f aca="false">SUM(N15*N16)</f>
        <v>0</v>
      </c>
      <c r="O17" s="238" t="n">
        <f aca="false">SUM(O15*O16)</f>
        <v>0</v>
      </c>
      <c r="P17" s="238" t="n">
        <f aca="false">SUM(P15*P16)</f>
        <v>0</v>
      </c>
      <c r="Q17" s="238" t="n">
        <f aca="false">SUM(Q15*Q16)</f>
        <v>0</v>
      </c>
      <c r="R17" s="239" t="n">
        <f aca="false">SUM(L17:Q17)</f>
        <v>0</v>
      </c>
      <c r="S17" s="0"/>
      <c r="T17" s="0"/>
      <c r="U17" s="85"/>
      <c r="V17" s="216" t="s">
        <v>219</v>
      </c>
      <c r="W17" s="85" t="n">
        <v>0</v>
      </c>
      <c r="X17" s="85" t="n">
        <v>0</v>
      </c>
      <c r="Y17" s="85" t="n">
        <f aca="false">(X17-W17)/1000000</f>
        <v>0</v>
      </c>
      <c r="Z17" s="85"/>
      <c r="AA17" s="217"/>
      <c r="AB17" s="85"/>
      <c r="AC17" s="85"/>
      <c r="AD17" s="85"/>
      <c r="AE17" s="85"/>
      <c r="AF17" s="85"/>
      <c r="AG17" s="85"/>
      <c r="AH17" s="85"/>
      <c r="AI17" s="85"/>
      <c r="AJ17" s="85"/>
      <c r="AK17" s="85"/>
    </row>
    <row r="18" customFormat="false" ht="12.75" hidden="false" customHeight="true" outlineLevel="0" collapsed="false">
      <c r="E18" s="226"/>
      <c r="I18" s="231"/>
      <c r="J18" s="231"/>
      <c r="K18" s="220" t="s">
        <v>220</v>
      </c>
      <c r="L18" s="85"/>
      <c r="M18" s="85"/>
      <c r="N18" s="85"/>
      <c r="O18" s="85"/>
      <c r="P18" s="85"/>
      <c r="Q18" s="75"/>
      <c r="R18" s="217"/>
      <c r="S18" s="223"/>
      <c r="T18" s="223"/>
      <c r="U18" s="85"/>
      <c r="V18" s="216" t="s">
        <v>221</v>
      </c>
      <c r="W18" s="85" t="n">
        <f aca="false">W16+W17</f>
        <v>0</v>
      </c>
      <c r="X18" s="85" t="n">
        <f aca="false">X16+X17</f>
        <v>0</v>
      </c>
      <c r="Y18" s="85" t="n">
        <f aca="false">Y16+Y17</f>
        <v>0</v>
      </c>
      <c r="Z18" s="85"/>
      <c r="AA18" s="217"/>
      <c r="AB18" s="85"/>
      <c r="AC18" s="85"/>
      <c r="AD18" s="85"/>
      <c r="AE18" s="85"/>
      <c r="AF18" s="85"/>
      <c r="AG18" s="85"/>
      <c r="AH18" s="85"/>
      <c r="AI18" s="85"/>
      <c r="AJ18" s="85"/>
      <c r="AK18" s="85"/>
    </row>
    <row r="19" customFormat="false" ht="12.75" hidden="false" customHeight="true" outlineLevel="0" collapsed="false">
      <c r="A19" s="137" t="s">
        <v>27</v>
      </c>
      <c r="E19" s="240" t="n">
        <f aca="false">SUM(E9:E16)</f>
        <v>20657.2612</v>
      </c>
      <c r="I19" s="85"/>
      <c r="J19" s="85"/>
      <c r="K19" s="216" t="s">
        <v>193</v>
      </c>
      <c r="L19" s="153" t="n">
        <v>11590000</v>
      </c>
      <c r="M19" s="153" t="n">
        <v>0</v>
      </c>
      <c r="N19" s="153" t="n">
        <v>0</v>
      </c>
      <c r="O19" s="153" t="n">
        <v>0</v>
      </c>
      <c r="P19" s="153" t="n">
        <v>0</v>
      </c>
      <c r="Q19" s="153" t="n">
        <v>0</v>
      </c>
      <c r="R19" s="222" t="n">
        <f aca="false">SUM(L19:Q19)</f>
        <v>11590000</v>
      </c>
      <c r="S19" s="223" t="n">
        <f aca="false">IF(R19&gt;=0,R19/1000000,0)</f>
        <v>11.59</v>
      </c>
      <c r="T19" s="223" t="n">
        <f aca="false">IF(R19&gt;=0,0,R19/1000000)</f>
        <v>0</v>
      </c>
      <c r="U19" s="85"/>
      <c r="V19" s="216"/>
      <c r="W19" s="85"/>
      <c r="X19" s="85"/>
      <c r="Y19" s="85"/>
      <c r="Z19" s="85"/>
      <c r="AA19" s="217"/>
      <c r="AB19" s="85"/>
      <c r="AC19" s="85"/>
      <c r="AD19" s="85"/>
      <c r="AE19" s="85"/>
      <c r="AF19" s="85"/>
      <c r="AG19" s="85"/>
      <c r="AH19" s="85"/>
      <c r="AI19" s="153"/>
      <c r="AJ19" s="85"/>
      <c r="AK19" s="85"/>
    </row>
    <row r="20" customFormat="false" ht="12.75" hidden="false" customHeight="true" outlineLevel="0" collapsed="false">
      <c r="I20" s="85"/>
      <c r="J20" s="85"/>
      <c r="K20" s="216" t="s">
        <v>195</v>
      </c>
      <c r="L20" s="153" t="n">
        <v>-10490000</v>
      </c>
      <c r="M20" s="153" t="n">
        <v>0</v>
      </c>
      <c r="N20" s="153" t="n">
        <v>0</v>
      </c>
      <c r="O20" s="153" t="n">
        <v>0</v>
      </c>
      <c r="P20" s="153" t="n">
        <v>0</v>
      </c>
      <c r="Q20" s="153" t="n">
        <v>0</v>
      </c>
      <c r="R20" s="222" t="n">
        <f aca="false">SUM(L20:Q20)</f>
        <v>-10490000</v>
      </c>
      <c r="S20" s="223" t="n">
        <f aca="false">IF(R20&gt;=0,R20/1000000,0)</f>
        <v>0</v>
      </c>
      <c r="T20" s="223" t="n">
        <f aca="false">IF(R20&gt;=0,0,R20/1000000)</f>
        <v>-10.49</v>
      </c>
      <c r="U20" s="85"/>
      <c r="V20" s="216" t="s">
        <v>222</v>
      </c>
      <c r="W20" s="85"/>
      <c r="X20" s="85"/>
      <c r="Y20" s="85"/>
      <c r="Z20" s="85" t="n">
        <f aca="false">SUM(E19)</f>
        <v>20657.2612</v>
      </c>
      <c r="AA20" s="217"/>
      <c r="AB20" s="85"/>
      <c r="AC20" s="85"/>
      <c r="AD20" s="85"/>
      <c r="AE20" s="85"/>
      <c r="AF20" s="85"/>
      <c r="AG20" s="85"/>
      <c r="AH20" s="85"/>
      <c r="AI20" s="153"/>
      <c r="AJ20" s="85"/>
      <c r="AK20" s="85"/>
    </row>
    <row r="21" customFormat="false" ht="12.75" hidden="false" customHeight="true" outlineLevel="0" collapsed="false">
      <c r="A21" s="218" t="s">
        <v>223</v>
      </c>
      <c r="I21" s="85"/>
      <c r="J21" s="85"/>
      <c r="K21" s="216" t="s">
        <v>199</v>
      </c>
      <c r="L21" s="153" t="n">
        <v>0</v>
      </c>
      <c r="M21" s="153" t="n">
        <v>0</v>
      </c>
      <c r="N21" s="153" t="n">
        <v>0</v>
      </c>
      <c r="O21" s="153" t="n">
        <v>0</v>
      </c>
      <c r="P21" s="153" t="n">
        <v>0</v>
      </c>
      <c r="Q21" s="153" t="n">
        <v>0</v>
      </c>
      <c r="R21" s="222" t="n">
        <f aca="false">SUM(L21:Q21)</f>
        <v>0</v>
      </c>
      <c r="S21" s="223" t="n">
        <f aca="false">IF(R21&gt;=0,R21/1000000,0)</f>
        <v>0</v>
      </c>
      <c r="T21" s="223" t="n">
        <f aca="false">IF(R21&gt;=0,0,R21/1000000)</f>
        <v>0</v>
      </c>
      <c r="U21" s="75"/>
      <c r="V21" s="242"/>
      <c r="W21" s="243"/>
      <c r="X21" s="243"/>
      <c r="Y21" s="243"/>
      <c r="Z21" s="243"/>
      <c r="AA21" s="244"/>
      <c r="AB21" s="75"/>
      <c r="AC21" s="75"/>
      <c r="AD21" s="75"/>
      <c r="AE21" s="75"/>
      <c r="AF21" s="75"/>
      <c r="AG21" s="75"/>
      <c r="AH21" s="75"/>
      <c r="AI21" s="2"/>
      <c r="AJ21" s="85"/>
      <c r="AK21" s="85"/>
    </row>
    <row r="22" customFormat="false" ht="12.75" hidden="false" customHeight="true" outlineLevel="0" collapsed="false">
      <c r="A22" s="134" t="s">
        <v>224</v>
      </c>
      <c r="E22" s="253" t="n">
        <v>0</v>
      </c>
      <c r="F22" s="1" t="s">
        <v>191</v>
      </c>
      <c r="G22" s="85"/>
      <c r="I22" s="85"/>
      <c r="J22" s="85"/>
      <c r="K22" s="216" t="s">
        <v>203</v>
      </c>
      <c r="L22" s="153" t="n">
        <v>0</v>
      </c>
      <c r="M22" s="153" t="n">
        <v>0</v>
      </c>
      <c r="N22" s="153" t="n">
        <v>0</v>
      </c>
      <c r="O22" s="153" t="n">
        <v>0</v>
      </c>
      <c r="P22" s="153" t="n">
        <v>0</v>
      </c>
      <c r="Q22" s="153" t="n">
        <v>0</v>
      </c>
      <c r="R22" s="222" t="n">
        <f aca="false">SUM(L22:Q22)</f>
        <v>0</v>
      </c>
      <c r="S22" s="223" t="n">
        <f aca="false">IF(R22&gt;=0,R22/1000000,0)</f>
        <v>0</v>
      </c>
      <c r="T22" s="223" t="n">
        <f aca="false">IF(R22&gt;=0,0,R22/1000000)</f>
        <v>0</v>
      </c>
      <c r="U22" s="85"/>
      <c r="V22" s="85"/>
      <c r="W22" s="85"/>
      <c r="X22" s="85"/>
      <c r="Y22" s="85"/>
      <c r="Z22" s="85"/>
      <c r="AA22" s="85"/>
      <c r="AB22" s="85"/>
      <c r="AC22" s="85"/>
      <c r="AD22" s="85"/>
      <c r="AE22" s="85"/>
      <c r="AF22" s="85"/>
      <c r="AG22" s="85"/>
      <c r="AH22" s="85"/>
      <c r="AI22" s="2"/>
      <c r="AJ22" s="85"/>
      <c r="AK22" s="85"/>
    </row>
    <row r="23" customFormat="false" ht="12.75" hidden="false" customHeight="true" outlineLevel="0" collapsed="false">
      <c r="A23" s="134" t="s">
        <v>225</v>
      </c>
      <c r="E23" s="221" t="n">
        <f aca="false">B63</f>
        <v>0</v>
      </c>
      <c r="F23" s="1" t="s">
        <v>191</v>
      </c>
      <c r="G23" s="85"/>
      <c r="I23" s="85"/>
      <c r="J23" s="85"/>
      <c r="K23" s="216"/>
      <c r="L23" s="85"/>
      <c r="M23" s="85"/>
      <c r="N23" s="85"/>
      <c r="O23" s="85"/>
      <c r="P23" s="85"/>
      <c r="Q23" s="85"/>
      <c r="R23" s="217"/>
      <c r="S23" s="225"/>
      <c r="T23" s="225"/>
      <c r="U23" s="85"/>
      <c r="V23" s="85"/>
      <c r="W23" s="85"/>
      <c r="X23" s="85"/>
      <c r="Y23" s="85"/>
      <c r="Z23" s="85"/>
      <c r="AA23" s="85"/>
      <c r="AB23" s="85"/>
      <c r="AC23" s="85"/>
      <c r="AD23" s="85"/>
      <c r="AE23" s="85"/>
      <c r="AF23" s="85"/>
      <c r="AG23" s="85"/>
      <c r="AH23" s="85"/>
      <c r="AI23" s="2"/>
      <c r="AJ23" s="85"/>
      <c r="AK23" s="85"/>
    </row>
    <row r="24" customFormat="false" ht="12.75" hidden="false" customHeight="true" outlineLevel="0" collapsed="false">
      <c r="A24" s="134" t="s">
        <v>226</v>
      </c>
      <c r="E24" s="246" t="n">
        <f aca="false">E22+E23</f>
        <v>0</v>
      </c>
      <c r="F24" s="134" t="s">
        <v>208</v>
      </c>
      <c r="I24" s="85"/>
      <c r="J24" s="85"/>
      <c r="K24" s="216" t="s">
        <v>209</v>
      </c>
      <c r="L24" s="227" t="n">
        <f aca="false">SUM(L19:L23)/1000000</f>
        <v>1.1</v>
      </c>
      <c r="M24" s="227" t="n">
        <f aca="false">SUM(M19:M23)/1000000</f>
        <v>0</v>
      </c>
      <c r="N24" s="227" t="n">
        <f aca="false">SUM(N19:N23)/1000000</f>
        <v>0</v>
      </c>
      <c r="O24" s="227" t="n">
        <f aca="false">SUM(O19:O23)/1000000</f>
        <v>0</v>
      </c>
      <c r="P24" s="227" t="n">
        <f aca="false">SUM(P19:P23)/1000000</f>
        <v>0</v>
      </c>
      <c r="Q24" s="227" t="n">
        <f aca="false">SUM(Q19:Q23)/1000000</f>
        <v>0</v>
      </c>
      <c r="R24" s="228" t="n">
        <f aca="false">SUM(R19:R22)/1000000</f>
        <v>1.1</v>
      </c>
      <c r="S24" s="227" t="n">
        <f aca="false">SUM(S19:S23)</f>
        <v>11.59</v>
      </c>
      <c r="T24" s="227" t="n">
        <f aca="false">SUM(T19:T23)</f>
        <v>-10.49</v>
      </c>
      <c r="U24" s="75"/>
      <c r="V24" s="75"/>
      <c r="W24" s="75"/>
      <c r="X24" s="75"/>
      <c r="Y24" s="75"/>
      <c r="Z24" s="75"/>
      <c r="AA24" s="75"/>
      <c r="AB24" s="75"/>
      <c r="AC24" s="75"/>
      <c r="AD24" s="75"/>
      <c r="AE24" s="75"/>
      <c r="AF24" s="75"/>
      <c r="AG24" s="75"/>
      <c r="AH24" s="75"/>
      <c r="AI24" s="2"/>
      <c r="AJ24" s="85"/>
      <c r="AK24" s="85"/>
    </row>
    <row r="25" customFormat="false" ht="12.75" hidden="false" customHeight="true" outlineLevel="0" collapsed="false">
      <c r="A25" s="134" t="s">
        <v>227</v>
      </c>
      <c r="E25" s="226" t="n">
        <f aca="false">-M214</f>
        <v>-0</v>
      </c>
      <c r="I25" s="85"/>
      <c r="J25" s="85"/>
      <c r="K25" s="242"/>
      <c r="L25" s="243"/>
      <c r="M25" s="243"/>
      <c r="N25" s="243"/>
      <c r="O25" s="243"/>
      <c r="P25" s="243"/>
      <c r="Q25" s="243"/>
      <c r="R25" s="244"/>
      <c r="S25" s="75"/>
      <c r="T25" s="75"/>
      <c r="U25" s="85"/>
      <c r="V25" s="85"/>
      <c r="W25" s="85"/>
      <c r="X25" s="85"/>
      <c r="Y25" s="85"/>
      <c r="Z25" s="85"/>
      <c r="AA25" s="85"/>
      <c r="AB25" s="85"/>
      <c r="AC25" s="85"/>
      <c r="AD25" s="85"/>
      <c r="AE25" s="85"/>
      <c r="AF25" s="85"/>
      <c r="AG25" s="85"/>
      <c r="AH25" s="85"/>
      <c r="AI25" s="2"/>
      <c r="AJ25" s="85"/>
      <c r="AK25" s="85"/>
    </row>
    <row r="26" customFormat="false" ht="12.75" hidden="false" customHeight="true" outlineLevel="0" collapsed="false">
      <c r="A26" s="137" t="s">
        <v>228</v>
      </c>
      <c r="E26" s="247" t="n">
        <f aca="false">E24+E25</f>
        <v>0</v>
      </c>
      <c r="I26" s="85"/>
      <c r="J26" s="85"/>
      <c r="K26" s="1"/>
      <c r="L26" s="1"/>
      <c r="M26" s="1"/>
      <c r="N26" s="1"/>
      <c r="O26" s="1"/>
      <c r="P26" s="1"/>
      <c r="Q26" s="1"/>
      <c r="R26" s="1"/>
      <c r="S26" s="85"/>
      <c r="T26" s="85"/>
      <c r="U26" s="85"/>
      <c r="V26" s="85"/>
      <c r="W26" s="85"/>
      <c r="X26" s="85"/>
      <c r="Y26" s="85"/>
      <c r="Z26" s="85"/>
      <c r="AA26" s="85"/>
      <c r="AB26" s="85"/>
      <c r="AC26" s="85"/>
      <c r="AD26" s="85"/>
      <c r="AE26" s="85"/>
      <c r="AF26" s="85"/>
      <c r="AG26" s="85"/>
      <c r="AH26" s="85"/>
      <c r="AI26" s="2"/>
      <c r="AJ26" s="85"/>
      <c r="AK26" s="85"/>
    </row>
    <row r="27" customFormat="false" ht="12.75" hidden="false" customHeight="true" outlineLevel="0" collapsed="false">
      <c r="G27" s="85"/>
      <c r="I27" s="85"/>
      <c r="J27" s="85"/>
      <c r="K27" s="248"/>
      <c r="L27" s="209"/>
      <c r="M27" s="209"/>
      <c r="N27" s="209"/>
      <c r="O27" s="209"/>
      <c r="P27" s="209"/>
      <c r="Q27" s="249"/>
      <c r="R27" s="250"/>
      <c r="S27" s="85"/>
      <c r="T27" s="85"/>
      <c r="U27" s="85"/>
      <c r="V27" s="85"/>
      <c r="W27" s="85"/>
      <c r="X27" s="85"/>
      <c r="Y27" s="85"/>
      <c r="Z27" s="85"/>
      <c r="AA27" s="85"/>
      <c r="AB27" s="85"/>
      <c r="AC27" s="85"/>
      <c r="AD27" s="85"/>
      <c r="AE27" s="85"/>
      <c r="AF27" s="85"/>
      <c r="AG27" s="85"/>
      <c r="AH27" s="85"/>
      <c r="AI27" s="85"/>
      <c r="AJ27" s="85"/>
      <c r="AK27" s="85"/>
    </row>
    <row r="28" customFormat="false" ht="12.75" hidden="false" customHeight="true" outlineLevel="0" collapsed="false">
      <c r="A28" s="218" t="s">
        <v>229</v>
      </c>
      <c r="E28" s="85"/>
      <c r="I28" s="85"/>
      <c r="J28" s="85"/>
      <c r="K28" s="251" t="s">
        <v>230</v>
      </c>
      <c r="L28" s="251"/>
      <c r="M28" s="252" t="s">
        <v>231</v>
      </c>
      <c r="N28" s="252" t="s">
        <v>232</v>
      </c>
      <c r="O28" s="85"/>
      <c r="P28" s="85"/>
      <c r="Q28" s="85"/>
      <c r="R28" s="217"/>
      <c r="S28" s="85"/>
      <c r="T28" s="85"/>
      <c r="U28" s="85"/>
      <c r="V28" s="85"/>
      <c r="W28" s="85"/>
      <c r="X28" s="85"/>
      <c r="Y28" s="85"/>
      <c r="Z28" s="85"/>
      <c r="AA28" s="85"/>
      <c r="AB28" s="85"/>
      <c r="AC28" s="85"/>
      <c r="AD28" s="85"/>
      <c r="AE28" s="85"/>
      <c r="AF28" s="85"/>
      <c r="AG28" s="85"/>
      <c r="AH28" s="85"/>
      <c r="AI28" s="85"/>
      <c r="AJ28" s="85"/>
      <c r="AK28" s="85"/>
    </row>
    <row r="29" customFormat="false" ht="12.75" hidden="false" customHeight="true" outlineLevel="0" collapsed="false">
      <c r="A29" s="134" t="s">
        <v>233</v>
      </c>
      <c r="E29" s="253" t="n">
        <v>2570410.6483</v>
      </c>
      <c r="F29" s="134" t="s">
        <v>234</v>
      </c>
      <c r="I29" s="85"/>
      <c r="J29" s="85"/>
      <c r="K29" s="216" t="s">
        <v>220</v>
      </c>
      <c r="L29" s="85"/>
      <c r="M29" s="85"/>
      <c r="N29" s="85"/>
      <c r="O29" s="85"/>
      <c r="P29" s="85"/>
      <c r="Q29" s="75"/>
      <c r="R29" s="254"/>
      <c r="S29" s="85"/>
      <c r="T29" s="85"/>
      <c r="U29" s="85"/>
      <c r="V29" s="85"/>
      <c r="W29" s="85"/>
      <c r="X29" s="85"/>
      <c r="Y29" s="85"/>
      <c r="Z29" s="85"/>
      <c r="AA29" s="85"/>
      <c r="AB29" s="85"/>
      <c r="AC29" s="85"/>
      <c r="AD29" s="85"/>
      <c r="AE29" s="85"/>
      <c r="AF29" s="85"/>
      <c r="AG29" s="85"/>
      <c r="AH29" s="85"/>
      <c r="AI29" s="85"/>
      <c r="AJ29" s="85"/>
      <c r="AK29" s="85"/>
    </row>
    <row r="30" customFormat="false" ht="12.75" hidden="false" customHeight="true" outlineLevel="0" collapsed="false">
      <c r="A30" s="134" t="s">
        <v>235</v>
      </c>
      <c r="E30" s="255" t="n">
        <f aca="false">B61</f>
        <v>1082049.5815</v>
      </c>
      <c r="F30" s="134" t="s">
        <v>236</v>
      </c>
      <c r="I30" s="85"/>
      <c r="J30" s="85"/>
      <c r="K30" s="216" t="s">
        <v>237</v>
      </c>
      <c r="L30" s="85"/>
      <c r="M30" s="153" t="n">
        <v>171536.4374</v>
      </c>
      <c r="N30" s="153"/>
      <c r="O30" s="85" t="s">
        <v>234</v>
      </c>
      <c r="P30" s="85"/>
      <c r="Q30" s="85"/>
      <c r="R30" s="217"/>
      <c r="S30" s="85"/>
      <c r="T30" s="85"/>
      <c r="U30" s="85"/>
      <c r="V30" s="85"/>
      <c r="W30" s="85"/>
      <c r="X30" s="85"/>
      <c r="Y30" s="85"/>
      <c r="Z30" s="85"/>
      <c r="AA30" s="85"/>
      <c r="AB30" s="85"/>
      <c r="AC30" s="85"/>
      <c r="AD30" s="85"/>
      <c r="AE30" s="85"/>
      <c r="AF30" s="85"/>
      <c r="AG30" s="85"/>
      <c r="AH30" s="85"/>
      <c r="AI30" s="85"/>
      <c r="AJ30" s="85"/>
      <c r="AK30" s="85"/>
    </row>
    <row r="31" customFormat="false" ht="12.75" hidden="false" customHeight="true" outlineLevel="0" collapsed="false">
      <c r="A31" s="134" t="s">
        <v>238</v>
      </c>
      <c r="E31" s="226" t="n">
        <f aca="false">B102</f>
        <v>0</v>
      </c>
      <c r="F31" s="134" t="s">
        <v>236</v>
      </c>
      <c r="I31" s="85"/>
      <c r="J31" s="85"/>
      <c r="K31" s="216" t="s">
        <v>239</v>
      </c>
      <c r="L31" s="85"/>
      <c r="M31" s="153" t="n">
        <v>0</v>
      </c>
      <c r="N31" s="2" t="n">
        <f aca="false">M31</f>
        <v>0</v>
      </c>
      <c r="O31" s="85" t="s">
        <v>234</v>
      </c>
      <c r="P31" s="85"/>
      <c r="Q31" s="85"/>
      <c r="R31" s="217"/>
      <c r="S31" s="85"/>
      <c r="T31" s="85"/>
      <c r="U31" s="85"/>
      <c r="V31" s="85"/>
      <c r="W31" s="85"/>
      <c r="X31" s="85"/>
      <c r="Y31" s="85"/>
      <c r="Z31" s="85"/>
      <c r="AA31" s="85"/>
      <c r="AB31" s="85"/>
      <c r="AC31" s="85"/>
      <c r="AD31" s="85"/>
      <c r="AE31" s="85"/>
      <c r="AF31" s="85"/>
      <c r="AG31" s="85"/>
      <c r="AH31" s="85"/>
      <c r="AI31" s="75"/>
      <c r="AJ31" s="85"/>
      <c r="AK31" s="85"/>
    </row>
    <row r="32" customFormat="false" ht="12.75" hidden="false" customHeight="true" outlineLevel="0" collapsed="false">
      <c r="A32" s="134" t="s">
        <v>240</v>
      </c>
      <c r="E32" s="255" t="n">
        <f aca="false">B118</f>
        <v>0</v>
      </c>
      <c r="F32" s="134" t="s">
        <v>236</v>
      </c>
      <c r="K32" s="216" t="s">
        <v>241</v>
      </c>
      <c r="L32" s="85"/>
      <c r="M32" s="153" t="n">
        <v>2570410.6483</v>
      </c>
      <c r="N32" s="2"/>
      <c r="O32" s="85" t="s">
        <v>234</v>
      </c>
      <c r="P32" s="85"/>
      <c r="Q32" s="85"/>
      <c r="R32" s="217"/>
      <c r="AI32" s="1"/>
    </row>
    <row r="33" customFormat="false" ht="12.75" hidden="false" customHeight="true" outlineLevel="0" collapsed="false">
      <c r="A33" s="134" t="s">
        <v>326</v>
      </c>
      <c r="E33" s="226" t="n">
        <f aca="false">B68</f>
        <v>0</v>
      </c>
      <c r="F33" s="134" t="s">
        <v>236</v>
      </c>
      <c r="K33" s="216"/>
      <c r="L33" s="75"/>
      <c r="M33" s="2"/>
      <c r="N33" s="2"/>
      <c r="O33" s="85"/>
      <c r="P33" s="85"/>
      <c r="Q33" s="85"/>
      <c r="R33" s="217"/>
    </row>
    <row r="34" customFormat="false" ht="12.75" hidden="false" customHeight="true" outlineLevel="0" collapsed="false">
      <c r="A34" s="134" t="s">
        <v>243</v>
      </c>
      <c r="E34" s="226" t="n">
        <f aca="false">B69-B58-B59</f>
        <v>-40.8265</v>
      </c>
      <c r="F34" s="134" t="s">
        <v>236</v>
      </c>
      <c r="K34" s="216" t="s">
        <v>244</v>
      </c>
      <c r="L34" s="85"/>
      <c r="M34" s="2" t="n">
        <f aca="false">B76</f>
        <v>931129.5788</v>
      </c>
      <c r="N34" s="2" t="n">
        <f aca="false">B63</f>
        <v>0</v>
      </c>
      <c r="O34" s="85" t="s">
        <v>245</v>
      </c>
      <c r="P34" s="85"/>
      <c r="Q34" s="85"/>
      <c r="R34" s="217"/>
    </row>
    <row r="35" customFormat="false" ht="12.75" hidden="false" customHeight="true" outlineLevel="0" collapsed="false">
      <c r="A35" s="134" t="s">
        <v>246</v>
      </c>
      <c r="E35" s="226" t="n">
        <f aca="false">F238</f>
        <v>0</v>
      </c>
      <c r="F35" s="134" t="s">
        <v>236</v>
      </c>
      <c r="K35" s="216"/>
      <c r="L35" s="85"/>
      <c r="M35" s="2"/>
      <c r="N35" s="2"/>
      <c r="O35" s="85"/>
      <c r="P35" s="85"/>
      <c r="Q35" s="85"/>
      <c r="R35" s="217"/>
    </row>
    <row r="36" customFormat="false" ht="12.75" hidden="false" customHeight="true" outlineLevel="0" collapsed="false">
      <c r="A36" s="137" t="s">
        <v>247</v>
      </c>
      <c r="E36" s="240" t="n">
        <f aca="false">SUM(E29:E35)</f>
        <v>3652419.4033</v>
      </c>
      <c r="K36" s="216" t="s">
        <v>110</v>
      </c>
      <c r="L36" s="75"/>
      <c r="M36" s="2" t="n">
        <f aca="false">SUM(M30:M34)</f>
        <v>3673076.6645</v>
      </c>
      <c r="N36" s="2" t="n">
        <f aca="false">SUM(N30:N34)</f>
        <v>0</v>
      </c>
      <c r="O36" s="85"/>
      <c r="P36" s="85"/>
      <c r="Q36" s="85"/>
      <c r="R36" s="217"/>
    </row>
    <row r="37" customFormat="false" ht="12.75" hidden="false" customHeight="true" outlineLevel="0" collapsed="false">
      <c r="K37" s="256"/>
      <c r="L37" s="75"/>
      <c r="M37" s="75"/>
      <c r="N37" s="75"/>
      <c r="O37" s="85"/>
      <c r="P37" s="85"/>
      <c r="Q37" s="85"/>
      <c r="R37" s="217"/>
    </row>
    <row r="38" customFormat="false" ht="12.75" hidden="false" customHeight="true" outlineLevel="0" collapsed="false">
      <c r="A38" s="218" t="s">
        <v>248</v>
      </c>
      <c r="C38" s="153"/>
      <c r="E38" s="240" t="n">
        <f aca="false">+E36+E26+E19</f>
        <v>3673076.6645</v>
      </c>
      <c r="K38" s="216"/>
      <c r="L38" s="257" t="s">
        <v>249</v>
      </c>
      <c r="M38" s="58" t="n">
        <f aca="false">M36-E38</f>
        <v>0</v>
      </c>
      <c r="N38" s="58" t="n">
        <f aca="false">+N36-E26</f>
        <v>0</v>
      </c>
      <c r="O38" s="85"/>
      <c r="P38" s="85"/>
      <c r="Q38" s="85"/>
      <c r="R38" s="217"/>
      <c r="AN38" s="1"/>
      <c r="AO38" s="1"/>
      <c r="AP38" s="1"/>
      <c r="AQ38" s="1"/>
      <c r="AR38" s="1"/>
      <c r="AS38" s="1"/>
    </row>
    <row r="39" customFormat="false" ht="12.75" hidden="false" customHeight="true" outlineLevel="0" collapsed="false">
      <c r="K39" s="258"/>
      <c r="L39" s="259"/>
      <c r="M39" s="259"/>
      <c r="N39" s="260"/>
      <c r="O39" s="259"/>
      <c r="P39" s="259"/>
      <c r="Q39" s="259"/>
      <c r="R39" s="261"/>
      <c r="AJ39" s="1"/>
      <c r="AK39" s="1"/>
      <c r="AN39" s="1"/>
      <c r="AO39" s="1"/>
      <c r="AP39" s="1"/>
      <c r="AQ39" s="1"/>
      <c r="AR39" s="1"/>
      <c r="AS39" s="1"/>
    </row>
    <row r="40" customFormat="false" ht="12.75" hidden="false" customHeight="true" outlineLevel="0" collapsed="false">
      <c r="K40" s="85"/>
      <c r="L40" s="85"/>
      <c r="M40" s="85"/>
      <c r="N40" s="85"/>
      <c r="O40" s="85"/>
      <c r="P40" s="85"/>
      <c r="AJ40" s="1"/>
      <c r="AK40" s="1"/>
      <c r="AN40" s="1"/>
      <c r="AO40" s="1"/>
      <c r="AP40" s="1"/>
      <c r="AQ40" s="1"/>
      <c r="AR40" s="1"/>
      <c r="AS40" s="1"/>
    </row>
    <row r="41" customFormat="false" ht="12.75" hidden="false" customHeight="true" outlineLevel="0" collapsed="false">
      <c r="A41" s="262" t="s">
        <v>250</v>
      </c>
      <c r="B41" s="262"/>
      <c r="K41" s="1"/>
      <c r="L41" s="1"/>
      <c r="M41" s="33"/>
      <c r="N41" s="1"/>
      <c r="O41" s="1"/>
      <c r="P41" s="1"/>
      <c r="AJ41" s="1"/>
      <c r="AK41" s="1"/>
      <c r="AN41" s="1"/>
      <c r="AO41" s="1"/>
      <c r="AP41" s="1"/>
      <c r="AQ41" s="1"/>
      <c r="AR41" s="1"/>
      <c r="AS41" s="1"/>
    </row>
    <row r="42" customFormat="false" ht="12.75" hidden="false" customHeight="true" outlineLevel="0" collapsed="false">
      <c r="B42" s="1"/>
      <c r="AI42" s="263" t="s">
        <v>251</v>
      </c>
      <c r="AJ42" s="263"/>
      <c r="AK42" s="1"/>
      <c r="AN42" s="1"/>
      <c r="AO42" s="1"/>
      <c r="AP42" s="1"/>
      <c r="AQ42" s="1"/>
      <c r="AR42" s="1"/>
      <c r="AS42" s="1"/>
    </row>
    <row r="43" customFormat="false" ht="12.75" hidden="false" customHeight="true" outlineLevel="0" collapsed="false">
      <c r="A43" s="264"/>
      <c r="B43" s="265" t="s">
        <v>252</v>
      </c>
      <c r="C43" s="266" t="n">
        <f aca="false">SUM(C48:C71)-C61-C68-C69</f>
        <v>292371.074</v>
      </c>
      <c r="D43" s="266" t="n">
        <f aca="false">SUM(D48:D71)-G61-G68-D69</f>
        <v>48567.4403999999</v>
      </c>
      <c r="E43" s="266" t="n">
        <f aca="false">SUM(E48:E71)-E61-E68-E69</f>
        <v>-345925.0004</v>
      </c>
      <c r="F43" s="266" t="n">
        <f aca="false">SUM(F48:F71)-F61-F68-F69</f>
        <v>-41575.1498</v>
      </c>
      <c r="G43" s="266" t="n">
        <f aca="false">SUM(G47:G71)-G61-G68-G69</f>
        <v>-175275</v>
      </c>
      <c r="H43" s="266" t="n">
        <f aca="false">SUM(H47:H71)-H61-H68-H69</f>
        <v>0</v>
      </c>
      <c r="I43" s="266" t="n">
        <f aca="false">SUM(I47:I71)-I61-I68-I69</f>
        <v>0</v>
      </c>
      <c r="J43" s="266" t="n">
        <f aca="false">SUM(J47:J71)-J61-J68-J69</f>
        <v>336850.0004</v>
      </c>
      <c r="K43" s="266" t="n">
        <f aca="false">SUM(K47:K71)-K61-K68-K69</f>
        <v>3992.8091</v>
      </c>
      <c r="L43" s="266" t="n">
        <f aca="false">SUM(L47:L71)-L61-L68-L69</f>
        <v>234932.0856</v>
      </c>
      <c r="M43" s="266" t="n">
        <f aca="false">SUM(M47:M71)-M61-M68-M69</f>
        <v>28828.8857</v>
      </c>
      <c r="N43" s="266" t="n">
        <f aca="false">SUM(N47:N71)-N61-N68-N69</f>
        <v>-19902.4426</v>
      </c>
      <c r="O43" s="266" t="n">
        <f aca="false">SUM(O47:O71)-O61-O68-O69</f>
        <v>0</v>
      </c>
      <c r="P43" s="266" t="n">
        <f aca="false">SUM(P47:P71)-P61-P68-P69</f>
        <v>0</v>
      </c>
      <c r="Q43" s="266" t="n">
        <f aca="false">SUM(Q47:Q71)-Q61-Q68-Q69</f>
        <v>49589.4811</v>
      </c>
      <c r="R43" s="266" t="n">
        <f aca="false">SUM(R47:R71)-R61-R68-R69</f>
        <v>71808.4994</v>
      </c>
      <c r="S43" s="266" t="n">
        <f aca="false">SUM(S47:S71)-S61-S68-S69</f>
        <v>258516.8383</v>
      </c>
      <c r="T43" s="266" t="n">
        <f aca="false">SUM(T47:T71)-T61-T68-T69</f>
        <v>29135.4572</v>
      </c>
      <c r="U43" s="266" t="n">
        <f aca="false">SUM(U47:U71)-U61-U68-U69</f>
        <v>59844.5399</v>
      </c>
      <c r="V43" s="266" t="n">
        <f aca="false">SUM(V47:V71)-V61-V68-V69</f>
        <v>0</v>
      </c>
      <c r="W43" s="266" t="n">
        <f aca="false">SUM(W47:W71)-Z61-Z68-W69</f>
        <v>0</v>
      </c>
      <c r="X43" s="266" t="n">
        <f aca="false">SUM(X47:X71)-X61-X68-X69</f>
        <v>23308.7384</v>
      </c>
      <c r="Y43" s="266" t="n">
        <f aca="false">SUM(Y47:Y71)-Y61-Y68-Y69</f>
        <v>42060.5381</v>
      </c>
      <c r="Z43" s="266" t="n">
        <f aca="false">SUM(Z47:Z71)-Z61-Z68-Z69</f>
        <v>13630.0219</v>
      </c>
      <c r="AA43" s="266" t="n">
        <f aca="false">SUM(AA47:AA71)-AA61-AA68-AA69</f>
        <v>8130.7688</v>
      </c>
      <c r="AB43" s="266" t="n">
        <f aca="false">SUM(AB47:AB71)-AB61-AB68-AB69</f>
        <v>-9877.2839999999</v>
      </c>
      <c r="AC43" s="266" t="n">
        <f aca="false">SUM(AC47:AC71)-AC61-AC68-AC69</f>
        <v>0</v>
      </c>
      <c r="AD43" s="266" t="n">
        <f aca="false">SUM(AD47:AD71)-AD61-AD68-AD69</f>
        <v>0</v>
      </c>
      <c r="AE43" s="266" t="n">
        <f aca="false">SUM(AE47:AE71)-AF61-AF68-AF69</f>
        <v>0</v>
      </c>
      <c r="AF43" s="266" t="n">
        <f aca="false">SUM(AF47:AF71)-AF61-AF68-AF69</f>
        <v>38342.9917</v>
      </c>
      <c r="AG43" s="266" t="n">
        <f aca="false">SUM(AG47:AG71)-AH61-AH68-AH69</f>
        <v>1065864.6936</v>
      </c>
      <c r="AH43" s="1"/>
      <c r="AI43" s="267" t="s">
        <v>253</v>
      </c>
      <c r="AJ43" s="268" t="s">
        <v>254</v>
      </c>
      <c r="AK43" s="1"/>
      <c r="AL43" s="17"/>
      <c r="AN43" s="1"/>
      <c r="AO43" s="1"/>
      <c r="AP43" s="1"/>
      <c r="AQ43" s="1"/>
      <c r="AR43" s="1"/>
      <c r="AS43" s="1"/>
    </row>
    <row r="44" customFormat="false" ht="12.75" hidden="false" customHeight="true" outlineLevel="0" collapsed="false">
      <c r="A44" s="269" t="s">
        <v>255</v>
      </c>
      <c r="B44" s="270" t="n">
        <f aca="false">B4</f>
        <v>36647</v>
      </c>
      <c r="C44" s="271" t="n">
        <f aca="false">B44</f>
        <v>36647</v>
      </c>
      <c r="D44" s="271" t="n">
        <f aca="false">C44+1</f>
        <v>36648</v>
      </c>
      <c r="E44" s="271" t="n">
        <f aca="false">D44+1</f>
        <v>36649</v>
      </c>
      <c r="F44" s="271" t="n">
        <f aca="false">E44+1</f>
        <v>36650</v>
      </c>
      <c r="G44" s="271" t="n">
        <f aca="false">F44+1</f>
        <v>36651</v>
      </c>
      <c r="H44" s="271" t="n">
        <f aca="false">G44+1</f>
        <v>36652</v>
      </c>
      <c r="I44" s="271" t="n">
        <f aca="false">H44+1</f>
        <v>36653</v>
      </c>
      <c r="J44" s="271" t="n">
        <f aca="false">I44+1</f>
        <v>36654</v>
      </c>
      <c r="K44" s="271" t="n">
        <f aca="false">J44+1</f>
        <v>36655</v>
      </c>
      <c r="L44" s="271" t="n">
        <f aca="false">K44+1</f>
        <v>36656</v>
      </c>
      <c r="M44" s="271" t="n">
        <f aca="false">L44+1</f>
        <v>36657</v>
      </c>
      <c r="N44" s="271" t="n">
        <f aca="false">M44+1</f>
        <v>36658</v>
      </c>
      <c r="O44" s="271" t="n">
        <f aca="false">N44+1</f>
        <v>36659</v>
      </c>
      <c r="P44" s="271" t="n">
        <f aca="false">O44+1</f>
        <v>36660</v>
      </c>
      <c r="Q44" s="271" t="n">
        <f aca="false">P44+1</f>
        <v>36661</v>
      </c>
      <c r="R44" s="271" t="n">
        <f aca="false">Q44+1</f>
        <v>36662</v>
      </c>
      <c r="S44" s="271" t="n">
        <f aca="false">R44+1</f>
        <v>36663</v>
      </c>
      <c r="T44" s="271" t="n">
        <f aca="false">S44+1</f>
        <v>36664</v>
      </c>
      <c r="U44" s="271" t="n">
        <f aca="false">T44+1</f>
        <v>36665</v>
      </c>
      <c r="V44" s="271" t="n">
        <f aca="false">U44+1</f>
        <v>36666</v>
      </c>
      <c r="W44" s="271" t="n">
        <f aca="false">V44+1</f>
        <v>36667</v>
      </c>
      <c r="X44" s="271" t="n">
        <f aca="false">W44+1</f>
        <v>36668</v>
      </c>
      <c r="Y44" s="271" t="n">
        <f aca="false">X44+1</f>
        <v>36669</v>
      </c>
      <c r="Z44" s="271" t="n">
        <f aca="false">Y44+1</f>
        <v>36670</v>
      </c>
      <c r="AA44" s="271" t="n">
        <f aca="false">Z44+1</f>
        <v>36671</v>
      </c>
      <c r="AB44" s="271" t="n">
        <f aca="false">AA44+1</f>
        <v>36672</v>
      </c>
      <c r="AC44" s="271" t="n">
        <f aca="false">AB44+1</f>
        <v>36673</v>
      </c>
      <c r="AD44" s="271" t="n">
        <f aca="false">AC44+1</f>
        <v>36674</v>
      </c>
      <c r="AE44" s="271" t="n">
        <f aca="false">AD44+1</f>
        <v>36675</v>
      </c>
      <c r="AF44" s="271" t="n">
        <f aca="false">AE44+1</f>
        <v>36676</v>
      </c>
      <c r="AG44" s="271" t="n">
        <f aca="false">AF44+1</f>
        <v>36677</v>
      </c>
      <c r="AH44" s="272"/>
      <c r="AI44" s="273" t="n">
        <v>1</v>
      </c>
      <c r="AJ44" s="274" t="s">
        <v>256</v>
      </c>
      <c r="AK44" s="272"/>
      <c r="AL44" s="275"/>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c r="DI44" s="272"/>
      <c r="DJ44" s="272"/>
      <c r="DK44" s="272"/>
      <c r="DL44" s="272"/>
      <c r="DM44" s="272"/>
      <c r="DN44" s="272"/>
      <c r="DO44" s="272"/>
      <c r="DP44" s="272"/>
      <c r="DQ44" s="272"/>
      <c r="DR44" s="272"/>
      <c r="DS44" s="272"/>
      <c r="DT44" s="272"/>
      <c r="DU44" s="272"/>
      <c r="DV44" s="272"/>
      <c r="DW44" s="272"/>
      <c r="DX44" s="272"/>
      <c r="DY44" s="272"/>
      <c r="DZ44" s="272"/>
      <c r="EA44" s="272"/>
      <c r="EB44" s="272"/>
      <c r="EC44" s="272"/>
      <c r="ED44" s="272"/>
      <c r="EE44" s="272"/>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row>
    <row r="45" customFormat="false" ht="12.75" hidden="false" customHeight="true" outlineLevel="0" collapsed="false">
      <c r="A45" s="276"/>
      <c r="B45" s="276" t="n">
        <f aca="false">M38</f>
        <v>0</v>
      </c>
      <c r="C45" s="278" t="str">
        <f aca="false">LOOKUP((WEEKDAY(C44,1)),$AI$44:$AI$50,$AJ$44:$AJ$50)</f>
        <v>M</v>
      </c>
      <c r="D45" s="278" t="str">
        <f aca="false">LOOKUP((WEEKDAY(D44,1)),$AI$44:$AI$50,$AJ$44:$AJ$50)</f>
        <v>T</v>
      </c>
      <c r="E45" s="278" t="str">
        <f aca="false">LOOKUP((WEEKDAY(E44,1)),$AI$44:$AI$50,$AJ$44:$AJ$50)</f>
        <v>W</v>
      </c>
      <c r="F45" s="278" t="str">
        <f aca="false">LOOKUP((WEEKDAY(F44,1)),$AI$44:$AI$50,$AJ$44:$AJ$50)</f>
        <v>R</v>
      </c>
      <c r="G45" s="278" t="str">
        <f aca="false">LOOKUP((WEEKDAY(G44,1)),$AI$44:$AI$50,$AJ$44:$AJ$50)</f>
        <v>F</v>
      </c>
      <c r="H45" s="278" t="str">
        <f aca="false">LOOKUP((WEEKDAY(H44,1)),$AI$44:$AI$50,$AJ$44:$AJ$50)</f>
        <v>S</v>
      </c>
      <c r="I45" s="278" t="str">
        <f aca="false">LOOKUP((WEEKDAY(I44,1)),$AI$44:$AI$50,$AJ$44:$AJ$50)</f>
        <v>S</v>
      </c>
      <c r="J45" s="278" t="str">
        <f aca="false">LOOKUP((WEEKDAY(J44,1)),$AI$44:$AI$50,$AJ$44:$AJ$50)</f>
        <v>M</v>
      </c>
      <c r="K45" s="278" t="str">
        <f aca="false">LOOKUP((WEEKDAY(K44,1)),$AI$44:$AI$50,$AJ$44:$AJ$50)</f>
        <v>T</v>
      </c>
      <c r="L45" s="278" t="str">
        <f aca="false">LOOKUP((WEEKDAY(L44,1)),$AI$44:$AI$50,$AJ$44:$AJ$50)</f>
        <v>W</v>
      </c>
      <c r="M45" s="278" t="str">
        <f aca="false">LOOKUP((WEEKDAY(M44,1)),$AI$44:$AI$50,$AJ$44:$AJ$50)</f>
        <v>R</v>
      </c>
      <c r="N45" s="278" t="str">
        <f aca="false">LOOKUP((WEEKDAY(N44,1)),$AI$44:$AI$50,$AJ$44:$AJ$50)</f>
        <v>F</v>
      </c>
      <c r="O45" s="278" t="str">
        <f aca="false">LOOKUP((WEEKDAY(O44,1)),$AI$44:$AI$50,$AJ$44:$AJ$50)</f>
        <v>S</v>
      </c>
      <c r="P45" s="278" t="str">
        <f aca="false">LOOKUP((WEEKDAY(P44,1)),$AI$44:$AI$50,$AJ$44:$AJ$50)</f>
        <v>S</v>
      </c>
      <c r="Q45" s="278" t="str">
        <f aca="false">LOOKUP((WEEKDAY(Q44,1)),$AI$44:$AI$50,$AJ$44:$AJ$50)</f>
        <v>M</v>
      </c>
      <c r="R45" s="278" t="str">
        <f aca="false">LOOKUP((WEEKDAY(R44,1)),$AI$44:$AI$50,$AJ$44:$AJ$50)</f>
        <v>T</v>
      </c>
      <c r="S45" s="278" t="str">
        <f aca="false">LOOKUP((WEEKDAY(S44,1)),$AI$44:$AI$50,$AJ$44:$AJ$50)</f>
        <v>W</v>
      </c>
      <c r="T45" s="278" t="str">
        <f aca="false">LOOKUP((WEEKDAY(T44,1)),$AI$44:$AI$50,$AJ$44:$AJ$50)</f>
        <v>R</v>
      </c>
      <c r="U45" s="278" t="str">
        <f aca="false">LOOKUP((WEEKDAY(U44,1)),$AI$44:$AI$50,$AJ$44:$AJ$50)</f>
        <v>F</v>
      </c>
      <c r="V45" s="278" t="str">
        <f aca="false">LOOKUP((WEEKDAY(V44,1)),$AI$44:$AI$50,$AJ$44:$AJ$50)</f>
        <v>S</v>
      </c>
      <c r="W45" s="278" t="str">
        <f aca="false">LOOKUP((WEEKDAY(W44,1)),$AI$44:$AI$50,$AJ$44:$AJ$50)</f>
        <v>S</v>
      </c>
      <c r="X45" s="278" t="str">
        <f aca="false">LOOKUP((WEEKDAY(X44,1)),$AI$44:$AI$50,$AJ$44:$AJ$50)</f>
        <v>M</v>
      </c>
      <c r="Y45" s="278" t="str">
        <f aca="false">LOOKUP((WEEKDAY(Y44,1)),$AI$44:$AI$50,$AJ$44:$AJ$50)</f>
        <v>T</v>
      </c>
      <c r="Z45" s="278" t="str">
        <f aca="false">LOOKUP((WEEKDAY(Z44,1)),$AI$44:$AI$50,$AJ$44:$AJ$50)</f>
        <v>W</v>
      </c>
      <c r="AA45" s="278" t="str">
        <f aca="false">LOOKUP((WEEKDAY(AA44,1)),$AI$44:$AI$50,$AJ$44:$AJ$50)</f>
        <v>R</v>
      </c>
      <c r="AB45" s="278" t="str">
        <f aca="false">LOOKUP((WEEKDAY(AB44,1)),$AI$44:$AI$50,$AJ$44:$AJ$50)</f>
        <v>F</v>
      </c>
      <c r="AC45" s="278" t="str">
        <f aca="false">LOOKUP((WEEKDAY(AC44,1)),$AI$44:$AI$50,$AJ$44:$AJ$50)</f>
        <v>S</v>
      </c>
      <c r="AD45" s="278" t="str">
        <f aca="false">LOOKUP((WEEKDAY(AD44,1)),$AI$44:$AI$50,$AJ$44:$AJ$50)</f>
        <v>S</v>
      </c>
      <c r="AE45" s="278" t="str">
        <f aca="false">LOOKUP((WEEKDAY(AE44,1)),$AI$44:$AI$50,$AJ$44:$AJ$50)</f>
        <v>M</v>
      </c>
      <c r="AF45" s="278" t="str">
        <f aca="false">LOOKUP((WEEKDAY(AF44,1)),$AI$44:$AI$50,$AJ$44:$AJ$50)</f>
        <v>T</v>
      </c>
      <c r="AG45" s="278" t="str">
        <f aca="false">LOOKUP((WEEKDAY(AG44,1)),$AI$44:$AI$50,$AJ$44:$AJ$50)</f>
        <v>W</v>
      </c>
      <c r="AH45" s="1"/>
      <c r="AI45" s="279" t="n">
        <v>2</v>
      </c>
      <c r="AJ45" s="280" t="s">
        <v>257</v>
      </c>
      <c r="AK45" s="1"/>
      <c r="AL45" s="85"/>
      <c r="AN45" s="1"/>
      <c r="AO45" s="1"/>
      <c r="AP45" s="1"/>
      <c r="AQ45" s="1"/>
      <c r="AR45" s="1"/>
      <c r="AS45" s="1"/>
    </row>
    <row r="46" customFormat="false" ht="12.75" hidden="false" customHeight="true" outlineLevel="0" collapsed="false">
      <c r="A46" s="281"/>
      <c r="B46" s="277" t="s">
        <v>258</v>
      </c>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F46" s="323"/>
      <c r="AG46" s="324"/>
      <c r="AH46" s="1"/>
      <c r="AI46" s="279" t="n">
        <v>3</v>
      </c>
      <c r="AJ46" s="280" t="s">
        <v>261</v>
      </c>
      <c r="AK46" s="1"/>
      <c r="AL46" s="85"/>
      <c r="AN46" s="1"/>
      <c r="AO46" s="1"/>
      <c r="AP46" s="1"/>
      <c r="AQ46" s="1"/>
      <c r="AR46" s="1"/>
      <c r="AS46" s="1"/>
    </row>
    <row r="47" customFormat="false" ht="12.75" hidden="true" customHeight="true" outlineLevel="0" collapsed="false">
      <c r="A47" s="226" t="s">
        <v>262</v>
      </c>
      <c r="B47" s="284" t="n">
        <f aca="false">SUM(C47:AG47)</f>
        <v>0</v>
      </c>
      <c r="H47" s="134" t="n">
        <v>0</v>
      </c>
      <c r="I47" s="134" t="n">
        <v>0</v>
      </c>
      <c r="O47" s="134" t="n">
        <v>0</v>
      </c>
      <c r="P47" s="134" t="n">
        <v>0</v>
      </c>
      <c r="V47" s="134" t="n">
        <v>0</v>
      </c>
      <c r="W47" s="134" t="n">
        <v>0</v>
      </c>
      <c r="AC47" s="134" t="n">
        <v>0</v>
      </c>
      <c r="AD47" s="134" t="n">
        <v>0</v>
      </c>
      <c r="AE47" s="134" t="n">
        <v>0</v>
      </c>
      <c r="AH47" s="1"/>
      <c r="AI47" s="279" t="n">
        <v>4</v>
      </c>
      <c r="AJ47" s="280" t="s">
        <v>263</v>
      </c>
      <c r="AK47" s="1"/>
      <c r="AL47" s="3"/>
      <c r="AM47" s="2"/>
      <c r="AN47" s="33"/>
      <c r="AO47" s="1"/>
      <c r="AP47" s="1"/>
      <c r="AQ47" s="1"/>
      <c r="AR47" s="1"/>
      <c r="AS47" s="1"/>
    </row>
    <row r="48" customFormat="false" ht="12.75" hidden="true" customHeight="true" outlineLevel="0" collapsed="false">
      <c r="A48" s="285" t="s">
        <v>264</v>
      </c>
      <c r="B48" s="284" t="n">
        <f aca="false">SUM(C48:AG48)</f>
        <v>0</v>
      </c>
      <c r="AH48" s="1"/>
      <c r="AI48" s="279" t="n">
        <v>5</v>
      </c>
      <c r="AJ48" s="280" t="s">
        <v>265</v>
      </c>
      <c r="AK48" s="1"/>
      <c r="AL48" s="3"/>
      <c r="AM48" s="153"/>
      <c r="AN48" s="56"/>
      <c r="AO48" s="3"/>
      <c r="AP48" s="3"/>
      <c r="AQ48" s="3"/>
      <c r="AR48" s="3"/>
      <c r="AS48" s="3"/>
      <c r="AT48" s="205"/>
      <c r="AU48" s="205"/>
    </row>
    <row r="49" customFormat="false" ht="12.75" hidden="true" customHeight="true" outlineLevel="0" collapsed="false">
      <c r="A49" s="285" t="s">
        <v>266</v>
      </c>
      <c r="B49" s="284" t="n">
        <f aca="false">SUM(C49:AG49)</f>
        <v>0</v>
      </c>
      <c r="AH49" s="1"/>
      <c r="AI49" s="279" t="n">
        <v>6</v>
      </c>
      <c r="AJ49" s="280" t="s">
        <v>267</v>
      </c>
      <c r="AK49" s="1"/>
      <c r="AL49" s="3"/>
      <c r="AM49" s="153"/>
      <c r="AN49" s="56"/>
      <c r="AO49" s="3"/>
      <c r="AP49" s="3"/>
      <c r="AQ49" s="3"/>
      <c r="AR49" s="3"/>
      <c r="AS49" s="3"/>
      <c r="AT49" s="205"/>
      <c r="AU49" s="205"/>
    </row>
    <row r="50" customFormat="false" ht="12.75" hidden="false" customHeight="true" outlineLevel="0" collapsed="false">
      <c r="A50" s="285" t="s">
        <v>268</v>
      </c>
      <c r="B50" s="284" t="n">
        <f aca="false">SUM(C50:AG50)</f>
        <v>656321.5746</v>
      </c>
      <c r="C50" s="153" t="n">
        <v>292196.3927</v>
      </c>
      <c r="D50" s="153" t="n">
        <v>-31512.5</v>
      </c>
      <c r="E50" s="153" t="n">
        <v>-239050</v>
      </c>
      <c r="F50" s="153" t="n">
        <v>-41375</v>
      </c>
      <c r="G50" s="153" t="n">
        <v>-175275</v>
      </c>
      <c r="H50" s="153"/>
      <c r="I50" s="153"/>
      <c r="J50" s="153" t="n">
        <v>336850</v>
      </c>
      <c r="K50" s="153" t="n">
        <v>3997.5702</v>
      </c>
      <c r="L50" s="153" t="n">
        <v>0</v>
      </c>
      <c r="M50" s="153" t="n">
        <v>28833.4642</v>
      </c>
      <c r="N50" s="153" t="n">
        <v>-19900</v>
      </c>
      <c r="O50" s="153"/>
      <c r="P50" s="153"/>
      <c r="Q50" s="153" t="n">
        <v>49600</v>
      </c>
      <c r="R50" s="153" t="n">
        <v>67025</v>
      </c>
      <c r="S50" s="153" t="n">
        <v>261512.2085</v>
      </c>
      <c r="T50" s="153" t="n">
        <v>47325</v>
      </c>
      <c r="U50" s="153" t="n">
        <v>59850</v>
      </c>
      <c r="V50" s="153"/>
      <c r="X50" s="153" t="n">
        <v>-23975</v>
      </c>
      <c r="Y50" s="153" t="n">
        <v>36070.5048</v>
      </c>
      <c r="Z50" s="153" t="n">
        <v>13629.4172</v>
      </c>
      <c r="AA50" s="153" t="n">
        <v>5284.5866</v>
      </c>
      <c r="AB50" s="153" t="n">
        <v>-9876.5185</v>
      </c>
      <c r="AC50" s="153"/>
      <c r="AD50" s="153"/>
      <c r="AF50" s="153" t="n">
        <v>17387.9026</v>
      </c>
      <c r="AG50" s="153" t="n">
        <f aca="false">+Input!$D$12</f>
        <v>-22276.4537</v>
      </c>
      <c r="AH50" s="1"/>
      <c r="AI50" s="286" t="n">
        <v>7</v>
      </c>
      <c r="AJ50" s="287" t="s">
        <v>256</v>
      </c>
      <c r="AK50" s="1"/>
      <c r="AL50" s="2"/>
      <c r="AM50" s="2"/>
      <c r="AN50" s="56"/>
      <c r="AO50" s="3"/>
      <c r="AP50" s="3"/>
      <c r="AQ50" s="3"/>
      <c r="AR50" s="3"/>
      <c r="AS50" s="3"/>
      <c r="AT50" s="205"/>
      <c r="AU50" s="205"/>
      <c r="BB50" s="153" t="n">
        <f aca="false">+Input!$D$12</f>
        <v>-22276.4537</v>
      </c>
    </row>
    <row r="51" customFormat="false" ht="12.75" hidden="false" customHeight="true" outlineLevel="0" collapsed="false">
      <c r="A51" s="285" t="s">
        <v>269</v>
      </c>
      <c r="B51" s="284" t="n">
        <f aca="false">SUM(C51:AG51)</f>
        <v>0</v>
      </c>
      <c r="C51" s="153" t="n">
        <v>0</v>
      </c>
      <c r="D51" s="153" t="n">
        <v>0</v>
      </c>
      <c r="E51" s="153" t="n">
        <v>0</v>
      </c>
      <c r="F51" s="153" t="n">
        <v>0</v>
      </c>
      <c r="G51" s="153" t="n">
        <v>0</v>
      </c>
      <c r="H51" s="153"/>
      <c r="I51" s="153"/>
      <c r="J51" s="153" t="n">
        <v>0</v>
      </c>
      <c r="K51" s="153" t="n">
        <v>0</v>
      </c>
      <c r="L51" s="153" t="n">
        <v>0</v>
      </c>
      <c r="M51" s="153" t="n">
        <v>0</v>
      </c>
      <c r="N51" s="153" t="n">
        <v>0</v>
      </c>
      <c r="O51" s="153"/>
      <c r="P51" s="153"/>
      <c r="Q51" s="153" t="n">
        <v>0</v>
      </c>
      <c r="R51" s="153" t="n">
        <v>0</v>
      </c>
      <c r="S51" s="153" t="n">
        <v>0</v>
      </c>
      <c r="T51" s="153" t="n">
        <v>0</v>
      </c>
      <c r="U51" s="153" t="n">
        <v>0</v>
      </c>
      <c r="V51" s="153"/>
      <c r="X51" s="153" t="n">
        <v>0</v>
      </c>
      <c r="Y51" s="153" t="n">
        <v>0</v>
      </c>
      <c r="Z51" s="153" t="n">
        <v>0</v>
      </c>
      <c r="AA51" s="153" t="n">
        <v>0</v>
      </c>
      <c r="AB51" s="153" t="n">
        <v>0</v>
      </c>
      <c r="AC51" s="153"/>
      <c r="AD51" s="153"/>
      <c r="AF51" s="153" t="n">
        <v>0</v>
      </c>
      <c r="AG51" s="153" t="n">
        <f aca="false">+Input!$D$14</f>
        <v>0</v>
      </c>
      <c r="AH51" s="1"/>
      <c r="AI51" s="205"/>
      <c r="AJ51" s="1"/>
      <c r="AK51" s="1"/>
      <c r="AL51" s="2"/>
      <c r="AM51" s="2"/>
      <c r="AN51" s="33"/>
      <c r="AO51" s="1"/>
      <c r="AP51" s="1"/>
      <c r="AQ51" s="1"/>
      <c r="AR51" s="1"/>
      <c r="AS51" s="1"/>
      <c r="BB51" s="153" t="n">
        <f aca="false">+Input!$D$14</f>
        <v>0</v>
      </c>
    </row>
    <row r="52" customFormat="false" ht="12.75" hidden="true" customHeight="true" outlineLevel="0" collapsed="false">
      <c r="A52" s="285" t="s">
        <v>270</v>
      </c>
      <c r="B52" s="284" t="n">
        <f aca="false">SUM(C52:AG52)</f>
        <v>0</v>
      </c>
      <c r="C52" s="153"/>
      <c r="D52" s="153"/>
      <c r="E52" s="153"/>
      <c r="F52" s="153"/>
      <c r="G52" s="153"/>
      <c r="H52" s="153"/>
      <c r="I52" s="153"/>
      <c r="J52" s="153"/>
      <c r="K52" s="153"/>
      <c r="L52" s="153"/>
      <c r="M52" s="153"/>
      <c r="N52" s="153"/>
      <c r="O52" s="153"/>
      <c r="P52" s="153"/>
      <c r="Q52" s="153"/>
      <c r="R52" s="153"/>
      <c r="S52" s="153"/>
      <c r="T52" s="153"/>
      <c r="U52" s="153"/>
      <c r="V52" s="153"/>
      <c r="X52" s="153"/>
      <c r="Y52" s="153"/>
      <c r="Z52" s="153"/>
      <c r="AA52" s="153"/>
      <c r="AB52" s="153"/>
      <c r="AC52" s="153"/>
      <c r="AD52" s="153"/>
      <c r="AF52" s="153"/>
      <c r="AG52" s="153"/>
      <c r="AH52" s="1"/>
      <c r="AI52" s="205"/>
      <c r="AJ52" s="1"/>
      <c r="AK52" s="1"/>
      <c r="AL52" s="2"/>
      <c r="AM52" s="2"/>
      <c r="AN52" s="33"/>
      <c r="AO52" s="1"/>
      <c r="AP52" s="1"/>
      <c r="AQ52" s="1"/>
      <c r="AR52" s="1"/>
      <c r="AS52" s="1"/>
      <c r="BB52" s="153"/>
    </row>
    <row r="53" customFormat="false" ht="12.75" hidden="false" customHeight="true" outlineLevel="0" collapsed="false">
      <c r="A53" s="226" t="s">
        <v>118</v>
      </c>
      <c r="B53" s="284" t="n">
        <f aca="false">SUM(C53:AG53)</f>
        <v>80703.6479</v>
      </c>
      <c r="C53" s="153" t="n">
        <v>0</v>
      </c>
      <c r="D53" s="153" t="n">
        <v>9399.9404</v>
      </c>
      <c r="E53" s="153" t="n">
        <v>4725</v>
      </c>
      <c r="F53" s="153" t="n">
        <v>-200.1495</v>
      </c>
      <c r="G53" s="153" t="n">
        <v>0</v>
      </c>
      <c r="H53" s="153"/>
      <c r="I53" s="153"/>
      <c r="J53" s="153" t="n">
        <v>0</v>
      </c>
      <c r="K53" s="153" t="n">
        <v>0</v>
      </c>
      <c r="L53" s="153" t="n">
        <v>0</v>
      </c>
      <c r="M53" s="153" t="n">
        <v>0</v>
      </c>
      <c r="N53" s="153" t="n">
        <v>0</v>
      </c>
      <c r="O53" s="153"/>
      <c r="P53" s="153"/>
      <c r="Q53" s="153" t="n">
        <v>0.1443</v>
      </c>
      <c r="R53" s="153" t="n">
        <v>4786.4935</v>
      </c>
      <c r="S53" s="153" t="n">
        <v>-2991.6056</v>
      </c>
      <c r="T53" s="153" t="n">
        <v>-18185.058</v>
      </c>
      <c r="U53" s="153" t="n">
        <v>0</v>
      </c>
      <c r="V53" s="153"/>
      <c r="X53" s="153" t="n">
        <v>47300</v>
      </c>
      <c r="Y53" s="153" t="n">
        <v>5990.0342</v>
      </c>
      <c r="Z53" s="153" t="n">
        <v>0</v>
      </c>
      <c r="AA53" s="153" t="n">
        <v>2846.8007</v>
      </c>
      <c r="AB53" s="153" t="n">
        <v>-0.0154</v>
      </c>
      <c r="AC53" s="153"/>
      <c r="AD53" s="153"/>
      <c r="AF53" s="153" t="n">
        <v>20943.1324</v>
      </c>
      <c r="AG53" s="153" t="n">
        <f aca="false">+Input!$D$15</f>
        <v>6088.9309</v>
      </c>
      <c r="AH53" s="1"/>
      <c r="AJ53" s="1"/>
      <c r="AK53" s="1"/>
      <c r="AL53" s="3"/>
      <c r="AM53" s="2"/>
      <c r="AN53" s="33"/>
      <c r="AO53" s="1"/>
      <c r="AP53" s="1"/>
      <c r="AQ53" s="1"/>
      <c r="AR53" s="1"/>
      <c r="AS53" s="1"/>
      <c r="BB53" s="153" t="n">
        <f aca="false">+Input!$D$15</f>
        <v>6088.9309</v>
      </c>
    </row>
    <row r="54" customFormat="false" ht="12.75" hidden="false" customHeight="true" outlineLevel="0" collapsed="false">
      <c r="A54" s="226" t="s">
        <v>119</v>
      </c>
      <c r="B54" s="284" t="n">
        <f aca="false">SUM(C54:AG54)</f>
        <v>193954.0469</v>
      </c>
      <c r="C54" s="153" t="n">
        <v>-57.1523999999918</v>
      </c>
      <c r="D54" s="153" t="n">
        <v>70679.9999999999</v>
      </c>
      <c r="E54" s="153" t="n">
        <v>-111600</v>
      </c>
      <c r="F54" s="153" t="n">
        <v>0</v>
      </c>
      <c r="G54" s="153" t="n">
        <v>0</v>
      </c>
      <c r="H54" s="153"/>
      <c r="I54" s="153"/>
      <c r="J54" s="153" t="n">
        <v>0</v>
      </c>
      <c r="K54" s="153" t="n">
        <v>0</v>
      </c>
      <c r="L54" s="153" t="n">
        <v>234932.0856</v>
      </c>
      <c r="M54" s="153" t="n">
        <v>0</v>
      </c>
      <c r="N54" s="153" t="n">
        <v>0</v>
      </c>
      <c r="O54" s="153"/>
      <c r="P54" s="153"/>
      <c r="Q54" s="153" t="n">
        <v>0</v>
      </c>
      <c r="R54" s="153" t="n">
        <v>0</v>
      </c>
      <c r="S54" s="153" t="n">
        <v>0</v>
      </c>
      <c r="T54" s="153" t="n">
        <v>0</v>
      </c>
      <c r="U54" s="153" t="n">
        <v>0</v>
      </c>
      <c r="V54" s="153"/>
      <c r="X54" s="153" t="n">
        <v>0</v>
      </c>
      <c r="Y54" s="153" t="n">
        <v>0</v>
      </c>
      <c r="Z54" s="153" t="n">
        <v>0</v>
      </c>
      <c r="AA54" s="153" t="n">
        <v>0</v>
      </c>
      <c r="AB54" s="153" t="n">
        <v>-0.886299999896437</v>
      </c>
      <c r="AC54" s="153"/>
      <c r="AD54" s="153"/>
      <c r="AF54" s="153" t="n">
        <v>0</v>
      </c>
      <c r="AG54" s="153" t="n">
        <f aca="false">+Input!$D$16</f>
        <v>0</v>
      </c>
      <c r="AH54" s="1"/>
      <c r="AJ54" s="1"/>
      <c r="AK54" s="1"/>
      <c r="AL54" s="3"/>
      <c r="AM54" s="2"/>
      <c r="AN54" s="33"/>
      <c r="AO54" s="1"/>
      <c r="AP54" s="1"/>
      <c r="AQ54" s="1"/>
      <c r="AR54" s="1"/>
      <c r="AS54" s="1"/>
      <c r="BB54" s="153" t="n">
        <f aca="false">+Input!$D$16</f>
        <v>0</v>
      </c>
    </row>
    <row r="55" customFormat="false" ht="12.75" hidden="false" customHeight="true" outlineLevel="0" collapsed="false">
      <c r="A55" s="226" t="s">
        <v>120</v>
      </c>
      <c r="B55" s="284" t="n">
        <f aca="false">SUM(C55:AG55)</f>
        <v>0</v>
      </c>
      <c r="C55" s="153" t="n">
        <v>0</v>
      </c>
      <c r="D55" s="153" t="n">
        <v>0</v>
      </c>
      <c r="E55" s="153" t="n">
        <v>0</v>
      </c>
      <c r="F55" s="153" t="n">
        <v>0</v>
      </c>
      <c r="G55" s="153" t="n">
        <v>0</v>
      </c>
      <c r="H55" s="153"/>
      <c r="I55" s="153"/>
      <c r="J55" s="153" t="n">
        <v>0</v>
      </c>
      <c r="K55" s="153" t="n">
        <v>0</v>
      </c>
      <c r="L55" s="153" t="n">
        <v>0</v>
      </c>
      <c r="M55" s="153" t="n">
        <v>0</v>
      </c>
      <c r="N55" s="153" t="n">
        <v>0</v>
      </c>
      <c r="O55" s="153"/>
      <c r="P55" s="153"/>
      <c r="Q55" s="153" t="n">
        <v>0</v>
      </c>
      <c r="R55" s="153" t="n">
        <v>0</v>
      </c>
      <c r="S55" s="153" t="n">
        <v>0</v>
      </c>
      <c r="T55" s="153" t="n">
        <v>0</v>
      </c>
      <c r="U55" s="153" t="n">
        <v>0</v>
      </c>
      <c r="V55" s="153"/>
      <c r="X55" s="153" t="n">
        <v>0</v>
      </c>
      <c r="Y55" s="153" t="n">
        <v>0</v>
      </c>
      <c r="Z55" s="153" t="n">
        <v>0</v>
      </c>
      <c r="AA55" s="153" t="n">
        <v>0</v>
      </c>
      <c r="AB55" s="153" t="n">
        <v>0</v>
      </c>
      <c r="AC55" s="153"/>
      <c r="AD55" s="153"/>
      <c r="AF55" s="153" t="n">
        <v>0</v>
      </c>
      <c r="AG55" s="153" t="n">
        <f aca="false">+Input!$D$17</f>
        <v>0</v>
      </c>
      <c r="AH55" s="1"/>
      <c r="AJ55" s="1"/>
      <c r="AK55" s="1"/>
      <c r="AL55" s="3"/>
      <c r="AM55" s="2"/>
      <c r="AN55" s="33"/>
      <c r="AO55" s="1"/>
      <c r="AP55" s="1"/>
      <c r="AQ55" s="1"/>
      <c r="AR55" s="1"/>
      <c r="AS55" s="1"/>
      <c r="BB55" s="153" t="n">
        <f aca="false">+Input!$D$17</f>
        <v>0</v>
      </c>
    </row>
    <row r="56" customFormat="false" ht="12.75" hidden="false" customHeight="true" outlineLevel="0" collapsed="false">
      <c r="A56" s="226" t="s">
        <v>121</v>
      </c>
      <c r="B56" s="284" t="n">
        <f aca="false">SUM(C56:AG56)</f>
        <v>0</v>
      </c>
      <c r="C56" s="153" t="n">
        <v>0</v>
      </c>
      <c r="D56" s="153" t="n">
        <v>0</v>
      </c>
      <c r="E56" s="153" t="n">
        <v>0</v>
      </c>
      <c r="F56" s="153" t="n">
        <v>0</v>
      </c>
      <c r="G56" s="153" t="n">
        <v>0</v>
      </c>
      <c r="H56" s="153"/>
      <c r="I56" s="153"/>
      <c r="J56" s="153" t="n">
        <v>0</v>
      </c>
      <c r="K56" s="153" t="n">
        <v>0</v>
      </c>
      <c r="L56" s="153" t="n">
        <v>0</v>
      </c>
      <c r="M56" s="153" t="n">
        <v>0</v>
      </c>
      <c r="N56" s="153" t="n">
        <v>0</v>
      </c>
      <c r="O56" s="153"/>
      <c r="P56" s="153"/>
      <c r="Q56" s="153" t="n">
        <v>0</v>
      </c>
      <c r="R56" s="153" t="n">
        <v>0</v>
      </c>
      <c r="S56" s="153" t="n">
        <v>0</v>
      </c>
      <c r="T56" s="153" t="n">
        <v>0</v>
      </c>
      <c r="U56" s="153" t="n">
        <v>0</v>
      </c>
      <c r="V56" s="153"/>
      <c r="X56" s="153" t="n">
        <v>0</v>
      </c>
      <c r="Y56" s="153" t="n">
        <v>0</v>
      </c>
      <c r="Z56" s="153" t="n">
        <v>0</v>
      </c>
      <c r="AA56" s="153" t="n">
        <v>0</v>
      </c>
      <c r="AB56" s="153" t="n">
        <v>0</v>
      </c>
      <c r="AC56" s="153"/>
      <c r="AD56" s="153"/>
      <c r="AF56" s="153" t="n">
        <v>0</v>
      </c>
      <c r="AG56" s="153" t="n">
        <f aca="false">+Input!$D$18</f>
        <v>0</v>
      </c>
      <c r="AH56" s="1"/>
      <c r="AI56" s="205"/>
      <c r="AJ56" s="1"/>
      <c r="AK56" s="1"/>
      <c r="AL56" s="3"/>
      <c r="AM56" s="2"/>
      <c r="AN56" s="33"/>
      <c r="AO56" s="1"/>
      <c r="AP56" s="1"/>
      <c r="AQ56" s="1"/>
      <c r="AR56" s="1"/>
      <c r="AS56" s="1"/>
      <c r="BB56" s="153" t="n">
        <f aca="false">+Input!$D$18</f>
        <v>0</v>
      </c>
    </row>
    <row r="57" customFormat="false" ht="12.75" hidden="false" customHeight="true" outlineLevel="0" collapsed="false">
      <c r="A57" s="285" t="s">
        <v>122</v>
      </c>
      <c r="B57" s="284" t="n">
        <f aca="false">SUM(C57:AG57)</f>
        <v>0</v>
      </c>
      <c r="C57" s="153" t="n">
        <v>0</v>
      </c>
      <c r="D57" s="153" t="n">
        <v>0</v>
      </c>
      <c r="E57" s="153" t="n">
        <v>0</v>
      </c>
      <c r="F57" s="153" t="n">
        <v>0</v>
      </c>
      <c r="G57" s="153" t="n">
        <v>0</v>
      </c>
      <c r="H57" s="153"/>
      <c r="I57" s="153"/>
      <c r="J57" s="153" t="n">
        <v>0</v>
      </c>
      <c r="K57" s="153" t="n">
        <v>0</v>
      </c>
      <c r="L57" s="153" t="n">
        <v>0</v>
      </c>
      <c r="M57" s="153" t="n">
        <v>0</v>
      </c>
      <c r="N57" s="153" t="n">
        <v>0</v>
      </c>
      <c r="O57" s="153"/>
      <c r="P57" s="153"/>
      <c r="Q57" s="153" t="n">
        <v>0</v>
      </c>
      <c r="R57" s="153" t="n">
        <v>0</v>
      </c>
      <c r="S57" s="153" t="n">
        <v>0</v>
      </c>
      <c r="T57" s="153" t="n">
        <v>0</v>
      </c>
      <c r="U57" s="153" t="n">
        <v>0</v>
      </c>
      <c r="V57" s="153"/>
      <c r="X57" s="153" t="n">
        <v>0</v>
      </c>
      <c r="Y57" s="153" t="n">
        <v>0</v>
      </c>
      <c r="Z57" s="153" t="n">
        <v>0</v>
      </c>
      <c r="AA57" s="153" t="n">
        <v>0</v>
      </c>
      <c r="AB57" s="153" t="n">
        <v>0</v>
      </c>
      <c r="AC57" s="153"/>
      <c r="AD57" s="153"/>
      <c r="AF57" s="153" t="n">
        <v>0</v>
      </c>
      <c r="AG57" s="153" t="n">
        <f aca="false">+Input!$D$19</f>
        <v>0</v>
      </c>
      <c r="AH57" s="1"/>
      <c r="AI57" s="205"/>
      <c r="AJ57" s="1"/>
      <c r="AK57" s="1"/>
      <c r="AL57" s="3"/>
      <c r="AM57" s="2"/>
      <c r="AN57" s="33"/>
      <c r="AO57" s="1"/>
      <c r="AP57" s="1"/>
      <c r="AQ57" s="1"/>
      <c r="AR57" s="1"/>
      <c r="AS57" s="1"/>
      <c r="BB57" s="153" t="n">
        <f aca="false">+Input!$D$19</f>
        <v>0</v>
      </c>
    </row>
    <row r="58" customFormat="false" ht="12.75" hidden="false" customHeight="true" outlineLevel="0" collapsed="false">
      <c r="A58" s="285" t="s">
        <v>278</v>
      </c>
      <c r="B58" s="284" t="n">
        <f aca="false">SUM(C58:AG58)</f>
        <v>-0.1264</v>
      </c>
      <c r="C58" s="153" t="n">
        <v>-3.3504</v>
      </c>
      <c r="D58" s="153" t="n">
        <v>0</v>
      </c>
      <c r="E58" s="153" t="n">
        <v>-0.0004</v>
      </c>
      <c r="F58" s="153" t="n">
        <v>0</v>
      </c>
      <c r="G58" s="153" t="n">
        <v>0</v>
      </c>
      <c r="H58" s="153"/>
      <c r="I58" s="153"/>
      <c r="J58" s="153" t="n">
        <v>0</v>
      </c>
      <c r="K58" s="153" t="n">
        <v>0</v>
      </c>
      <c r="L58" s="153" t="n">
        <v>0</v>
      </c>
      <c r="M58" s="153" t="n">
        <v>0</v>
      </c>
      <c r="N58" s="153" t="n">
        <v>1.3727</v>
      </c>
      <c r="O58" s="153"/>
      <c r="P58" s="153"/>
      <c r="Q58" s="153" t="n">
        <v>0.9241</v>
      </c>
      <c r="R58" s="153" t="n">
        <v>0.9241</v>
      </c>
      <c r="S58" s="153" t="n">
        <v>0.0382</v>
      </c>
      <c r="T58" s="153" t="n">
        <v>-0.136</v>
      </c>
      <c r="U58" s="153" t="n">
        <v>-0.0247</v>
      </c>
      <c r="V58" s="153"/>
      <c r="X58" s="153" t="n">
        <v>0.0673</v>
      </c>
      <c r="Y58" s="153" t="n">
        <v>0.0247</v>
      </c>
      <c r="Z58" s="153" t="n">
        <v>0.0106</v>
      </c>
      <c r="AA58" s="153" t="n">
        <v>0.0238</v>
      </c>
      <c r="AB58" s="153" t="n">
        <v>-0.0004</v>
      </c>
      <c r="AC58" s="153"/>
      <c r="AD58" s="153"/>
      <c r="AF58" s="153" t="n">
        <v>0</v>
      </c>
      <c r="AG58" s="153" t="n">
        <f aca="false">+Input!$D$20</f>
        <v>0</v>
      </c>
      <c r="AH58" s="1"/>
      <c r="AI58" s="205"/>
      <c r="AJ58" s="1"/>
      <c r="AK58" s="1"/>
      <c r="AL58" s="3"/>
      <c r="AM58" s="2"/>
      <c r="AN58" s="56"/>
      <c r="AO58" s="3"/>
      <c r="AP58" s="3"/>
      <c r="AQ58" s="3"/>
      <c r="AR58" s="3"/>
      <c r="AS58" s="3"/>
      <c r="AT58" s="205"/>
      <c r="AU58" s="205"/>
      <c r="AV58" s="205"/>
      <c r="AW58" s="205"/>
      <c r="AX58" s="205"/>
      <c r="BB58" s="153" t="n">
        <f aca="false">+Input!$D$20</f>
        <v>0</v>
      </c>
    </row>
    <row r="59" customFormat="false" ht="12.75" hidden="false" customHeight="true" outlineLevel="0" collapsed="false">
      <c r="A59" s="285" t="s">
        <v>124</v>
      </c>
      <c r="B59" s="284" t="n">
        <f aca="false">SUM(C59:AG59)</f>
        <v>40.9529</v>
      </c>
      <c r="C59" s="153" t="n">
        <v>85.7264</v>
      </c>
      <c r="D59" s="153" t="n">
        <v>0</v>
      </c>
      <c r="E59" s="153" t="n">
        <v>-0.0001</v>
      </c>
      <c r="F59" s="153" t="n">
        <v>0.0001</v>
      </c>
      <c r="G59" s="153" t="n">
        <v>0.0004</v>
      </c>
      <c r="H59" s="153"/>
      <c r="I59" s="153"/>
      <c r="J59" s="153" t="n">
        <v>0.0003</v>
      </c>
      <c r="K59" s="153" t="n">
        <v>-0.0001</v>
      </c>
      <c r="L59" s="153" t="n">
        <v>0</v>
      </c>
      <c r="M59" s="153" t="n">
        <v>0</v>
      </c>
      <c r="N59" s="153" t="n">
        <v>-3.7505</v>
      </c>
      <c r="O59" s="153"/>
      <c r="P59" s="153"/>
      <c r="Q59" s="153" t="n">
        <v>-11.4483</v>
      </c>
      <c r="R59" s="153" t="n">
        <v>-3.8636</v>
      </c>
      <c r="S59" s="153" t="n">
        <v>-3.047</v>
      </c>
      <c r="T59" s="153" t="n">
        <v>-4.357</v>
      </c>
      <c r="U59" s="153" t="n">
        <v>-5.4373</v>
      </c>
      <c r="V59" s="153"/>
      <c r="X59" s="153" t="n">
        <v>-16.3138</v>
      </c>
      <c r="Y59" s="153" t="n">
        <v>-5.4451</v>
      </c>
      <c r="Z59" s="153" t="n">
        <v>1.0898</v>
      </c>
      <c r="AA59" s="153" t="n">
        <v>0.599</v>
      </c>
      <c r="AB59" s="153" t="n">
        <v>-0.0817</v>
      </c>
      <c r="AC59" s="153"/>
      <c r="AD59" s="153"/>
      <c r="AF59" s="153" t="n">
        <v>0.543</v>
      </c>
      <c r="AG59" s="153" t="n">
        <f aca="false">+Input!$D$21</f>
        <v>6.7384</v>
      </c>
      <c r="AH59" s="1"/>
      <c r="AI59" s="205"/>
      <c r="AJ59" s="1"/>
      <c r="AK59" s="1"/>
      <c r="AL59" s="3"/>
      <c r="AM59" s="2"/>
      <c r="AN59" s="56"/>
      <c r="AO59" s="3"/>
      <c r="AP59" s="3"/>
      <c r="AQ59" s="3"/>
      <c r="AR59" s="3"/>
      <c r="AS59" s="3"/>
      <c r="AT59" s="205"/>
      <c r="AU59" s="205"/>
      <c r="AV59" s="205"/>
      <c r="AW59" s="205"/>
      <c r="AX59" s="205"/>
      <c r="BB59" s="153" t="n">
        <f aca="false">+Input!$D$21</f>
        <v>6.7384</v>
      </c>
    </row>
    <row r="60" customFormat="false" ht="12.75" hidden="false" customHeight="true" outlineLevel="0" collapsed="false">
      <c r="A60" s="285" t="s">
        <v>128</v>
      </c>
      <c r="B60" s="284" t="n">
        <f aca="false">SUM(C60:AG60)</f>
        <v>0</v>
      </c>
      <c r="C60" s="153" t="n">
        <v>0</v>
      </c>
      <c r="D60" s="153" t="n">
        <v>0</v>
      </c>
      <c r="E60" s="153" t="n">
        <v>0</v>
      </c>
      <c r="F60" s="153" t="n">
        <v>0</v>
      </c>
      <c r="G60" s="153" t="n">
        <v>0</v>
      </c>
      <c r="H60" s="153"/>
      <c r="I60" s="153"/>
      <c r="J60" s="153" t="n">
        <v>0</v>
      </c>
      <c r="K60" s="153" t="n">
        <v>0</v>
      </c>
      <c r="L60" s="153" t="n">
        <v>0</v>
      </c>
      <c r="M60" s="153" t="n">
        <v>0</v>
      </c>
      <c r="N60" s="153" t="n">
        <v>0</v>
      </c>
      <c r="O60" s="153"/>
      <c r="P60" s="153"/>
      <c r="Q60" s="153" t="n">
        <v>0</v>
      </c>
      <c r="R60" s="153" t="n">
        <v>0</v>
      </c>
      <c r="S60" s="153" t="n">
        <v>0</v>
      </c>
      <c r="T60" s="153" t="n">
        <v>0</v>
      </c>
      <c r="U60" s="153" t="n">
        <v>0</v>
      </c>
      <c r="V60" s="153"/>
      <c r="X60" s="153" t="n">
        <v>0</v>
      </c>
      <c r="Y60" s="153" t="n">
        <v>0</v>
      </c>
      <c r="Z60" s="153" t="n">
        <v>0</v>
      </c>
      <c r="AA60" s="153" t="n">
        <v>0</v>
      </c>
      <c r="AB60" s="153" t="n">
        <v>0</v>
      </c>
      <c r="AC60" s="153"/>
      <c r="AD60" s="153"/>
      <c r="AF60" s="153" t="n">
        <v>0</v>
      </c>
      <c r="AG60" s="153" t="n">
        <f aca="false">+Input!$D$25</f>
        <v>0</v>
      </c>
      <c r="AH60" s="1"/>
      <c r="AI60" s="205"/>
      <c r="AJ60" s="1"/>
      <c r="AK60" s="1"/>
      <c r="AL60" s="3"/>
      <c r="AM60" s="2"/>
      <c r="AN60" s="56"/>
      <c r="AO60" s="3"/>
      <c r="AP60" s="3"/>
      <c r="AQ60" s="3"/>
      <c r="AR60" s="3"/>
      <c r="AS60" s="3"/>
      <c r="AT60" s="205"/>
      <c r="AU60" s="205"/>
      <c r="AV60" s="205"/>
      <c r="AW60" s="205"/>
      <c r="AX60" s="205"/>
      <c r="BB60" s="153" t="n">
        <f aca="false">+Input!$D$25</f>
        <v>0</v>
      </c>
    </row>
    <row r="61" customFormat="false" ht="12.75" hidden="false" customHeight="true" outlineLevel="0" collapsed="false">
      <c r="A61" s="285" t="s">
        <v>279</v>
      </c>
      <c r="B61" s="284" t="n">
        <f aca="false">SUM(C61:AG61)</f>
        <v>1082049.5815</v>
      </c>
      <c r="C61" s="153" t="n">
        <v>0</v>
      </c>
      <c r="D61" s="153" t="n">
        <v>0</v>
      </c>
      <c r="E61" s="153" t="n">
        <v>0</v>
      </c>
      <c r="F61" s="153" t="n">
        <v>0</v>
      </c>
      <c r="G61" s="153" t="n">
        <v>0</v>
      </c>
      <c r="H61" s="153"/>
      <c r="I61" s="153"/>
      <c r="J61" s="153" t="n">
        <v>0</v>
      </c>
      <c r="K61" s="153" t="n">
        <v>0</v>
      </c>
      <c r="L61" s="153" t="n">
        <v>0</v>
      </c>
      <c r="M61" s="153" t="n">
        <v>0</v>
      </c>
      <c r="N61" s="153" t="n">
        <v>0</v>
      </c>
      <c r="O61" s="153"/>
      <c r="P61" s="153"/>
      <c r="Q61" s="153" t="n">
        <v>0</v>
      </c>
      <c r="R61" s="153" t="n">
        <v>0</v>
      </c>
      <c r="S61" s="153" t="n">
        <v>0</v>
      </c>
      <c r="T61" s="153" t="n">
        <v>0</v>
      </c>
      <c r="U61" s="153" t="n">
        <v>0</v>
      </c>
      <c r="V61" s="153"/>
      <c r="X61" s="153" t="n">
        <v>0</v>
      </c>
      <c r="Y61" s="153" t="n">
        <v>0</v>
      </c>
      <c r="Z61" s="153" t="n">
        <v>0</v>
      </c>
      <c r="AA61" s="153" t="n">
        <v>0</v>
      </c>
      <c r="AB61" s="153" t="n">
        <v>0</v>
      </c>
      <c r="AC61" s="153"/>
      <c r="AD61" s="153"/>
      <c r="AF61" s="153" t="n">
        <v>0</v>
      </c>
      <c r="AG61" s="153" t="n">
        <f aca="false">+Input!$D$26</f>
        <v>1082049.5815</v>
      </c>
      <c r="AH61" s="1"/>
      <c r="AJ61" s="1"/>
      <c r="AK61" s="1"/>
      <c r="AL61" s="3"/>
      <c r="AM61" s="2"/>
      <c r="AN61" s="33"/>
      <c r="AO61" s="1"/>
      <c r="AP61" s="1"/>
      <c r="AQ61" s="1"/>
      <c r="AR61" s="1"/>
      <c r="AS61" s="1"/>
      <c r="BB61" s="153" t="n">
        <f aca="false">+Input!$D$26</f>
        <v>1082049.5815</v>
      </c>
    </row>
    <row r="62" customFormat="false" ht="12.75" hidden="false" customHeight="true" outlineLevel="0" collapsed="false">
      <c r="A62" s="285" t="s">
        <v>130</v>
      </c>
      <c r="B62" s="284" t="n">
        <f aca="false">SUM(C62:AG62)</f>
        <v>150.3094</v>
      </c>
      <c r="C62" s="153" t="n">
        <v>149.4577</v>
      </c>
      <c r="D62" s="153" t="n">
        <v>0</v>
      </c>
      <c r="E62" s="153" t="n">
        <v>0.0001</v>
      </c>
      <c r="F62" s="153" t="n">
        <v>-0.0004</v>
      </c>
      <c r="G62" s="153" t="n">
        <v>-0.0004</v>
      </c>
      <c r="H62" s="153"/>
      <c r="I62" s="153"/>
      <c r="J62" s="153" t="n">
        <v>0.0001</v>
      </c>
      <c r="K62" s="153" t="n">
        <v>-4.761</v>
      </c>
      <c r="L62" s="153" t="n">
        <v>0</v>
      </c>
      <c r="M62" s="153" t="n">
        <v>-4.5785</v>
      </c>
      <c r="N62" s="153" t="n">
        <v>-0.0648</v>
      </c>
      <c r="O62" s="153"/>
      <c r="P62" s="153"/>
      <c r="Q62" s="153" t="n">
        <v>-0.139</v>
      </c>
      <c r="R62" s="153" t="n">
        <v>-0.0546</v>
      </c>
      <c r="S62" s="153" t="n">
        <v>-0.7558</v>
      </c>
      <c r="T62" s="153" t="n">
        <v>0.0082</v>
      </c>
      <c r="U62" s="153" t="n">
        <v>0.0019</v>
      </c>
      <c r="V62" s="153"/>
      <c r="X62" s="153" t="n">
        <v>-0.0151</v>
      </c>
      <c r="Y62" s="153" t="n">
        <v>5.4195</v>
      </c>
      <c r="Z62" s="153" t="n">
        <v>-0.4957</v>
      </c>
      <c r="AA62" s="153" t="n">
        <v>-1.2413</v>
      </c>
      <c r="AB62" s="153" t="n">
        <v>0.2183</v>
      </c>
      <c r="AC62" s="153"/>
      <c r="AD62" s="153"/>
      <c r="AF62" s="153" t="n">
        <v>11.4137</v>
      </c>
      <c r="AG62" s="153" t="n">
        <f aca="false">+Input!$D$27+Input!$D$28</f>
        <v>-4.1035</v>
      </c>
      <c r="AH62" s="1"/>
      <c r="AJ62" s="1"/>
      <c r="AK62" s="1"/>
      <c r="AL62" s="3"/>
      <c r="AM62" s="2"/>
      <c r="AN62" s="33"/>
      <c r="AO62" s="33"/>
      <c r="AP62" s="1"/>
      <c r="AQ62" s="1"/>
      <c r="AR62" s="1"/>
      <c r="AS62" s="1"/>
      <c r="BB62" s="153" t="n">
        <f aca="false">+Input!$D$27+Input!$D$28</f>
        <v>-4.1035</v>
      </c>
    </row>
    <row r="63" customFormat="false" ht="12.75" hidden="true" customHeight="true" outlineLevel="0" collapsed="false">
      <c r="A63" s="285" t="s">
        <v>232</v>
      </c>
      <c r="B63" s="284" t="n">
        <f aca="false">SUM(C63:AG63)</f>
        <v>0</v>
      </c>
      <c r="C63" s="153"/>
      <c r="D63" s="153"/>
      <c r="E63" s="153"/>
      <c r="F63" s="153"/>
      <c r="G63" s="153"/>
      <c r="H63" s="153"/>
      <c r="I63" s="153"/>
      <c r="J63" s="153"/>
      <c r="K63" s="153"/>
      <c r="L63" s="153"/>
      <c r="M63" s="153"/>
      <c r="N63" s="153"/>
      <c r="O63" s="153"/>
      <c r="P63" s="153"/>
      <c r="Q63" s="153"/>
      <c r="R63" s="153"/>
      <c r="S63" s="153"/>
      <c r="T63" s="153"/>
      <c r="U63" s="153"/>
      <c r="V63" s="153"/>
      <c r="X63" s="153"/>
      <c r="Y63" s="153"/>
      <c r="Z63" s="153"/>
      <c r="AA63" s="153"/>
      <c r="AB63" s="153"/>
      <c r="AC63" s="153"/>
      <c r="AD63" s="153"/>
      <c r="AF63" s="153"/>
      <c r="AG63" s="153"/>
      <c r="AH63" s="1"/>
      <c r="AI63" s="205"/>
      <c r="AJ63" s="1"/>
      <c r="AK63" s="1"/>
      <c r="AL63" s="3"/>
      <c r="AM63" s="2"/>
      <c r="AN63" s="33"/>
      <c r="AO63" s="1"/>
      <c r="AP63" s="1"/>
      <c r="AQ63" s="1"/>
      <c r="AR63" s="1"/>
      <c r="AS63" s="1"/>
      <c r="BB63" s="153"/>
    </row>
    <row r="64" customFormat="false" ht="12.75" hidden="true" customHeight="true" outlineLevel="0" collapsed="false">
      <c r="A64" s="285" t="s">
        <v>126</v>
      </c>
      <c r="B64" s="284" t="n">
        <f aca="false">SUM(C64:AG64)</f>
        <v>0</v>
      </c>
      <c r="C64" s="153"/>
      <c r="D64" s="153"/>
      <c r="E64" s="153"/>
      <c r="F64" s="153"/>
      <c r="G64" s="153"/>
      <c r="H64" s="153"/>
      <c r="I64" s="153"/>
      <c r="J64" s="153"/>
      <c r="K64" s="153"/>
      <c r="L64" s="153"/>
      <c r="M64" s="153"/>
      <c r="N64" s="153"/>
      <c r="O64" s="153"/>
      <c r="P64" s="153"/>
      <c r="Q64" s="153"/>
      <c r="R64" s="153"/>
      <c r="S64" s="153"/>
      <c r="T64" s="153"/>
      <c r="U64" s="153"/>
      <c r="V64" s="153"/>
      <c r="X64" s="153"/>
      <c r="Y64" s="153"/>
      <c r="Z64" s="153"/>
      <c r="AA64" s="153"/>
      <c r="AB64" s="153"/>
      <c r="AC64" s="153"/>
      <c r="AD64" s="153"/>
      <c r="AF64" s="153"/>
      <c r="AG64" s="153"/>
      <c r="AH64" s="1"/>
      <c r="AI64" s="205"/>
      <c r="AJ64" s="1"/>
      <c r="AK64" s="1"/>
      <c r="AL64" s="2"/>
      <c r="AM64" s="2"/>
      <c r="AN64" s="1"/>
      <c r="AO64" s="1"/>
      <c r="AP64" s="1"/>
      <c r="AQ64" s="1"/>
      <c r="AR64" s="1"/>
      <c r="AS64" s="1"/>
      <c r="BB64" s="153"/>
    </row>
    <row r="65" customFormat="false" ht="12.75" hidden="true" customHeight="true" outlineLevel="0" collapsed="false">
      <c r="A65" s="226" t="s">
        <v>127</v>
      </c>
      <c r="B65" s="284" t="n">
        <f aca="false">SUM(C65:AG65)</f>
        <v>0</v>
      </c>
      <c r="C65" s="153"/>
      <c r="D65" s="153"/>
      <c r="E65" s="153"/>
      <c r="F65" s="153"/>
      <c r="G65" s="153"/>
      <c r="H65" s="153"/>
      <c r="I65" s="153"/>
      <c r="J65" s="153"/>
      <c r="K65" s="153"/>
      <c r="L65" s="153"/>
      <c r="M65" s="153"/>
      <c r="N65" s="153"/>
      <c r="O65" s="153"/>
      <c r="P65" s="153"/>
      <c r="Q65" s="153"/>
      <c r="R65" s="153"/>
      <c r="S65" s="153"/>
      <c r="T65" s="153"/>
      <c r="U65" s="153"/>
      <c r="V65" s="153"/>
      <c r="X65" s="153"/>
      <c r="Y65" s="153"/>
      <c r="Z65" s="153"/>
      <c r="AA65" s="153"/>
      <c r="AB65" s="153"/>
      <c r="AC65" s="153"/>
      <c r="AD65" s="153"/>
      <c r="AF65" s="153"/>
      <c r="AG65" s="153"/>
      <c r="AH65" s="1"/>
      <c r="AJ65" s="1"/>
      <c r="AK65" s="1"/>
      <c r="AL65" s="3"/>
      <c r="AM65" s="2"/>
      <c r="AN65" s="1"/>
      <c r="AO65" s="1"/>
      <c r="AP65" s="1"/>
      <c r="AQ65" s="1"/>
      <c r="AR65" s="1"/>
      <c r="AS65" s="1"/>
      <c r="BB65" s="153"/>
    </row>
    <row r="66" customFormat="false" ht="12.75" hidden="true" customHeight="true" outlineLevel="0" collapsed="false">
      <c r="A66" s="226" t="s">
        <v>280</v>
      </c>
      <c r="B66" s="284" t="n">
        <f aca="false">SUM(C66:AG66)</f>
        <v>0</v>
      </c>
      <c r="C66" s="153"/>
      <c r="D66" s="153"/>
      <c r="E66" s="153"/>
      <c r="F66" s="153"/>
      <c r="G66" s="153"/>
      <c r="H66" s="153"/>
      <c r="I66" s="153"/>
      <c r="J66" s="153"/>
      <c r="K66" s="153"/>
      <c r="L66" s="153"/>
      <c r="M66" s="153"/>
      <c r="N66" s="153"/>
      <c r="O66" s="153"/>
      <c r="P66" s="153"/>
      <c r="Q66" s="153"/>
      <c r="R66" s="153"/>
      <c r="S66" s="153"/>
      <c r="T66" s="153"/>
      <c r="U66" s="153"/>
      <c r="V66" s="153"/>
      <c r="X66" s="153"/>
      <c r="Y66" s="153"/>
      <c r="Z66" s="153"/>
      <c r="AA66" s="153"/>
      <c r="AB66" s="153"/>
      <c r="AC66" s="153"/>
      <c r="AD66" s="153"/>
      <c r="AF66" s="153"/>
      <c r="AG66" s="153"/>
      <c r="AH66" s="1"/>
      <c r="AI66" s="205"/>
      <c r="AJ66" s="1"/>
      <c r="AK66" s="1"/>
      <c r="AL66" s="3"/>
      <c r="AM66" s="2"/>
      <c r="AN66" s="1"/>
      <c r="AO66" s="1"/>
      <c r="AP66" s="1"/>
      <c r="AQ66" s="1"/>
      <c r="AR66" s="1"/>
      <c r="AS66" s="1"/>
      <c r="BB66" s="153"/>
    </row>
    <row r="67" customFormat="false" ht="12.75" hidden="false" customHeight="true" outlineLevel="0" collapsed="false">
      <c r="A67" s="226" t="s">
        <v>281</v>
      </c>
      <c r="B67" s="284" t="n">
        <f aca="false">SUM(C67:AG67)</f>
        <v>0</v>
      </c>
      <c r="C67" s="153" t="n">
        <v>0</v>
      </c>
      <c r="D67" s="153" t="n">
        <v>0</v>
      </c>
      <c r="E67" s="153" t="n">
        <v>0</v>
      </c>
      <c r="F67" s="153" t="n">
        <v>0</v>
      </c>
      <c r="G67" s="153" t="n">
        <v>0</v>
      </c>
      <c r="H67" s="153"/>
      <c r="I67" s="153"/>
      <c r="J67" s="153" t="n">
        <v>0</v>
      </c>
      <c r="K67" s="153" t="n">
        <v>0</v>
      </c>
      <c r="L67" s="153" t="n">
        <v>0</v>
      </c>
      <c r="M67" s="153" t="n">
        <v>0</v>
      </c>
      <c r="N67" s="153" t="n">
        <v>0</v>
      </c>
      <c r="O67" s="153"/>
      <c r="P67" s="153"/>
      <c r="Q67" s="153" t="n">
        <v>0</v>
      </c>
      <c r="R67" s="153" t="n">
        <v>0</v>
      </c>
      <c r="S67" s="153" t="n">
        <v>0</v>
      </c>
      <c r="T67" s="153" t="n">
        <v>0</v>
      </c>
      <c r="U67" s="153" t="n">
        <v>0</v>
      </c>
      <c r="V67" s="153"/>
      <c r="X67" s="153" t="n">
        <v>0</v>
      </c>
      <c r="Y67" s="153" t="n">
        <v>0</v>
      </c>
      <c r="Z67" s="153" t="n">
        <v>0</v>
      </c>
      <c r="AA67" s="153" t="n">
        <v>0</v>
      </c>
      <c r="AB67" s="153" t="n">
        <v>0</v>
      </c>
      <c r="AC67" s="153"/>
      <c r="AD67" s="153"/>
      <c r="AF67" s="153" t="n">
        <v>0</v>
      </c>
      <c r="AG67" s="153" t="n">
        <f aca="false">+Input!$D$29</f>
        <v>0</v>
      </c>
      <c r="AH67" s="1"/>
      <c r="AI67" s="205"/>
      <c r="AJ67" s="1"/>
      <c r="AK67" s="1"/>
      <c r="AL67" s="3"/>
      <c r="AM67" s="2"/>
      <c r="AN67" s="1"/>
      <c r="AO67" s="1"/>
      <c r="AP67" s="1"/>
      <c r="AQ67" s="1"/>
      <c r="AR67" s="1"/>
      <c r="AS67" s="1"/>
      <c r="BB67" s="153" t="n">
        <f aca="false">+Input!$D$29</f>
        <v>0</v>
      </c>
    </row>
    <row r="68" customFormat="false" ht="12.75" hidden="false" customHeight="true" outlineLevel="0" collapsed="false">
      <c r="A68" s="226" t="s">
        <v>282</v>
      </c>
      <c r="B68" s="284" t="n">
        <f aca="false">SUM(C68:AG68)</f>
        <v>0</v>
      </c>
      <c r="AH68" s="1"/>
      <c r="AJ68" s="1"/>
      <c r="AK68" s="1"/>
      <c r="AL68" s="3"/>
      <c r="AM68" s="2"/>
      <c r="AN68" s="1"/>
      <c r="AO68" s="1"/>
      <c r="AP68" s="1"/>
      <c r="AQ68" s="1"/>
      <c r="AR68" s="1"/>
      <c r="AS68" s="1"/>
    </row>
    <row r="69" customFormat="false" ht="12.75" hidden="false" customHeight="true" outlineLevel="0" collapsed="false">
      <c r="A69" s="285" t="s">
        <v>283</v>
      </c>
      <c r="B69" s="284" t="n">
        <f aca="false">SUM(C69:AG69)</f>
        <v>0</v>
      </c>
      <c r="AH69" s="1"/>
      <c r="AI69" s="205"/>
      <c r="AJ69" s="1"/>
      <c r="AK69" s="1"/>
      <c r="AL69" s="3"/>
      <c r="AM69" s="2"/>
      <c r="AN69" s="1"/>
      <c r="AO69" s="1"/>
      <c r="AP69" s="1"/>
      <c r="AQ69" s="1"/>
      <c r="AR69" s="1"/>
      <c r="AS69" s="1"/>
    </row>
    <row r="70" customFormat="false" ht="12.75" hidden="false" customHeight="true" outlineLevel="0" collapsed="false">
      <c r="A70" s="226" t="s">
        <v>284</v>
      </c>
      <c r="B70" s="284" t="n">
        <f aca="false">SUM(C70:AG70)</f>
        <v>0</v>
      </c>
      <c r="AH70" s="1"/>
      <c r="AJ70" s="1"/>
      <c r="AK70" s="1"/>
      <c r="AL70" s="3"/>
      <c r="AM70" s="2"/>
      <c r="AN70" s="1"/>
      <c r="AO70" s="1"/>
      <c r="AP70" s="1"/>
      <c r="AQ70" s="1"/>
      <c r="AR70" s="1"/>
      <c r="AS70" s="1"/>
    </row>
    <row r="71" customFormat="false" ht="12.75" hidden="false" customHeight="true" outlineLevel="0" collapsed="false">
      <c r="A71" s="226" t="s">
        <v>285</v>
      </c>
      <c r="B71" s="284" t="s">
        <v>286</v>
      </c>
      <c r="C71" s="153"/>
      <c r="AH71" s="1"/>
      <c r="AJ71" s="1"/>
      <c r="AK71" s="1"/>
      <c r="AL71" s="3"/>
      <c r="AM71" s="2"/>
    </row>
    <row r="72" customFormat="false" ht="12.75" hidden="false" customHeight="true" outlineLevel="0" collapsed="false">
      <c r="A72" s="226"/>
      <c r="B72" s="409" t="s">
        <v>327</v>
      </c>
      <c r="C72" s="2"/>
      <c r="AH72" s="1"/>
      <c r="AJ72" s="1"/>
      <c r="AK72" s="1"/>
      <c r="AL72" s="3"/>
      <c r="AM72" s="2"/>
    </row>
    <row r="73" customFormat="false" ht="12.75" hidden="false" customHeight="true" outlineLevel="0" collapsed="false">
      <c r="A73" s="226" t="s">
        <v>328</v>
      </c>
      <c r="B73" s="284" t="n">
        <f aca="false">E22</f>
        <v>0</v>
      </c>
      <c r="C73" s="153"/>
      <c r="AH73" s="1"/>
      <c r="AJ73" s="1"/>
      <c r="AK73" s="1"/>
      <c r="AL73" s="3"/>
      <c r="AM73" s="2"/>
    </row>
    <row r="74" customFormat="false" ht="12.75" hidden="false" customHeight="true" outlineLevel="0" collapsed="false">
      <c r="A74" s="226" t="s">
        <v>329</v>
      </c>
      <c r="B74" s="284" t="n">
        <f aca="false">SUM(C74:AG74)</f>
        <v>0</v>
      </c>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D74" s="153"/>
      <c r="AE74" s="153"/>
      <c r="AF74" s="153"/>
      <c r="AG74" s="325"/>
      <c r="AH74" s="1"/>
      <c r="AJ74" s="1"/>
      <c r="AK74" s="1"/>
      <c r="AL74" s="3"/>
      <c r="AM74" s="2"/>
    </row>
    <row r="75" customFormat="false" ht="12.75" hidden="false" customHeight="true" outlineLevel="0" collapsed="false">
      <c r="A75" s="226"/>
      <c r="B75" s="3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310"/>
      <c r="AH75" s="1"/>
      <c r="AJ75" s="1"/>
      <c r="AK75" s="1"/>
      <c r="AL75" s="3"/>
      <c r="AM75" s="2"/>
    </row>
    <row r="76" customFormat="false" ht="12.75" hidden="false" customHeight="true" outlineLevel="0" collapsed="false">
      <c r="A76" s="315" t="s">
        <v>289</v>
      </c>
      <c r="B76" s="316" t="n">
        <f aca="false">SUM(B47:B75)-B61-B67-B58-B59</f>
        <v>931129.5788</v>
      </c>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8"/>
      <c r="AH76" s="1"/>
      <c r="AJ76" s="1"/>
      <c r="AK76" s="1"/>
      <c r="AL76" s="3"/>
      <c r="AM76" s="2"/>
    </row>
    <row r="77" customFormat="false" ht="12.7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J77" s="1"/>
      <c r="AK77" s="1"/>
      <c r="AL77" s="3"/>
      <c r="AM77" s="2"/>
    </row>
    <row r="78" customFormat="false" ht="12.75" hidden="false" customHeight="true" outlineLevel="0" collapsed="false">
      <c r="A78" s="85"/>
      <c r="B78" s="319"/>
      <c r="AH78" s="85"/>
      <c r="AJ78" s="85"/>
      <c r="AK78" s="153"/>
      <c r="AL78" s="3"/>
      <c r="AM78" s="2"/>
    </row>
    <row r="79" customFormat="false" ht="12.75" hidden="false" customHeight="true" outlineLevel="0" collapsed="false">
      <c r="A79" s="262" t="s">
        <v>324</v>
      </c>
      <c r="B79" s="262"/>
      <c r="AH79" s="85"/>
      <c r="AJ79" s="85"/>
      <c r="AK79" s="153"/>
      <c r="AL79" s="3"/>
      <c r="AM79" s="2"/>
    </row>
    <row r="80" customFormat="false" ht="12.75" hidden="false" customHeight="true" outlineLevel="0" collapsed="false">
      <c r="A80" s="85"/>
      <c r="B80" s="319"/>
      <c r="AH80" s="85"/>
      <c r="AJ80" s="85"/>
      <c r="AK80" s="153"/>
      <c r="AL80" s="3"/>
      <c r="AM80" s="2"/>
    </row>
    <row r="81" customFormat="false" ht="12.75" hidden="false" customHeight="true" outlineLevel="0" collapsed="false">
      <c r="A81" s="264"/>
      <c r="B81" s="265" t="s">
        <v>252</v>
      </c>
      <c r="C81" s="266" t="n">
        <f aca="false">SUM(C85:C101)</f>
        <v>0</v>
      </c>
      <c r="D81" s="266" t="n">
        <f aca="false">SUM(D85:D101)</f>
        <v>0</v>
      </c>
      <c r="E81" s="266" t="n">
        <f aca="false">SUM(E85:E101)</f>
        <v>0</v>
      </c>
      <c r="F81" s="266" t="n">
        <f aca="false">SUM(F85:F101)</f>
        <v>0</v>
      </c>
      <c r="G81" s="266" t="n">
        <f aca="false">SUM(G85:G101)</f>
        <v>0</v>
      </c>
      <c r="H81" s="266" t="n">
        <f aca="false">SUM(H85:H101)</f>
        <v>0</v>
      </c>
      <c r="I81" s="266" t="n">
        <f aca="false">SUM(I85:I101)</f>
        <v>0</v>
      </c>
      <c r="J81" s="266" t="n">
        <f aca="false">SUM(J85:J101)</f>
        <v>0</v>
      </c>
      <c r="K81" s="266" t="n">
        <f aca="false">SUM(K85:K101)</f>
        <v>0</v>
      </c>
      <c r="L81" s="266" t="n">
        <f aca="false">SUM(L85:L101)</f>
        <v>0</v>
      </c>
      <c r="M81" s="266" t="n">
        <f aca="false">SUM(M85:M101)</f>
        <v>0</v>
      </c>
      <c r="N81" s="266" t="n">
        <f aca="false">SUM(N85:N101)</f>
        <v>0</v>
      </c>
      <c r="O81" s="266" t="n">
        <f aca="false">SUM(O85:O101)</f>
        <v>0</v>
      </c>
      <c r="P81" s="266" t="n">
        <f aca="false">SUM(P85:P101)</f>
        <v>0</v>
      </c>
      <c r="Q81" s="266" t="n">
        <f aca="false">SUM(Q85:Q101)</f>
        <v>0</v>
      </c>
      <c r="R81" s="266" t="n">
        <f aca="false">SUM(R85:R101)</f>
        <v>0</v>
      </c>
      <c r="S81" s="266" t="n">
        <f aca="false">SUM(S85:S101)</f>
        <v>0</v>
      </c>
      <c r="T81" s="266" t="n">
        <f aca="false">SUM(T85:T101)</f>
        <v>0</v>
      </c>
      <c r="U81" s="266" t="n">
        <f aca="false">SUM(U85:U101)</f>
        <v>0</v>
      </c>
      <c r="V81" s="266" t="n">
        <f aca="false">SUM(V85:V101)</f>
        <v>0</v>
      </c>
      <c r="W81" s="266" t="n">
        <f aca="false">SUM(W85:W101)</f>
        <v>0</v>
      </c>
      <c r="X81" s="266" t="n">
        <f aca="false">SUM(X85:X101)</f>
        <v>0</v>
      </c>
      <c r="Y81" s="266" t="n">
        <f aca="false">SUM(Y85:Y101)</f>
        <v>0</v>
      </c>
      <c r="Z81" s="266" t="n">
        <f aca="false">SUM(Z85:Z101)</f>
        <v>0</v>
      </c>
      <c r="AA81" s="266" t="n">
        <f aca="false">SUM(AA85:AA101)</f>
        <v>0</v>
      </c>
      <c r="AB81" s="266" t="n">
        <f aca="false">SUM(AB85:AB101)</f>
        <v>0</v>
      </c>
      <c r="AC81" s="266" t="n">
        <f aca="false">SUM(AC85:AC101)</f>
        <v>0</v>
      </c>
      <c r="AD81" s="266" t="n">
        <f aca="false">SUM(AD85:AD101)</f>
        <v>0</v>
      </c>
      <c r="AE81" s="266" t="n">
        <f aca="false">SUM(AE85:AE101)</f>
        <v>0</v>
      </c>
      <c r="AF81" s="266" t="n">
        <f aca="false">SUM(AF85:AF101)</f>
        <v>0</v>
      </c>
      <c r="AG81" s="266" t="n">
        <f aca="false">SUM(AG85:AG101)</f>
        <v>0</v>
      </c>
      <c r="AH81" s="1"/>
      <c r="AI81" s="320"/>
      <c r="AJ81" s="22"/>
      <c r="AK81" s="1"/>
      <c r="AL81" s="17"/>
      <c r="AN81" s="1"/>
      <c r="AO81" s="1"/>
      <c r="AP81" s="1"/>
      <c r="AQ81" s="1"/>
      <c r="AR81" s="1"/>
      <c r="AS81" s="1"/>
    </row>
    <row r="82" customFormat="false" ht="12.75" hidden="false" customHeight="true" outlineLevel="0" collapsed="false">
      <c r="A82" s="269" t="s">
        <v>166</v>
      </c>
      <c r="B82" s="270" t="n">
        <f aca="false">B44</f>
        <v>36647</v>
      </c>
      <c r="C82" s="271" t="n">
        <f aca="false">C44</f>
        <v>36647</v>
      </c>
      <c r="D82" s="271" t="n">
        <f aca="false">D44</f>
        <v>36648</v>
      </c>
      <c r="E82" s="271" t="n">
        <f aca="false">E44</f>
        <v>36649</v>
      </c>
      <c r="F82" s="271" t="n">
        <f aca="false">F44</f>
        <v>36650</v>
      </c>
      <c r="G82" s="271" t="n">
        <f aca="false">G44</f>
        <v>36651</v>
      </c>
      <c r="H82" s="271" t="n">
        <f aca="false">H44</f>
        <v>36652</v>
      </c>
      <c r="I82" s="271" t="n">
        <f aca="false">I44</f>
        <v>36653</v>
      </c>
      <c r="J82" s="271" t="n">
        <f aca="false">J44</f>
        <v>36654</v>
      </c>
      <c r="K82" s="271" t="n">
        <f aca="false">K44</f>
        <v>36655</v>
      </c>
      <c r="L82" s="271" t="n">
        <f aca="false">L44</f>
        <v>36656</v>
      </c>
      <c r="M82" s="271" t="n">
        <f aca="false">M44</f>
        <v>36657</v>
      </c>
      <c r="N82" s="271" t="n">
        <f aca="false">N44</f>
        <v>36658</v>
      </c>
      <c r="O82" s="271" t="n">
        <f aca="false">O44</f>
        <v>36659</v>
      </c>
      <c r="P82" s="271" t="n">
        <f aca="false">P44</f>
        <v>36660</v>
      </c>
      <c r="Q82" s="271" t="n">
        <f aca="false">Q44</f>
        <v>36661</v>
      </c>
      <c r="R82" s="271" t="n">
        <f aca="false">R44</f>
        <v>36662</v>
      </c>
      <c r="S82" s="271" t="n">
        <f aca="false">S44</f>
        <v>36663</v>
      </c>
      <c r="T82" s="271" t="n">
        <f aca="false">T44</f>
        <v>36664</v>
      </c>
      <c r="U82" s="271" t="n">
        <f aca="false">U44</f>
        <v>36665</v>
      </c>
      <c r="V82" s="271" t="n">
        <f aca="false">V44</f>
        <v>36666</v>
      </c>
      <c r="W82" s="271" t="n">
        <f aca="false">W44</f>
        <v>36667</v>
      </c>
      <c r="X82" s="271" t="n">
        <f aca="false">X44</f>
        <v>36668</v>
      </c>
      <c r="Y82" s="271" t="n">
        <f aca="false">Y44</f>
        <v>36669</v>
      </c>
      <c r="Z82" s="271" t="n">
        <f aca="false">Z44</f>
        <v>36670</v>
      </c>
      <c r="AA82" s="271" t="n">
        <f aca="false">AA44</f>
        <v>36671</v>
      </c>
      <c r="AB82" s="271" t="n">
        <f aca="false">AB44</f>
        <v>36672</v>
      </c>
      <c r="AC82" s="271" t="n">
        <f aca="false">AC44</f>
        <v>36673</v>
      </c>
      <c r="AD82" s="271" t="n">
        <f aca="false">AD44</f>
        <v>36674</v>
      </c>
      <c r="AE82" s="271" t="n">
        <f aca="false">AE44</f>
        <v>36675</v>
      </c>
      <c r="AF82" s="271" t="n">
        <f aca="false">AF44</f>
        <v>36676</v>
      </c>
      <c r="AG82" s="271" t="n">
        <f aca="false">AG44</f>
        <v>36677</v>
      </c>
      <c r="AH82" s="272"/>
      <c r="AI82" s="320"/>
      <c r="AJ82" s="322"/>
      <c r="AK82" s="272"/>
      <c r="AL82" s="275"/>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272"/>
      <c r="BT82" s="272"/>
      <c r="BU82" s="272"/>
      <c r="BV82" s="272"/>
      <c r="BW82" s="272"/>
      <c r="BX82" s="272"/>
      <c r="BY82" s="272"/>
      <c r="BZ82" s="272"/>
      <c r="CA82" s="272"/>
      <c r="CB82" s="272"/>
      <c r="CC82" s="272"/>
      <c r="CD82" s="272"/>
      <c r="CE82" s="272"/>
      <c r="CF82" s="272"/>
      <c r="CG82" s="272"/>
      <c r="CH82" s="272"/>
      <c r="CI82" s="272"/>
      <c r="CJ82" s="272"/>
      <c r="CK82" s="272"/>
      <c r="CL82" s="272"/>
      <c r="CM82" s="272"/>
      <c r="CN82" s="272"/>
      <c r="CO82" s="272"/>
      <c r="CP82" s="272"/>
      <c r="CQ82" s="272"/>
      <c r="CR82" s="272"/>
      <c r="CS82" s="272"/>
      <c r="CT82" s="272"/>
      <c r="CU82" s="272"/>
      <c r="CV82" s="272"/>
      <c r="CW82" s="272"/>
      <c r="CX82" s="272"/>
      <c r="CY82" s="272"/>
      <c r="CZ82" s="272"/>
      <c r="DA82" s="272"/>
      <c r="DB82" s="272"/>
      <c r="DC82" s="272"/>
      <c r="DD82" s="272"/>
      <c r="DE82" s="272"/>
      <c r="DF82" s="272"/>
      <c r="DG82" s="272"/>
      <c r="DH82" s="272"/>
      <c r="DI82" s="272"/>
      <c r="DJ82" s="272"/>
      <c r="DK82" s="272"/>
      <c r="DL82" s="272"/>
      <c r="DM82" s="272"/>
      <c r="DN82" s="272"/>
      <c r="DO82" s="272"/>
      <c r="DP82" s="272"/>
      <c r="DQ82" s="272"/>
      <c r="DR82" s="272"/>
      <c r="DS82" s="272"/>
      <c r="DT82" s="272"/>
      <c r="DU82" s="272"/>
      <c r="DV82" s="272"/>
      <c r="DW82" s="272"/>
      <c r="DX82" s="272"/>
      <c r="DY82" s="272"/>
      <c r="DZ82" s="272"/>
      <c r="EA82" s="272"/>
      <c r="EB82" s="272"/>
      <c r="EC82" s="272"/>
      <c r="ED82" s="272"/>
      <c r="EE82" s="272"/>
      <c r="EF82" s="272"/>
      <c r="EG82" s="272"/>
      <c r="EH82" s="272"/>
      <c r="EI82" s="272"/>
      <c r="EJ82" s="272"/>
      <c r="EK82" s="272"/>
      <c r="EL82" s="272"/>
      <c r="EM82" s="272"/>
      <c r="EN82" s="272"/>
      <c r="EO82" s="272"/>
      <c r="EP82" s="272"/>
      <c r="EQ82" s="272"/>
      <c r="ER82" s="272"/>
      <c r="ES82" s="272"/>
      <c r="ET82" s="272"/>
      <c r="EU82" s="272"/>
      <c r="EV82" s="272"/>
      <c r="EW82" s="272"/>
      <c r="EX82" s="272"/>
      <c r="EY82" s="272"/>
      <c r="EZ82" s="272"/>
      <c r="FA82" s="272"/>
      <c r="FB82" s="272"/>
      <c r="FC82" s="272"/>
      <c r="FD82" s="272"/>
      <c r="FE82" s="272"/>
      <c r="FF82" s="272"/>
      <c r="FG82" s="272"/>
      <c r="FH82" s="272"/>
      <c r="FI82" s="272"/>
      <c r="FJ82" s="272"/>
      <c r="FK82" s="272"/>
      <c r="FL82" s="272"/>
      <c r="FM82" s="272"/>
      <c r="FN82" s="272"/>
      <c r="FO82" s="272"/>
      <c r="FP82" s="272"/>
      <c r="FQ82" s="272"/>
      <c r="FR82" s="272"/>
      <c r="FS82" s="272"/>
      <c r="FT82" s="272"/>
      <c r="FU82" s="272"/>
      <c r="FV82" s="272"/>
      <c r="FW82" s="272"/>
      <c r="FX82" s="272"/>
      <c r="FY82" s="272"/>
      <c r="FZ82" s="272"/>
      <c r="GA82" s="272"/>
      <c r="GB82" s="272"/>
      <c r="GC82" s="272"/>
      <c r="GD82" s="272"/>
      <c r="GE82" s="272"/>
      <c r="GF82" s="272"/>
      <c r="GG82" s="272"/>
      <c r="GH82" s="272"/>
      <c r="GI82" s="272"/>
      <c r="GJ82" s="272"/>
      <c r="GK82" s="272"/>
      <c r="GL82" s="272"/>
      <c r="GM82" s="272"/>
      <c r="GN82" s="272"/>
      <c r="GO82" s="272"/>
      <c r="GP82" s="272"/>
      <c r="GQ82" s="272"/>
      <c r="GR82" s="272"/>
      <c r="GS82" s="272"/>
      <c r="GT82" s="272"/>
      <c r="GU82" s="272"/>
      <c r="GV82" s="272"/>
      <c r="GW82" s="272"/>
      <c r="GX82" s="272"/>
      <c r="GY82" s="272"/>
      <c r="GZ82" s="272"/>
      <c r="HA82" s="272"/>
      <c r="HB82" s="272"/>
      <c r="HC82" s="272"/>
      <c r="HD82" s="272"/>
      <c r="HE82" s="272"/>
      <c r="HF82" s="272"/>
      <c r="HG82" s="272"/>
      <c r="HH82" s="272"/>
      <c r="HI82" s="272"/>
      <c r="HJ82" s="272"/>
      <c r="HK82" s="272"/>
      <c r="HL82" s="272"/>
      <c r="HM82" s="272"/>
      <c r="HN82" s="272"/>
      <c r="HO82" s="272"/>
      <c r="HP82" s="272"/>
      <c r="HQ82" s="272"/>
      <c r="HR82" s="272"/>
      <c r="HS82" s="272"/>
      <c r="HT82" s="272"/>
      <c r="HU82" s="272"/>
      <c r="HV82" s="272"/>
      <c r="HW82" s="272"/>
      <c r="HX82" s="272"/>
      <c r="HY82" s="272"/>
      <c r="HZ82" s="272"/>
      <c r="IA82" s="272"/>
      <c r="IB82" s="272"/>
      <c r="IC82" s="272"/>
      <c r="ID82" s="272"/>
      <c r="IE82" s="272"/>
      <c r="IF82" s="272"/>
      <c r="IG82" s="272"/>
      <c r="IH82" s="272"/>
      <c r="II82" s="272"/>
      <c r="IJ82" s="272"/>
      <c r="IK82" s="272"/>
      <c r="IL82" s="272"/>
      <c r="IM82" s="272"/>
      <c r="IN82" s="272"/>
      <c r="IO82" s="272"/>
      <c r="IP82" s="272"/>
      <c r="IQ82" s="272"/>
      <c r="IR82" s="272"/>
      <c r="IS82" s="272"/>
      <c r="IT82" s="272"/>
      <c r="IU82" s="272"/>
      <c r="IV82" s="272"/>
      <c r="IW82" s="272"/>
    </row>
    <row r="83" customFormat="false" ht="12.75" hidden="false" customHeight="true" outlineLevel="0" collapsed="false">
      <c r="A83" s="276"/>
      <c r="B83" s="276"/>
      <c r="C83" s="278" t="str">
        <f aca="false">C45</f>
        <v>M</v>
      </c>
      <c r="D83" s="278" t="str">
        <f aca="false">D45</f>
        <v>T</v>
      </c>
      <c r="E83" s="278" t="str">
        <f aca="false">E45</f>
        <v>W</v>
      </c>
      <c r="F83" s="278" t="str">
        <f aca="false">F45</f>
        <v>R</v>
      </c>
      <c r="G83" s="278" t="str">
        <f aca="false">G45</f>
        <v>F</v>
      </c>
      <c r="H83" s="278" t="str">
        <f aca="false">H45</f>
        <v>S</v>
      </c>
      <c r="I83" s="278" t="str">
        <f aca="false">I45</f>
        <v>S</v>
      </c>
      <c r="J83" s="278" t="str">
        <f aca="false">J45</f>
        <v>M</v>
      </c>
      <c r="K83" s="278" t="str">
        <f aca="false">K45</f>
        <v>T</v>
      </c>
      <c r="L83" s="278" t="str">
        <f aca="false">L45</f>
        <v>W</v>
      </c>
      <c r="M83" s="278" t="str">
        <f aca="false">M45</f>
        <v>R</v>
      </c>
      <c r="N83" s="278" t="str">
        <f aca="false">N45</f>
        <v>F</v>
      </c>
      <c r="O83" s="278" t="str">
        <f aca="false">O45</f>
        <v>S</v>
      </c>
      <c r="P83" s="278" t="str">
        <f aca="false">P45</f>
        <v>S</v>
      </c>
      <c r="Q83" s="278" t="str">
        <f aca="false">Q45</f>
        <v>M</v>
      </c>
      <c r="R83" s="278" t="str">
        <f aca="false">R45</f>
        <v>T</v>
      </c>
      <c r="S83" s="278" t="str">
        <f aca="false">S45</f>
        <v>W</v>
      </c>
      <c r="T83" s="278" t="str">
        <f aca="false">T45</f>
        <v>R</v>
      </c>
      <c r="U83" s="278" t="str">
        <f aca="false">U45</f>
        <v>F</v>
      </c>
      <c r="V83" s="278" t="str">
        <f aca="false">V45</f>
        <v>S</v>
      </c>
      <c r="W83" s="278" t="str">
        <f aca="false">W45</f>
        <v>S</v>
      </c>
      <c r="X83" s="278" t="str">
        <f aca="false">X45</f>
        <v>M</v>
      </c>
      <c r="Y83" s="278" t="str">
        <f aca="false">Y45</f>
        <v>T</v>
      </c>
      <c r="Z83" s="278" t="str">
        <f aca="false">Z45</f>
        <v>W</v>
      </c>
      <c r="AA83" s="278" t="str">
        <f aca="false">AA45</f>
        <v>R</v>
      </c>
      <c r="AB83" s="278" t="str">
        <f aca="false">AB45</f>
        <v>F</v>
      </c>
      <c r="AC83" s="278" t="str">
        <f aca="false">AC45</f>
        <v>S</v>
      </c>
      <c r="AD83" s="278" t="str">
        <f aca="false">AD45</f>
        <v>S</v>
      </c>
      <c r="AE83" s="278" t="str">
        <f aca="false">AE45</f>
        <v>M</v>
      </c>
      <c r="AF83" s="278" t="str">
        <f aca="false">AF45</f>
        <v>T</v>
      </c>
      <c r="AG83" s="278" t="str">
        <f aca="false">AG45</f>
        <v>W</v>
      </c>
      <c r="AH83" s="1"/>
      <c r="AI83" s="320"/>
      <c r="AJ83" s="22"/>
      <c r="AK83" s="1"/>
      <c r="AL83" s="85"/>
      <c r="AN83" s="1"/>
      <c r="AO83" s="1"/>
      <c r="AP83" s="1"/>
      <c r="AQ83" s="1"/>
      <c r="AR83" s="1"/>
      <c r="AS83" s="1"/>
    </row>
    <row r="84" customFormat="false" ht="12.75" hidden="false" customHeight="true" outlineLevel="0" collapsed="false">
      <c r="A84" s="281"/>
      <c r="B84" s="277" t="s">
        <v>258</v>
      </c>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4"/>
      <c r="AH84" s="85"/>
      <c r="AI84" s="205"/>
      <c r="AJ84" s="133"/>
      <c r="AK84" s="153"/>
      <c r="AL84" s="3"/>
      <c r="AM84" s="2"/>
    </row>
    <row r="85" customFormat="false" ht="12.75" hidden="false" customHeight="true" outlineLevel="0" collapsed="false">
      <c r="A85" s="226" t="s">
        <v>291</v>
      </c>
      <c r="B85" s="284" t="n">
        <f aca="false">SUM(C85:AG85)</f>
        <v>0</v>
      </c>
      <c r="C85" s="153" t="n">
        <v>0</v>
      </c>
      <c r="D85" s="153" t="n">
        <v>0</v>
      </c>
      <c r="E85" s="153" t="n">
        <v>0</v>
      </c>
      <c r="F85" s="153" t="n">
        <v>0</v>
      </c>
      <c r="G85" s="153" t="n">
        <v>0</v>
      </c>
      <c r="H85" s="153" t="n">
        <v>0</v>
      </c>
      <c r="I85" s="153" t="n">
        <v>0</v>
      </c>
      <c r="J85" s="153" t="n">
        <v>0</v>
      </c>
      <c r="K85" s="153" t="n">
        <v>0</v>
      </c>
      <c r="L85" s="153" t="n">
        <v>0</v>
      </c>
      <c r="M85" s="153" t="n">
        <v>0</v>
      </c>
      <c r="N85" s="153" t="n">
        <v>0</v>
      </c>
      <c r="O85" s="153" t="n">
        <v>0</v>
      </c>
      <c r="P85" s="153" t="n">
        <v>0</v>
      </c>
      <c r="Q85" s="153" t="n">
        <v>0</v>
      </c>
      <c r="R85" s="153" t="n">
        <v>0</v>
      </c>
      <c r="S85" s="153" t="n">
        <v>0</v>
      </c>
      <c r="T85" s="153" t="n">
        <v>0</v>
      </c>
      <c r="U85" s="153" t="n">
        <v>0</v>
      </c>
      <c r="V85" s="153" t="n">
        <v>0</v>
      </c>
      <c r="W85" s="153" t="n">
        <v>0</v>
      </c>
      <c r="X85" s="153" t="n">
        <v>0</v>
      </c>
      <c r="Y85" s="153" t="n">
        <v>0</v>
      </c>
      <c r="Z85" s="153" t="n">
        <v>0</v>
      </c>
      <c r="AA85" s="153" t="n">
        <v>0</v>
      </c>
      <c r="AB85" s="153" t="n">
        <v>0</v>
      </c>
      <c r="AC85" s="153" t="n">
        <v>0</v>
      </c>
      <c r="AD85" s="153" t="n">
        <v>0</v>
      </c>
      <c r="AE85" s="153" t="n">
        <v>0</v>
      </c>
      <c r="AF85" s="153" t="n">
        <v>0</v>
      </c>
      <c r="AG85" s="325" t="n">
        <v>0</v>
      </c>
      <c r="AH85" s="85"/>
      <c r="AJ85" s="85"/>
      <c r="AK85" s="153"/>
      <c r="AL85" s="3"/>
      <c r="AM85" s="2"/>
    </row>
    <row r="86" customFormat="false" ht="12.75" hidden="false" customHeight="true" outlineLevel="0" collapsed="false">
      <c r="A86" s="226" t="s">
        <v>292</v>
      </c>
      <c r="B86" s="284" t="n">
        <f aca="false">SUM(C86:AG86)</f>
        <v>0</v>
      </c>
      <c r="C86" s="153" t="n">
        <v>0</v>
      </c>
      <c r="D86" s="153" t="n">
        <v>0</v>
      </c>
      <c r="E86" s="153" t="n">
        <v>0</v>
      </c>
      <c r="F86" s="153" t="n">
        <v>0</v>
      </c>
      <c r="G86" s="153" t="n">
        <v>0</v>
      </c>
      <c r="H86" s="153" t="n">
        <v>0</v>
      </c>
      <c r="I86" s="153" t="n">
        <v>0</v>
      </c>
      <c r="J86" s="153" t="n">
        <v>0</v>
      </c>
      <c r="K86" s="153" t="n">
        <v>0</v>
      </c>
      <c r="L86" s="153" t="n">
        <v>0</v>
      </c>
      <c r="M86" s="153" t="n">
        <v>0</v>
      </c>
      <c r="N86" s="153" t="n">
        <v>0</v>
      </c>
      <c r="O86" s="153" t="n">
        <v>0</v>
      </c>
      <c r="P86" s="153" t="n">
        <v>0</v>
      </c>
      <c r="Q86" s="153" t="n">
        <v>0</v>
      </c>
      <c r="R86" s="153" t="n">
        <v>0</v>
      </c>
      <c r="S86" s="153" t="n">
        <v>0</v>
      </c>
      <c r="T86" s="153" t="n">
        <v>0</v>
      </c>
      <c r="U86" s="153" t="n">
        <v>0</v>
      </c>
      <c r="V86" s="153" t="n">
        <v>0</v>
      </c>
      <c r="W86" s="153" t="n">
        <v>0</v>
      </c>
      <c r="X86" s="153" t="n">
        <v>0</v>
      </c>
      <c r="Y86" s="153" t="n">
        <v>0</v>
      </c>
      <c r="Z86" s="153" t="n">
        <v>0</v>
      </c>
      <c r="AA86" s="153" t="n">
        <v>0</v>
      </c>
      <c r="AB86" s="153" t="n">
        <v>0</v>
      </c>
      <c r="AC86" s="153" t="n">
        <v>0</v>
      </c>
      <c r="AD86" s="153" t="n">
        <v>0</v>
      </c>
      <c r="AE86" s="153" t="n">
        <v>0</v>
      </c>
      <c r="AF86" s="153" t="n">
        <v>0</v>
      </c>
      <c r="AG86" s="325" t="n">
        <v>0</v>
      </c>
      <c r="AH86" s="85"/>
      <c r="AJ86" s="85"/>
      <c r="AK86" s="153"/>
      <c r="AL86" s="3"/>
      <c r="AM86" s="2"/>
    </row>
    <row r="87" customFormat="false" ht="12.75" hidden="false" customHeight="true" outlineLevel="0" collapsed="false">
      <c r="A87" s="226" t="s">
        <v>293</v>
      </c>
      <c r="B87" s="284" t="n">
        <f aca="false">SUM(C87:AG87)</f>
        <v>0</v>
      </c>
      <c r="C87" s="153" t="n">
        <v>0</v>
      </c>
      <c r="D87" s="153" t="n">
        <v>0</v>
      </c>
      <c r="E87" s="153" t="n">
        <v>0</v>
      </c>
      <c r="F87" s="153" t="n">
        <v>0</v>
      </c>
      <c r="G87" s="153" t="n">
        <v>0</v>
      </c>
      <c r="H87" s="153" t="n">
        <v>0</v>
      </c>
      <c r="I87" s="153" t="n">
        <v>0</v>
      </c>
      <c r="J87" s="153" t="n">
        <v>0</v>
      </c>
      <c r="K87" s="153" t="n">
        <v>0</v>
      </c>
      <c r="L87" s="153" t="n">
        <v>0</v>
      </c>
      <c r="M87" s="153" t="n">
        <v>0</v>
      </c>
      <c r="N87" s="153" t="n">
        <v>0</v>
      </c>
      <c r="O87" s="153" t="n">
        <v>0</v>
      </c>
      <c r="P87" s="153" t="n">
        <v>0</v>
      </c>
      <c r="Q87" s="153" t="n">
        <v>0</v>
      </c>
      <c r="R87" s="153" t="n">
        <v>0</v>
      </c>
      <c r="S87" s="153" t="n">
        <v>0</v>
      </c>
      <c r="T87" s="153" t="n">
        <v>0</v>
      </c>
      <c r="U87" s="153" t="n">
        <v>0</v>
      </c>
      <c r="V87" s="153" t="n">
        <v>0</v>
      </c>
      <c r="W87" s="153" t="n">
        <v>0</v>
      </c>
      <c r="X87" s="153" t="n">
        <v>0</v>
      </c>
      <c r="Y87" s="153" t="n">
        <v>0</v>
      </c>
      <c r="Z87" s="153" t="n">
        <v>0</v>
      </c>
      <c r="AA87" s="153" t="n">
        <v>0</v>
      </c>
      <c r="AB87" s="153" t="n">
        <v>0</v>
      </c>
      <c r="AC87" s="153" t="n">
        <v>0</v>
      </c>
      <c r="AD87" s="153" t="n">
        <v>0</v>
      </c>
      <c r="AE87" s="153" t="n">
        <v>0</v>
      </c>
      <c r="AF87" s="153" t="n">
        <v>0</v>
      </c>
      <c r="AG87" s="325" t="n">
        <v>0</v>
      </c>
      <c r="AH87" s="85"/>
      <c r="AJ87" s="85"/>
      <c r="AK87" s="153"/>
      <c r="AL87" s="3"/>
      <c r="AM87" s="2"/>
    </row>
    <row r="88" customFormat="false" ht="12.75" hidden="false" customHeight="true" outlineLevel="0" collapsed="false">
      <c r="A88" s="226" t="s">
        <v>294</v>
      </c>
      <c r="B88" s="284" t="n">
        <f aca="false">SUM(C88:AG88)</f>
        <v>0</v>
      </c>
      <c r="C88" s="153" t="n">
        <v>0</v>
      </c>
      <c r="D88" s="153" t="n">
        <v>0</v>
      </c>
      <c r="E88" s="153" t="n">
        <v>0</v>
      </c>
      <c r="F88" s="153" t="n">
        <v>0</v>
      </c>
      <c r="G88" s="153" t="n">
        <v>0</v>
      </c>
      <c r="H88" s="153" t="n">
        <v>0</v>
      </c>
      <c r="I88" s="153" t="n">
        <v>0</v>
      </c>
      <c r="J88" s="153" t="n">
        <v>0</v>
      </c>
      <c r="K88" s="153" t="n">
        <v>0</v>
      </c>
      <c r="L88" s="153" t="n">
        <v>0</v>
      </c>
      <c r="M88" s="153" t="n">
        <v>0</v>
      </c>
      <c r="N88" s="153" t="n">
        <v>0</v>
      </c>
      <c r="O88" s="153" t="n">
        <v>0</v>
      </c>
      <c r="P88" s="153" t="n">
        <v>0</v>
      </c>
      <c r="Q88" s="153" t="n">
        <v>0</v>
      </c>
      <c r="R88" s="153" t="n">
        <v>0</v>
      </c>
      <c r="S88" s="153" t="n">
        <v>0</v>
      </c>
      <c r="T88" s="153" t="n">
        <v>0</v>
      </c>
      <c r="U88" s="153" t="n">
        <v>0</v>
      </c>
      <c r="V88" s="153" t="n">
        <v>0</v>
      </c>
      <c r="W88" s="153" t="n">
        <v>0</v>
      </c>
      <c r="X88" s="153" t="n">
        <v>0</v>
      </c>
      <c r="Y88" s="153" t="n">
        <v>0</v>
      </c>
      <c r="Z88" s="153" t="n">
        <v>0</v>
      </c>
      <c r="AA88" s="153" t="n">
        <v>0</v>
      </c>
      <c r="AB88" s="153" t="n">
        <v>0</v>
      </c>
      <c r="AC88" s="153" t="n">
        <v>0</v>
      </c>
      <c r="AD88" s="153" t="n">
        <v>0</v>
      </c>
      <c r="AE88" s="153" t="n">
        <v>0</v>
      </c>
      <c r="AF88" s="153" t="n">
        <v>0</v>
      </c>
      <c r="AG88" s="325" t="n">
        <v>0</v>
      </c>
      <c r="AH88" s="85"/>
      <c r="AJ88" s="85"/>
      <c r="AK88" s="153"/>
      <c r="AL88" s="3"/>
      <c r="AM88" s="2"/>
    </row>
    <row r="89" customFormat="false" ht="12.75" hidden="false" customHeight="true" outlineLevel="0" collapsed="false">
      <c r="A89" s="226" t="s">
        <v>295</v>
      </c>
      <c r="B89" s="284" t="n">
        <f aca="false">SUM(C89:AG89)</f>
        <v>0</v>
      </c>
      <c r="C89" s="153" t="n">
        <v>0</v>
      </c>
      <c r="D89" s="153" t="n">
        <v>0</v>
      </c>
      <c r="E89" s="153" t="n">
        <v>0</v>
      </c>
      <c r="F89" s="153" t="n">
        <v>0</v>
      </c>
      <c r="G89" s="153" t="n">
        <v>0</v>
      </c>
      <c r="H89" s="153" t="n">
        <v>0</v>
      </c>
      <c r="I89" s="153" t="n">
        <v>0</v>
      </c>
      <c r="J89" s="153" t="n">
        <v>0</v>
      </c>
      <c r="K89" s="153" t="n">
        <v>0</v>
      </c>
      <c r="L89" s="153" t="n">
        <v>0</v>
      </c>
      <c r="M89" s="153" t="n">
        <v>0</v>
      </c>
      <c r="N89" s="153" t="n">
        <v>0</v>
      </c>
      <c r="O89" s="153" t="n">
        <v>0</v>
      </c>
      <c r="P89" s="153" t="n">
        <v>0</v>
      </c>
      <c r="Q89" s="153" t="n">
        <v>0</v>
      </c>
      <c r="R89" s="153" t="n">
        <v>0</v>
      </c>
      <c r="S89" s="153" t="n">
        <v>0</v>
      </c>
      <c r="T89" s="153" t="n">
        <v>0</v>
      </c>
      <c r="U89" s="153" t="n">
        <v>0</v>
      </c>
      <c r="V89" s="153" t="n">
        <v>0</v>
      </c>
      <c r="W89" s="153" t="n">
        <v>0</v>
      </c>
      <c r="X89" s="153" t="n">
        <v>0</v>
      </c>
      <c r="Y89" s="153" t="n">
        <v>0</v>
      </c>
      <c r="Z89" s="153" t="n">
        <v>0</v>
      </c>
      <c r="AA89" s="153" t="n">
        <v>0</v>
      </c>
      <c r="AB89" s="153" t="n">
        <v>0</v>
      </c>
      <c r="AC89" s="153" t="n">
        <v>0</v>
      </c>
      <c r="AD89" s="153" t="n">
        <v>0</v>
      </c>
      <c r="AE89" s="153" t="n">
        <v>0</v>
      </c>
      <c r="AF89" s="153" t="n">
        <v>0</v>
      </c>
      <c r="AG89" s="325" t="n">
        <v>0</v>
      </c>
      <c r="AH89" s="85"/>
      <c r="AJ89" s="85"/>
      <c r="AK89" s="153"/>
      <c r="AL89" s="3"/>
      <c r="AM89" s="2"/>
    </row>
    <row r="90" customFormat="false" ht="12.75" hidden="false" customHeight="true" outlineLevel="0" collapsed="false">
      <c r="A90" s="226" t="s">
        <v>296</v>
      </c>
      <c r="B90" s="284" t="n">
        <f aca="false">SUM(C90:AG90)</f>
        <v>0</v>
      </c>
      <c r="C90" s="153" t="n">
        <v>0</v>
      </c>
      <c r="D90" s="153" t="n">
        <v>0</v>
      </c>
      <c r="E90" s="153" t="n">
        <v>0</v>
      </c>
      <c r="F90" s="153" t="n">
        <v>0</v>
      </c>
      <c r="G90" s="153" t="n">
        <v>0</v>
      </c>
      <c r="H90" s="153" t="n">
        <v>0</v>
      </c>
      <c r="I90" s="153" t="n">
        <v>0</v>
      </c>
      <c r="J90" s="153" t="n">
        <v>0</v>
      </c>
      <c r="K90" s="153" t="n">
        <v>0</v>
      </c>
      <c r="L90" s="153" t="n">
        <v>0</v>
      </c>
      <c r="M90" s="153" t="n">
        <v>0</v>
      </c>
      <c r="N90" s="153" t="n">
        <v>0</v>
      </c>
      <c r="O90" s="153" t="n">
        <v>0</v>
      </c>
      <c r="P90" s="153" t="n">
        <v>0</v>
      </c>
      <c r="Q90" s="153" t="n">
        <v>0</v>
      </c>
      <c r="R90" s="153" t="n">
        <v>0</v>
      </c>
      <c r="S90" s="153" t="n">
        <v>0</v>
      </c>
      <c r="T90" s="153" t="n">
        <v>0</v>
      </c>
      <c r="U90" s="153" t="n">
        <v>0</v>
      </c>
      <c r="V90" s="153" t="n">
        <v>0</v>
      </c>
      <c r="W90" s="153" t="n">
        <v>0</v>
      </c>
      <c r="X90" s="153" t="n">
        <v>0</v>
      </c>
      <c r="Y90" s="153" t="n">
        <v>0</v>
      </c>
      <c r="Z90" s="153" t="n">
        <v>0</v>
      </c>
      <c r="AA90" s="153" t="n">
        <v>0</v>
      </c>
      <c r="AB90" s="153" t="n">
        <v>0</v>
      </c>
      <c r="AC90" s="153" t="n">
        <v>0</v>
      </c>
      <c r="AD90" s="153" t="n">
        <v>0</v>
      </c>
      <c r="AE90" s="153" t="n">
        <v>0</v>
      </c>
      <c r="AF90" s="153" t="n">
        <v>0</v>
      </c>
      <c r="AG90" s="325" t="n">
        <v>0</v>
      </c>
      <c r="AH90" s="85"/>
      <c r="AJ90" s="85"/>
      <c r="AK90" s="153"/>
      <c r="AL90" s="3"/>
      <c r="AM90" s="2"/>
    </row>
    <row r="91" customFormat="false" ht="12.75" hidden="false" customHeight="true" outlineLevel="0" collapsed="false">
      <c r="A91" s="226" t="s">
        <v>297</v>
      </c>
      <c r="B91" s="284" t="n">
        <f aca="false">SUM(C91:AG91)</f>
        <v>0</v>
      </c>
      <c r="C91" s="153" t="n">
        <v>0</v>
      </c>
      <c r="D91" s="153" t="n">
        <v>0</v>
      </c>
      <c r="E91" s="153" t="n">
        <v>0</v>
      </c>
      <c r="F91" s="153" t="n">
        <v>0</v>
      </c>
      <c r="G91" s="153" t="n">
        <v>0</v>
      </c>
      <c r="H91" s="153" t="n">
        <v>0</v>
      </c>
      <c r="I91" s="153" t="n">
        <v>0</v>
      </c>
      <c r="J91" s="153" t="n">
        <v>0</v>
      </c>
      <c r="K91" s="153" t="n">
        <v>0</v>
      </c>
      <c r="L91" s="153" t="n">
        <v>0</v>
      </c>
      <c r="M91" s="153" t="n">
        <v>0</v>
      </c>
      <c r="N91" s="153" t="n">
        <v>0</v>
      </c>
      <c r="O91" s="153" t="n">
        <v>0</v>
      </c>
      <c r="P91" s="153" t="n">
        <v>0</v>
      </c>
      <c r="Q91" s="153" t="n">
        <v>0</v>
      </c>
      <c r="R91" s="153" t="n">
        <v>0</v>
      </c>
      <c r="S91" s="153" t="n">
        <v>0</v>
      </c>
      <c r="T91" s="153" t="n">
        <v>0</v>
      </c>
      <c r="U91" s="153" t="n">
        <v>0</v>
      </c>
      <c r="V91" s="153" t="n">
        <v>0</v>
      </c>
      <c r="W91" s="153" t="n">
        <v>0</v>
      </c>
      <c r="X91" s="153" t="n">
        <v>0</v>
      </c>
      <c r="Y91" s="153" t="n">
        <v>0</v>
      </c>
      <c r="Z91" s="153" t="n">
        <v>0</v>
      </c>
      <c r="AA91" s="153" t="n">
        <v>0</v>
      </c>
      <c r="AB91" s="153" t="n">
        <v>0</v>
      </c>
      <c r="AC91" s="153" t="n">
        <v>0</v>
      </c>
      <c r="AD91" s="153" t="n">
        <v>0</v>
      </c>
      <c r="AE91" s="153" t="n">
        <v>0</v>
      </c>
      <c r="AF91" s="153" t="n">
        <v>0</v>
      </c>
      <c r="AG91" s="325" t="n">
        <v>0</v>
      </c>
      <c r="AH91" s="85"/>
      <c r="AJ91" s="85"/>
      <c r="AK91" s="153"/>
      <c r="AL91" s="3"/>
      <c r="AM91" s="2"/>
    </row>
    <row r="92" customFormat="false" ht="12.75" hidden="false" customHeight="true" outlineLevel="0" collapsed="false">
      <c r="A92" s="226" t="s">
        <v>298</v>
      </c>
      <c r="B92" s="284" t="n">
        <f aca="false">SUM(C92:AG92)</f>
        <v>0</v>
      </c>
      <c r="C92" s="153" t="n">
        <v>0</v>
      </c>
      <c r="D92" s="153" t="n">
        <v>0</v>
      </c>
      <c r="E92" s="153" t="n">
        <v>0</v>
      </c>
      <c r="F92" s="153" t="n">
        <v>0</v>
      </c>
      <c r="G92" s="153" t="n">
        <v>0</v>
      </c>
      <c r="H92" s="153" t="n">
        <v>0</v>
      </c>
      <c r="I92" s="153" t="n">
        <v>0</v>
      </c>
      <c r="J92" s="153" t="n">
        <v>0</v>
      </c>
      <c r="K92" s="153" t="n">
        <v>0</v>
      </c>
      <c r="L92" s="153" t="n">
        <v>0</v>
      </c>
      <c r="M92" s="153" t="n">
        <v>0</v>
      </c>
      <c r="N92" s="153" t="n">
        <v>0</v>
      </c>
      <c r="O92" s="153" t="n">
        <v>0</v>
      </c>
      <c r="P92" s="153" t="n">
        <v>0</v>
      </c>
      <c r="Q92" s="153" t="n">
        <v>0</v>
      </c>
      <c r="R92" s="153" t="n">
        <v>0</v>
      </c>
      <c r="S92" s="153" t="n">
        <v>0</v>
      </c>
      <c r="T92" s="153" t="n">
        <v>0</v>
      </c>
      <c r="U92" s="153" t="n">
        <v>0</v>
      </c>
      <c r="V92" s="153" t="n">
        <v>0</v>
      </c>
      <c r="W92" s="153" t="n">
        <v>0</v>
      </c>
      <c r="X92" s="153" t="n">
        <v>0</v>
      </c>
      <c r="Y92" s="153" t="n">
        <v>0</v>
      </c>
      <c r="Z92" s="153" t="n">
        <v>0</v>
      </c>
      <c r="AA92" s="153" t="n">
        <v>0</v>
      </c>
      <c r="AB92" s="153" t="n">
        <v>0</v>
      </c>
      <c r="AC92" s="153" t="n">
        <v>0</v>
      </c>
      <c r="AD92" s="153" t="n">
        <v>0</v>
      </c>
      <c r="AE92" s="153" t="n">
        <v>0</v>
      </c>
      <c r="AF92" s="153" t="n">
        <v>0</v>
      </c>
      <c r="AG92" s="325" t="n">
        <v>0</v>
      </c>
      <c r="AH92" s="85"/>
      <c r="AJ92" s="85"/>
      <c r="AK92" s="153"/>
      <c r="AL92" s="3"/>
      <c r="AM92" s="2"/>
    </row>
    <row r="93" customFormat="false" ht="12.75" hidden="false" customHeight="true" outlineLevel="0" collapsed="false">
      <c r="A93" s="226" t="s">
        <v>299</v>
      </c>
      <c r="B93" s="284" t="n">
        <f aca="false">SUM(C93:AG93)</f>
        <v>0</v>
      </c>
      <c r="C93" s="153" t="n">
        <v>0</v>
      </c>
      <c r="D93" s="153" t="n">
        <v>0</v>
      </c>
      <c r="E93" s="153" t="n">
        <v>0</v>
      </c>
      <c r="F93" s="153" t="n">
        <v>0</v>
      </c>
      <c r="G93" s="153" t="n">
        <v>0</v>
      </c>
      <c r="H93" s="153" t="n">
        <v>0</v>
      </c>
      <c r="I93" s="153" t="n">
        <v>0</v>
      </c>
      <c r="J93" s="153" t="n">
        <v>0</v>
      </c>
      <c r="K93" s="153" t="n">
        <v>0</v>
      </c>
      <c r="L93" s="153" t="n">
        <v>0</v>
      </c>
      <c r="M93" s="153" t="n">
        <v>0</v>
      </c>
      <c r="N93" s="153" t="n">
        <v>0</v>
      </c>
      <c r="O93" s="153" t="n">
        <v>0</v>
      </c>
      <c r="P93" s="153" t="n">
        <v>0</v>
      </c>
      <c r="Q93" s="153" t="n">
        <v>0</v>
      </c>
      <c r="R93" s="153" t="n">
        <v>0</v>
      </c>
      <c r="S93" s="153" t="n">
        <v>0</v>
      </c>
      <c r="T93" s="153" t="n">
        <v>0</v>
      </c>
      <c r="U93" s="153" t="n">
        <v>0</v>
      </c>
      <c r="V93" s="153" t="n">
        <v>0</v>
      </c>
      <c r="W93" s="153" t="n">
        <v>0</v>
      </c>
      <c r="X93" s="153" t="n">
        <v>0</v>
      </c>
      <c r="Y93" s="153" t="n">
        <v>0</v>
      </c>
      <c r="Z93" s="153" t="n">
        <v>0</v>
      </c>
      <c r="AA93" s="153" t="n">
        <v>0</v>
      </c>
      <c r="AB93" s="153" t="n">
        <v>0</v>
      </c>
      <c r="AC93" s="153" t="n">
        <v>0</v>
      </c>
      <c r="AD93" s="153" t="n">
        <v>0</v>
      </c>
      <c r="AE93" s="153" t="n">
        <v>0</v>
      </c>
      <c r="AF93" s="153" t="n">
        <v>0</v>
      </c>
      <c r="AG93" s="325" t="n">
        <v>0</v>
      </c>
      <c r="AH93" s="85"/>
      <c r="AJ93" s="85"/>
      <c r="AK93" s="153"/>
      <c r="AL93" s="3"/>
      <c r="AM93" s="2"/>
    </row>
    <row r="94" customFormat="false" ht="12.75" hidden="false" customHeight="true" outlineLevel="0" collapsed="false">
      <c r="A94" s="226" t="s">
        <v>300</v>
      </c>
      <c r="B94" s="284" t="n">
        <f aca="false">SUM(C94:AG94)</f>
        <v>0</v>
      </c>
      <c r="C94" s="153" t="n">
        <v>0</v>
      </c>
      <c r="D94" s="153" t="n">
        <v>0</v>
      </c>
      <c r="E94" s="153" t="n">
        <v>0</v>
      </c>
      <c r="F94" s="153" t="n">
        <v>0</v>
      </c>
      <c r="G94" s="153" t="n">
        <v>0</v>
      </c>
      <c r="H94" s="153" t="n">
        <v>0</v>
      </c>
      <c r="I94" s="153" t="n">
        <v>0</v>
      </c>
      <c r="J94" s="153" t="n">
        <v>0</v>
      </c>
      <c r="K94" s="153" t="n">
        <v>0</v>
      </c>
      <c r="L94" s="153" t="n">
        <v>0</v>
      </c>
      <c r="M94" s="153" t="n">
        <v>0</v>
      </c>
      <c r="N94" s="153" t="n">
        <v>0</v>
      </c>
      <c r="O94" s="153" t="n">
        <v>0</v>
      </c>
      <c r="P94" s="153" t="n">
        <v>0</v>
      </c>
      <c r="Q94" s="153" t="n">
        <v>0</v>
      </c>
      <c r="R94" s="153" t="n">
        <v>0</v>
      </c>
      <c r="S94" s="153" t="n">
        <v>0</v>
      </c>
      <c r="T94" s="153" t="n">
        <v>0</v>
      </c>
      <c r="U94" s="153" t="n">
        <v>0</v>
      </c>
      <c r="V94" s="153" t="n">
        <v>0</v>
      </c>
      <c r="W94" s="153" t="n">
        <v>0</v>
      </c>
      <c r="X94" s="153" t="n">
        <v>0</v>
      </c>
      <c r="Y94" s="153" t="n">
        <v>0</v>
      </c>
      <c r="Z94" s="153" t="n">
        <v>0</v>
      </c>
      <c r="AA94" s="153" t="n">
        <v>0</v>
      </c>
      <c r="AB94" s="153" t="n">
        <v>0</v>
      </c>
      <c r="AC94" s="153" t="n">
        <v>0</v>
      </c>
      <c r="AD94" s="153" t="n">
        <v>0</v>
      </c>
      <c r="AE94" s="153" t="n">
        <v>0</v>
      </c>
      <c r="AF94" s="153" t="n">
        <v>0</v>
      </c>
      <c r="AG94" s="325" t="n">
        <v>0</v>
      </c>
      <c r="AH94" s="85"/>
      <c r="AJ94" s="85"/>
      <c r="AK94" s="153"/>
      <c r="AL94" s="3"/>
      <c r="AM94" s="2"/>
    </row>
    <row r="95" customFormat="false" ht="12.75" hidden="false" customHeight="true" outlineLevel="0" collapsed="false">
      <c r="A95" s="226" t="s">
        <v>301</v>
      </c>
      <c r="B95" s="284" t="n">
        <f aca="false">SUM(C95:AG95)</f>
        <v>0</v>
      </c>
      <c r="C95" s="153" t="n">
        <v>0</v>
      </c>
      <c r="D95" s="153" t="n">
        <v>0</v>
      </c>
      <c r="E95" s="153" t="n">
        <v>0</v>
      </c>
      <c r="F95" s="153" t="n">
        <v>0</v>
      </c>
      <c r="G95" s="153" t="n">
        <v>0</v>
      </c>
      <c r="H95" s="153" t="n">
        <v>0</v>
      </c>
      <c r="I95" s="153" t="n">
        <v>0</v>
      </c>
      <c r="J95" s="153" t="n">
        <v>0</v>
      </c>
      <c r="K95" s="153" t="n">
        <v>0</v>
      </c>
      <c r="L95" s="153" t="n">
        <v>0</v>
      </c>
      <c r="M95" s="153" t="n">
        <v>0</v>
      </c>
      <c r="N95" s="153" t="n">
        <v>0</v>
      </c>
      <c r="O95" s="153" t="n">
        <v>0</v>
      </c>
      <c r="P95" s="153" t="n">
        <v>0</v>
      </c>
      <c r="Q95" s="153" t="n">
        <v>0</v>
      </c>
      <c r="R95" s="153" t="n">
        <v>0</v>
      </c>
      <c r="S95" s="153" t="n">
        <v>0</v>
      </c>
      <c r="T95" s="153" t="n">
        <v>0</v>
      </c>
      <c r="U95" s="153" t="n">
        <v>0</v>
      </c>
      <c r="V95" s="153" t="n">
        <v>0</v>
      </c>
      <c r="W95" s="153" t="n">
        <v>0</v>
      </c>
      <c r="X95" s="153" t="n">
        <v>0</v>
      </c>
      <c r="Y95" s="153" t="n">
        <v>0</v>
      </c>
      <c r="Z95" s="153" t="n">
        <v>0</v>
      </c>
      <c r="AA95" s="153" t="n">
        <v>0</v>
      </c>
      <c r="AB95" s="153" t="n">
        <v>0</v>
      </c>
      <c r="AC95" s="153" t="n">
        <v>0</v>
      </c>
      <c r="AD95" s="153" t="n">
        <v>0</v>
      </c>
      <c r="AE95" s="153" t="n">
        <v>0</v>
      </c>
      <c r="AF95" s="153" t="n">
        <v>0</v>
      </c>
      <c r="AG95" s="325" t="n">
        <v>0</v>
      </c>
      <c r="AH95" s="85"/>
      <c r="AJ95" s="85"/>
      <c r="AK95" s="153"/>
      <c r="AL95" s="3"/>
      <c r="AM95" s="2"/>
    </row>
    <row r="96" customFormat="false" ht="12.75" hidden="false" customHeight="true" outlineLevel="0" collapsed="false">
      <c r="A96" s="226" t="s">
        <v>302</v>
      </c>
      <c r="B96" s="284" t="n">
        <f aca="false">SUM(C96:AG96)</f>
        <v>0</v>
      </c>
      <c r="C96" s="153" t="n">
        <v>0</v>
      </c>
      <c r="D96" s="153" t="n">
        <v>0</v>
      </c>
      <c r="E96" s="153" t="n">
        <v>0</v>
      </c>
      <c r="F96" s="153" t="n">
        <v>0</v>
      </c>
      <c r="G96" s="153" t="n">
        <v>0</v>
      </c>
      <c r="H96" s="153" t="n">
        <v>0</v>
      </c>
      <c r="I96" s="153" t="n">
        <v>0</v>
      </c>
      <c r="J96" s="153" t="n">
        <v>0</v>
      </c>
      <c r="K96" s="153" t="n">
        <v>0</v>
      </c>
      <c r="L96" s="153" t="n">
        <v>0</v>
      </c>
      <c r="M96" s="153" t="n">
        <v>0</v>
      </c>
      <c r="N96" s="153" t="n">
        <v>0</v>
      </c>
      <c r="O96" s="153" t="n">
        <v>0</v>
      </c>
      <c r="P96" s="153" t="n">
        <v>0</v>
      </c>
      <c r="Q96" s="153" t="n">
        <v>0</v>
      </c>
      <c r="R96" s="153" t="n">
        <v>0</v>
      </c>
      <c r="S96" s="153" t="n">
        <v>0</v>
      </c>
      <c r="T96" s="153" t="n">
        <v>0</v>
      </c>
      <c r="U96" s="153" t="n">
        <v>0</v>
      </c>
      <c r="V96" s="153" t="n">
        <v>0</v>
      </c>
      <c r="W96" s="153" t="n">
        <v>0</v>
      </c>
      <c r="X96" s="153" t="n">
        <v>0</v>
      </c>
      <c r="Y96" s="153" t="n">
        <v>0</v>
      </c>
      <c r="Z96" s="153" t="n">
        <v>0</v>
      </c>
      <c r="AA96" s="153" t="n">
        <v>0</v>
      </c>
      <c r="AB96" s="153" t="n">
        <v>0</v>
      </c>
      <c r="AC96" s="153" t="n">
        <v>0</v>
      </c>
      <c r="AD96" s="153" t="n">
        <v>0</v>
      </c>
      <c r="AE96" s="153" t="n">
        <v>0</v>
      </c>
      <c r="AF96" s="153" t="n">
        <v>0</v>
      </c>
      <c r="AG96" s="325" t="n">
        <v>0</v>
      </c>
      <c r="AH96" s="85"/>
      <c r="AJ96" s="85"/>
      <c r="AK96" s="153"/>
      <c r="AL96" s="3"/>
      <c r="AM96" s="2"/>
    </row>
    <row r="97" customFormat="false" ht="12.75" hidden="false" customHeight="true" outlineLevel="0" collapsed="false">
      <c r="A97" s="226" t="s">
        <v>303</v>
      </c>
      <c r="B97" s="284" t="n">
        <f aca="false">SUM(C97:AG97)</f>
        <v>0</v>
      </c>
      <c r="C97" s="153" t="n">
        <v>0</v>
      </c>
      <c r="D97" s="153" t="n">
        <v>0</v>
      </c>
      <c r="E97" s="153" t="n">
        <v>0</v>
      </c>
      <c r="F97" s="153" t="n">
        <v>0</v>
      </c>
      <c r="G97" s="153" t="n">
        <v>0</v>
      </c>
      <c r="H97" s="153" t="n">
        <v>0</v>
      </c>
      <c r="I97" s="153" t="n">
        <v>0</v>
      </c>
      <c r="J97" s="153" t="n">
        <v>0</v>
      </c>
      <c r="K97" s="153" t="n">
        <v>0</v>
      </c>
      <c r="L97" s="153" t="n">
        <v>0</v>
      </c>
      <c r="M97" s="153" t="n">
        <v>0</v>
      </c>
      <c r="N97" s="153" t="n">
        <v>0</v>
      </c>
      <c r="O97" s="153" t="n">
        <v>0</v>
      </c>
      <c r="P97" s="153" t="n">
        <v>0</v>
      </c>
      <c r="Q97" s="153" t="n">
        <v>0</v>
      </c>
      <c r="R97" s="153" t="n">
        <v>0</v>
      </c>
      <c r="S97" s="153" t="n">
        <v>0</v>
      </c>
      <c r="T97" s="153" t="n">
        <v>0</v>
      </c>
      <c r="U97" s="153" t="n">
        <v>0</v>
      </c>
      <c r="V97" s="153" t="n">
        <v>0</v>
      </c>
      <c r="W97" s="153" t="n">
        <v>0</v>
      </c>
      <c r="X97" s="153" t="n">
        <v>0</v>
      </c>
      <c r="Y97" s="153" t="n">
        <v>0</v>
      </c>
      <c r="Z97" s="153" t="n">
        <v>0</v>
      </c>
      <c r="AA97" s="153" t="n">
        <v>0</v>
      </c>
      <c r="AB97" s="153" t="n">
        <v>0</v>
      </c>
      <c r="AC97" s="153" t="n">
        <v>0</v>
      </c>
      <c r="AD97" s="153" t="n">
        <v>0</v>
      </c>
      <c r="AE97" s="153" t="n">
        <v>0</v>
      </c>
      <c r="AF97" s="153" t="n">
        <v>0</v>
      </c>
      <c r="AG97" s="325" t="n">
        <v>0</v>
      </c>
      <c r="AH97" s="85"/>
      <c r="AJ97" s="85"/>
      <c r="AK97" s="153"/>
      <c r="AL97" s="3"/>
      <c r="AM97" s="2"/>
    </row>
    <row r="98" customFormat="false" ht="12.75" hidden="false" customHeight="true" outlineLevel="0" collapsed="false">
      <c r="A98" s="226"/>
      <c r="B98" s="284"/>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325"/>
      <c r="AH98" s="85"/>
      <c r="AJ98" s="85"/>
      <c r="AK98" s="153"/>
      <c r="AL98" s="3"/>
      <c r="AM98" s="2"/>
    </row>
    <row r="99" customFormat="false" ht="12.75" hidden="false" customHeight="true" outlineLevel="0" collapsed="false">
      <c r="A99" s="226"/>
      <c r="B99" s="284"/>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325"/>
      <c r="AH99" s="85"/>
      <c r="AJ99" s="85"/>
      <c r="AK99" s="153"/>
      <c r="AL99" s="3"/>
      <c r="AM99" s="2"/>
    </row>
    <row r="100" customFormat="false" ht="12.75" hidden="false" customHeight="true" outlineLevel="0" collapsed="false">
      <c r="A100" s="226"/>
      <c r="B100" s="284"/>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325"/>
      <c r="AH100" s="85"/>
      <c r="AJ100" s="85"/>
      <c r="AK100" s="153"/>
      <c r="AL100" s="3"/>
      <c r="AM100" s="2"/>
    </row>
    <row r="101" customFormat="false" ht="12.75" hidden="false" customHeight="true" outlineLevel="0" collapsed="false">
      <c r="A101" s="226"/>
      <c r="B101" s="2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325"/>
      <c r="AH101" s="85"/>
      <c r="AJ101" s="85"/>
      <c r="AK101" s="153"/>
      <c r="AL101" s="3"/>
      <c r="AM101" s="2"/>
    </row>
    <row r="102" customFormat="false" ht="12.75" hidden="false" customHeight="true" outlineLevel="0" collapsed="false">
      <c r="A102" s="326" t="s">
        <v>304</v>
      </c>
      <c r="B102" s="315" t="n">
        <f aca="false">SUM(B87:B101)</f>
        <v>0</v>
      </c>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8"/>
      <c r="AH102" s="85"/>
      <c r="AJ102" s="85"/>
      <c r="AK102" s="153"/>
      <c r="AL102" s="3"/>
      <c r="AM102" s="2"/>
    </row>
    <row r="103" customFormat="false" ht="12.75" hidden="false" customHeight="true" outlineLevel="0" collapsed="false">
      <c r="A103" s="85"/>
      <c r="B103" s="319"/>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85"/>
      <c r="AJ103" s="85"/>
      <c r="AK103" s="153"/>
      <c r="AL103" s="3"/>
      <c r="AM103" s="2"/>
    </row>
    <row r="104" customFormat="false" ht="12.75" hidden="false" customHeight="true" outlineLevel="0" collapsed="false">
      <c r="A104" s="264"/>
      <c r="B104" s="265" t="s">
        <v>252</v>
      </c>
      <c r="C104" s="266" t="n">
        <f aca="false">SUM(C108:C117)</f>
        <v>0</v>
      </c>
      <c r="D104" s="266" t="n">
        <f aca="false">SUM(D108:D117)</f>
        <v>0</v>
      </c>
      <c r="E104" s="266" t="n">
        <f aca="false">SUM(E108:E117)</f>
        <v>0</v>
      </c>
      <c r="F104" s="266" t="n">
        <f aca="false">SUM(F108:F117)</f>
        <v>0</v>
      </c>
      <c r="G104" s="266" t="n">
        <f aca="false">SUM(G108:G117)</f>
        <v>0</v>
      </c>
      <c r="H104" s="266" t="n">
        <f aca="false">SUM(H108:H117)</f>
        <v>0</v>
      </c>
      <c r="I104" s="266" t="n">
        <f aca="false">SUM(I108:I117)</f>
        <v>0</v>
      </c>
      <c r="J104" s="266" t="n">
        <f aca="false">SUM(J108:J117)</f>
        <v>0</v>
      </c>
      <c r="K104" s="266" t="n">
        <f aca="false">SUM(K108:K117)</f>
        <v>0</v>
      </c>
      <c r="L104" s="266" t="n">
        <f aca="false">SUM(L108:L117)</f>
        <v>0</v>
      </c>
      <c r="M104" s="266" t="n">
        <f aca="false">SUM(M108:M117)</f>
        <v>0</v>
      </c>
      <c r="N104" s="266" t="n">
        <f aca="false">SUM(N108:N117)</f>
        <v>0</v>
      </c>
      <c r="O104" s="266" t="n">
        <f aca="false">SUM(O108:O117)</f>
        <v>0</v>
      </c>
      <c r="P104" s="266" t="n">
        <f aca="false">SUM(P108:P117)</f>
        <v>0</v>
      </c>
      <c r="Q104" s="266" t="n">
        <f aca="false">SUM(Q108:Q117)</f>
        <v>0</v>
      </c>
      <c r="R104" s="266" t="n">
        <f aca="false">SUM(R108:R117)</f>
        <v>0</v>
      </c>
      <c r="S104" s="266" t="n">
        <f aca="false">SUM(S108:S117)</f>
        <v>0</v>
      </c>
      <c r="T104" s="266" t="n">
        <f aca="false">SUM(T108:T117)</f>
        <v>0</v>
      </c>
      <c r="U104" s="266" t="n">
        <f aca="false">SUM(U108:U117)</f>
        <v>0</v>
      </c>
      <c r="V104" s="266" t="n">
        <f aca="false">SUM(V108:V117)</f>
        <v>0</v>
      </c>
      <c r="W104" s="266" t="n">
        <f aca="false">SUM(W108:W117)</f>
        <v>0</v>
      </c>
      <c r="X104" s="266" t="n">
        <f aca="false">SUM(X108:X117)</f>
        <v>0</v>
      </c>
      <c r="Y104" s="266" t="n">
        <f aca="false">SUM(Y108:Y117)</f>
        <v>0</v>
      </c>
      <c r="Z104" s="266" t="n">
        <f aca="false">SUM(Z108:Z117)</f>
        <v>0</v>
      </c>
      <c r="AA104" s="266" t="n">
        <f aca="false">SUM(AA108:AA117)</f>
        <v>0</v>
      </c>
      <c r="AB104" s="266" t="n">
        <f aca="false">SUM(AB108:AB117)</f>
        <v>0</v>
      </c>
      <c r="AC104" s="266" t="n">
        <f aca="false">SUM(AC108:AC117)</f>
        <v>0</v>
      </c>
      <c r="AD104" s="266" t="n">
        <f aca="false">SUM(AD108:AD117)</f>
        <v>0</v>
      </c>
      <c r="AE104" s="266" t="n">
        <f aca="false">SUM(AE108:AE117)</f>
        <v>0</v>
      </c>
      <c r="AF104" s="266" t="n">
        <f aca="false">SUM(AF108:AF117)</f>
        <v>0</v>
      </c>
      <c r="AG104" s="266" t="n">
        <f aca="false">SUM(AG108:AG117)</f>
        <v>0</v>
      </c>
      <c r="AH104" s="1"/>
      <c r="AI104" s="320"/>
      <c r="AJ104" s="22"/>
      <c r="AK104" s="1"/>
      <c r="AL104" s="17"/>
      <c r="AN104" s="1"/>
      <c r="AO104" s="1"/>
      <c r="AP104" s="1"/>
      <c r="AQ104" s="1"/>
      <c r="AR104" s="1"/>
      <c r="AS104" s="1"/>
    </row>
    <row r="105" customFormat="false" ht="12.75" hidden="false" customHeight="true" outlineLevel="0" collapsed="false">
      <c r="A105" s="269" t="s">
        <v>305</v>
      </c>
      <c r="B105" s="270" t="n">
        <f aca="false">B44</f>
        <v>36647</v>
      </c>
      <c r="C105" s="271" t="n">
        <f aca="false">C44</f>
        <v>36647</v>
      </c>
      <c r="D105" s="271" t="n">
        <f aca="false">D44</f>
        <v>36648</v>
      </c>
      <c r="E105" s="271" t="n">
        <f aca="false">E44</f>
        <v>36649</v>
      </c>
      <c r="F105" s="271" t="n">
        <f aca="false">F44</f>
        <v>36650</v>
      </c>
      <c r="G105" s="271" t="n">
        <f aca="false">G44</f>
        <v>36651</v>
      </c>
      <c r="H105" s="271" t="n">
        <f aca="false">H44</f>
        <v>36652</v>
      </c>
      <c r="I105" s="271" t="n">
        <f aca="false">I44</f>
        <v>36653</v>
      </c>
      <c r="J105" s="271" t="n">
        <f aca="false">J44</f>
        <v>36654</v>
      </c>
      <c r="K105" s="271" t="n">
        <f aca="false">K44</f>
        <v>36655</v>
      </c>
      <c r="L105" s="271" t="n">
        <f aca="false">L44</f>
        <v>36656</v>
      </c>
      <c r="M105" s="271" t="n">
        <f aca="false">M44</f>
        <v>36657</v>
      </c>
      <c r="N105" s="271" t="n">
        <f aca="false">N44</f>
        <v>36658</v>
      </c>
      <c r="O105" s="271" t="n">
        <f aca="false">O44</f>
        <v>36659</v>
      </c>
      <c r="P105" s="271" t="n">
        <f aca="false">P44</f>
        <v>36660</v>
      </c>
      <c r="Q105" s="271" t="n">
        <f aca="false">Q44</f>
        <v>36661</v>
      </c>
      <c r="R105" s="271" t="n">
        <f aca="false">R44</f>
        <v>36662</v>
      </c>
      <c r="S105" s="271" t="n">
        <f aca="false">S44</f>
        <v>36663</v>
      </c>
      <c r="T105" s="271" t="n">
        <f aca="false">T44</f>
        <v>36664</v>
      </c>
      <c r="U105" s="271" t="n">
        <f aca="false">U44</f>
        <v>36665</v>
      </c>
      <c r="V105" s="271" t="n">
        <f aca="false">V44</f>
        <v>36666</v>
      </c>
      <c r="W105" s="271" t="n">
        <f aca="false">W44</f>
        <v>36667</v>
      </c>
      <c r="X105" s="271" t="n">
        <f aca="false">X44</f>
        <v>36668</v>
      </c>
      <c r="Y105" s="271" t="n">
        <f aca="false">Y44</f>
        <v>36669</v>
      </c>
      <c r="Z105" s="271" t="n">
        <f aca="false">Z44</f>
        <v>36670</v>
      </c>
      <c r="AA105" s="271" t="n">
        <f aca="false">AA44</f>
        <v>36671</v>
      </c>
      <c r="AB105" s="271" t="n">
        <f aca="false">AB44</f>
        <v>36672</v>
      </c>
      <c r="AC105" s="271" t="n">
        <f aca="false">AC44</f>
        <v>36673</v>
      </c>
      <c r="AD105" s="271" t="n">
        <f aca="false">AD44</f>
        <v>36674</v>
      </c>
      <c r="AE105" s="271" t="n">
        <f aca="false">AE44</f>
        <v>36675</v>
      </c>
      <c r="AF105" s="271" t="n">
        <f aca="false">AF44</f>
        <v>36676</v>
      </c>
      <c r="AG105" s="271" t="n">
        <f aca="false">AG44</f>
        <v>36677</v>
      </c>
      <c r="AH105" s="272"/>
      <c r="AI105" s="320"/>
      <c r="AJ105" s="322"/>
      <c r="AK105" s="272"/>
      <c r="AL105" s="275"/>
      <c r="AM105" s="272"/>
      <c r="AN105" s="272"/>
      <c r="AO105" s="272"/>
      <c r="AP105" s="272"/>
      <c r="AQ105" s="272"/>
      <c r="AR105" s="272"/>
      <c r="AS105" s="272"/>
      <c r="AT105" s="272"/>
      <c r="AU105" s="272"/>
      <c r="AV105" s="272"/>
      <c r="AW105" s="272"/>
      <c r="AX105" s="272"/>
      <c r="AY105" s="272"/>
      <c r="AZ105" s="272"/>
      <c r="BA105" s="272"/>
      <c r="BB105" s="272"/>
      <c r="BC105" s="272"/>
      <c r="BD105" s="272"/>
      <c r="BE105" s="272"/>
      <c r="BF105" s="272"/>
      <c r="BG105" s="272"/>
      <c r="BH105" s="272"/>
      <c r="BI105" s="272"/>
      <c r="BJ105" s="272"/>
      <c r="BK105" s="272"/>
      <c r="BL105" s="272"/>
      <c r="BM105" s="272"/>
      <c r="BN105" s="272"/>
      <c r="BO105" s="272"/>
      <c r="BP105" s="272"/>
      <c r="BQ105" s="272"/>
      <c r="BR105" s="272"/>
      <c r="BS105" s="272"/>
      <c r="BT105" s="272"/>
      <c r="BU105" s="272"/>
      <c r="BV105" s="272"/>
      <c r="BW105" s="272"/>
      <c r="BX105" s="272"/>
      <c r="BY105" s="272"/>
      <c r="BZ105" s="272"/>
      <c r="CA105" s="272"/>
      <c r="CB105" s="272"/>
      <c r="CC105" s="272"/>
      <c r="CD105" s="272"/>
      <c r="CE105" s="272"/>
      <c r="CF105" s="272"/>
      <c r="CG105" s="272"/>
      <c r="CH105" s="272"/>
      <c r="CI105" s="272"/>
      <c r="CJ105" s="272"/>
      <c r="CK105" s="272"/>
      <c r="CL105" s="272"/>
      <c r="CM105" s="272"/>
      <c r="CN105" s="272"/>
      <c r="CO105" s="272"/>
      <c r="CP105" s="272"/>
      <c r="CQ105" s="272"/>
      <c r="CR105" s="272"/>
      <c r="CS105" s="272"/>
      <c r="CT105" s="272"/>
      <c r="CU105" s="272"/>
      <c r="CV105" s="272"/>
      <c r="CW105" s="272"/>
      <c r="CX105" s="272"/>
      <c r="CY105" s="272"/>
      <c r="CZ105" s="272"/>
      <c r="DA105" s="272"/>
      <c r="DB105" s="272"/>
      <c r="DC105" s="272"/>
      <c r="DD105" s="272"/>
      <c r="DE105" s="272"/>
      <c r="DF105" s="272"/>
      <c r="DG105" s="272"/>
      <c r="DH105" s="272"/>
      <c r="DI105" s="272"/>
      <c r="DJ105" s="272"/>
      <c r="DK105" s="272"/>
      <c r="DL105" s="272"/>
      <c r="DM105" s="272"/>
      <c r="DN105" s="272"/>
      <c r="DO105" s="272"/>
      <c r="DP105" s="272"/>
      <c r="DQ105" s="272"/>
      <c r="DR105" s="272"/>
      <c r="DS105" s="272"/>
      <c r="DT105" s="272"/>
      <c r="DU105" s="272"/>
      <c r="DV105" s="272"/>
      <c r="DW105" s="272"/>
      <c r="DX105" s="272"/>
      <c r="DY105" s="272"/>
      <c r="DZ105" s="272"/>
      <c r="EA105" s="272"/>
      <c r="EB105" s="272"/>
      <c r="EC105" s="272"/>
      <c r="ED105" s="272"/>
      <c r="EE105" s="272"/>
      <c r="EF105" s="272"/>
      <c r="EG105" s="272"/>
      <c r="EH105" s="272"/>
      <c r="EI105" s="272"/>
      <c r="EJ105" s="272"/>
      <c r="EK105" s="272"/>
      <c r="EL105" s="272"/>
      <c r="EM105" s="272"/>
      <c r="EN105" s="272"/>
      <c r="EO105" s="272"/>
      <c r="EP105" s="272"/>
      <c r="EQ105" s="272"/>
      <c r="ER105" s="272"/>
      <c r="ES105" s="272"/>
      <c r="ET105" s="272"/>
      <c r="EU105" s="272"/>
      <c r="EV105" s="272"/>
      <c r="EW105" s="272"/>
      <c r="EX105" s="272"/>
      <c r="EY105" s="272"/>
      <c r="EZ105" s="272"/>
      <c r="FA105" s="272"/>
      <c r="FB105" s="272"/>
      <c r="FC105" s="272"/>
      <c r="FD105" s="272"/>
      <c r="FE105" s="272"/>
      <c r="FF105" s="272"/>
      <c r="FG105" s="272"/>
      <c r="FH105" s="272"/>
      <c r="FI105" s="272"/>
      <c r="FJ105" s="272"/>
      <c r="FK105" s="272"/>
      <c r="FL105" s="272"/>
      <c r="FM105" s="272"/>
      <c r="FN105" s="272"/>
      <c r="FO105" s="272"/>
      <c r="FP105" s="272"/>
      <c r="FQ105" s="272"/>
      <c r="FR105" s="272"/>
      <c r="FS105" s="272"/>
      <c r="FT105" s="272"/>
      <c r="FU105" s="272"/>
      <c r="FV105" s="272"/>
      <c r="FW105" s="272"/>
      <c r="FX105" s="272"/>
      <c r="FY105" s="272"/>
      <c r="FZ105" s="272"/>
      <c r="GA105" s="272"/>
      <c r="GB105" s="272"/>
      <c r="GC105" s="272"/>
      <c r="GD105" s="272"/>
      <c r="GE105" s="272"/>
      <c r="GF105" s="272"/>
      <c r="GG105" s="272"/>
      <c r="GH105" s="272"/>
      <c r="GI105" s="272"/>
      <c r="GJ105" s="272"/>
      <c r="GK105" s="272"/>
      <c r="GL105" s="272"/>
      <c r="GM105" s="272"/>
      <c r="GN105" s="272"/>
      <c r="GO105" s="272"/>
      <c r="GP105" s="272"/>
      <c r="GQ105" s="272"/>
      <c r="GR105" s="272"/>
      <c r="GS105" s="272"/>
      <c r="GT105" s="272"/>
      <c r="GU105" s="272"/>
      <c r="GV105" s="272"/>
      <c r="GW105" s="272"/>
      <c r="GX105" s="272"/>
      <c r="GY105" s="272"/>
      <c r="GZ105" s="272"/>
      <c r="HA105" s="272"/>
      <c r="HB105" s="272"/>
      <c r="HC105" s="272"/>
      <c r="HD105" s="272"/>
      <c r="HE105" s="272"/>
      <c r="HF105" s="272"/>
      <c r="HG105" s="272"/>
      <c r="HH105" s="272"/>
      <c r="HI105" s="272"/>
      <c r="HJ105" s="272"/>
      <c r="HK105" s="272"/>
      <c r="HL105" s="272"/>
      <c r="HM105" s="272"/>
      <c r="HN105" s="272"/>
      <c r="HO105" s="272"/>
      <c r="HP105" s="272"/>
      <c r="HQ105" s="272"/>
      <c r="HR105" s="272"/>
      <c r="HS105" s="272"/>
      <c r="HT105" s="272"/>
      <c r="HU105" s="272"/>
      <c r="HV105" s="272"/>
      <c r="HW105" s="272"/>
      <c r="HX105" s="272"/>
      <c r="HY105" s="272"/>
      <c r="HZ105" s="272"/>
      <c r="IA105" s="272"/>
      <c r="IB105" s="272"/>
      <c r="IC105" s="272"/>
      <c r="ID105" s="272"/>
      <c r="IE105" s="272"/>
      <c r="IF105" s="272"/>
      <c r="IG105" s="272"/>
      <c r="IH105" s="272"/>
      <c r="II105" s="272"/>
      <c r="IJ105" s="272"/>
      <c r="IK105" s="272"/>
      <c r="IL105" s="272"/>
      <c r="IM105" s="272"/>
      <c r="IN105" s="272"/>
      <c r="IO105" s="272"/>
      <c r="IP105" s="272"/>
      <c r="IQ105" s="272"/>
      <c r="IR105" s="272"/>
      <c r="IS105" s="272"/>
      <c r="IT105" s="272"/>
      <c r="IU105" s="272"/>
      <c r="IV105" s="272"/>
      <c r="IW105" s="272"/>
    </row>
    <row r="106" customFormat="false" ht="12.75" hidden="false" customHeight="true" outlineLevel="0" collapsed="false">
      <c r="A106" s="276"/>
      <c r="B106" s="276"/>
      <c r="C106" s="278" t="str">
        <f aca="false">C45</f>
        <v>M</v>
      </c>
      <c r="D106" s="278" t="str">
        <f aca="false">D45</f>
        <v>T</v>
      </c>
      <c r="E106" s="278" t="str">
        <f aca="false">E45</f>
        <v>W</v>
      </c>
      <c r="F106" s="278" t="str">
        <f aca="false">F45</f>
        <v>R</v>
      </c>
      <c r="G106" s="278" t="str">
        <f aca="false">G45</f>
        <v>F</v>
      </c>
      <c r="H106" s="278" t="str">
        <f aca="false">H45</f>
        <v>S</v>
      </c>
      <c r="I106" s="278" t="str">
        <f aca="false">I45</f>
        <v>S</v>
      </c>
      <c r="J106" s="278" t="str">
        <f aca="false">J45</f>
        <v>M</v>
      </c>
      <c r="K106" s="278" t="str">
        <f aca="false">K45</f>
        <v>T</v>
      </c>
      <c r="L106" s="278" t="str">
        <f aca="false">L45</f>
        <v>W</v>
      </c>
      <c r="M106" s="278" t="str">
        <f aca="false">M45</f>
        <v>R</v>
      </c>
      <c r="N106" s="278" t="str">
        <f aca="false">N45</f>
        <v>F</v>
      </c>
      <c r="O106" s="278" t="str">
        <f aca="false">O45</f>
        <v>S</v>
      </c>
      <c r="P106" s="278" t="str">
        <f aca="false">P45</f>
        <v>S</v>
      </c>
      <c r="Q106" s="278" t="str">
        <f aca="false">Q45</f>
        <v>M</v>
      </c>
      <c r="R106" s="278" t="str">
        <f aca="false">R45</f>
        <v>T</v>
      </c>
      <c r="S106" s="278" t="str">
        <f aca="false">S45</f>
        <v>W</v>
      </c>
      <c r="T106" s="278" t="str">
        <f aca="false">T45</f>
        <v>R</v>
      </c>
      <c r="U106" s="278" t="str">
        <f aca="false">U45</f>
        <v>F</v>
      </c>
      <c r="V106" s="278" t="str">
        <f aca="false">V45</f>
        <v>S</v>
      </c>
      <c r="W106" s="278" t="str">
        <f aca="false">W45</f>
        <v>S</v>
      </c>
      <c r="X106" s="278" t="str">
        <f aca="false">X45</f>
        <v>M</v>
      </c>
      <c r="Y106" s="278" t="str">
        <f aca="false">Y45</f>
        <v>T</v>
      </c>
      <c r="Z106" s="278" t="str">
        <f aca="false">Z45</f>
        <v>W</v>
      </c>
      <c r="AA106" s="278" t="str">
        <f aca="false">AA45</f>
        <v>R</v>
      </c>
      <c r="AB106" s="278" t="str">
        <f aca="false">AB45</f>
        <v>F</v>
      </c>
      <c r="AC106" s="278" t="str">
        <f aca="false">AC45</f>
        <v>S</v>
      </c>
      <c r="AD106" s="278" t="str">
        <f aca="false">AD45</f>
        <v>S</v>
      </c>
      <c r="AE106" s="278" t="str">
        <f aca="false">AE45</f>
        <v>M</v>
      </c>
      <c r="AF106" s="278" t="str">
        <f aca="false">AF45</f>
        <v>T</v>
      </c>
      <c r="AG106" s="278" t="str">
        <f aca="false">AG45</f>
        <v>W</v>
      </c>
      <c r="AH106" s="1"/>
      <c r="AI106" s="320"/>
      <c r="AJ106" s="22"/>
      <c r="AK106" s="1"/>
      <c r="AL106" s="85"/>
      <c r="AN106" s="1"/>
      <c r="AO106" s="1"/>
      <c r="AP106" s="1"/>
      <c r="AQ106" s="1"/>
      <c r="AR106" s="1"/>
      <c r="AS106" s="1"/>
    </row>
    <row r="107" customFormat="false" ht="12.75" hidden="false" customHeight="true" outlineLevel="0" collapsed="false">
      <c r="A107" s="281"/>
      <c r="B107" s="277" t="s">
        <v>258</v>
      </c>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4"/>
      <c r="AH107" s="85"/>
      <c r="AI107" s="205"/>
      <c r="AJ107" s="133"/>
      <c r="AK107" s="153"/>
      <c r="AL107" s="3"/>
      <c r="AM107" s="2"/>
    </row>
    <row r="108" customFormat="false" ht="12.75" hidden="false" customHeight="true" outlineLevel="0" collapsed="false">
      <c r="A108" s="226" t="s">
        <v>296</v>
      </c>
      <c r="B108" s="284" t="n">
        <f aca="false">SUM(C108:AG108)</f>
        <v>0</v>
      </c>
      <c r="C108" s="153" t="n">
        <v>0</v>
      </c>
      <c r="D108" s="153" t="n">
        <v>0</v>
      </c>
      <c r="E108" s="153" t="n">
        <v>0</v>
      </c>
      <c r="F108" s="153" t="n">
        <v>0</v>
      </c>
      <c r="G108" s="153" t="n">
        <v>0</v>
      </c>
      <c r="H108" s="153" t="n">
        <v>0</v>
      </c>
      <c r="I108" s="153" t="n">
        <v>0</v>
      </c>
      <c r="J108" s="153" t="n">
        <v>0</v>
      </c>
      <c r="K108" s="153" t="n">
        <v>0</v>
      </c>
      <c r="L108" s="153" t="n">
        <v>0</v>
      </c>
      <c r="M108" s="153" t="n">
        <v>0</v>
      </c>
      <c r="N108" s="153" t="n">
        <v>0</v>
      </c>
      <c r="O108" s="153" t="n">
        <v>0</v>
      </c>
      <c r="P108" s="153" t="n">
        <v>0</v>
      </c>
      <c r="Q108" s="153" t="n">
        <v>0</v>
      </c>
      <c r="R108" s="153" t="n">
        <v>0</v>
      </c>
      <c r="S108" s="153" t="n">
        <v>0</v>
      </c>
      <c r="T108" s="153" t="n">
        <v>0</v>
      </c>
      <c r="U108" s="153" t="n">
        <v>0</v>
      </c>
      <c r="V108" s="153" t="n">
        <v>0</v>
      </c>
      <c r="W108" s="153" t="n">
        <v>0</v>
      </c>
      <c r="X108" s="153" t="n">
        <v>0</v>
      </c>
      <c r="Y108" s="153" t="n">
        <v>0</v>
      </c>
      <c r="Z108" s="153" t="n">
        <v>0</v>
      </c>
      <c r="AA108" s="153" t="n">
        <v>0</v>
      </c>
      <c r="AB108" s="153" t="n">
        <v>0</v>
      </c>
      <c r="AC108" s="153" t="n">
        <v>0</v>
      </c>
      <c r="AD108" s="153" t="n">
        <v>0</v>
      </c>
      <c r="AE108" s="153" t="n">
        <v>0</v>
      </c>
      <c r="AF108" s="153" t="n">
        <v>0</v>
      </c>
      <c r="AG108" s="325" t="n">
        <v>0</v>
      </c>
      <c r="AH108" s="85"/>
      <c r="AJ108" s="85"/>
      <c r="AK108" s="153"/>
      <c r="AL108" s="3"/>
      <c r="AM108" s="2"/>
    </row>
    <row r="109" customFormat="false" ht="12.75" hidden="false" customHeight="true" outlineLevel="0" collapsed="false">
      <c r="A109" s="226" t="s">
        <v>298</v>
      </c>
      <c r="B109" s="284" t="n">
        <f aca="false">SUM(C109:AG109)</f>
        <v>0</v>
      </c>
      <c r="C109" s="153" t="n">
        <v>0</v>
      </c>
      <c r="D109" s="153" t="n">
        <v>0</v>
      </c>
      <c r="E109" s="153" t="n">
        <v>0</v>
      </c>
      <c r="F109" s="153" t="n">
        <v>0</v>
      </c>
      <c r="G109" s="153" t="n">
        <v>0</v>
      </c>
      <c r="H109" s="153" t="n">
        <v>0</v>
      </c>
      <c r="I109" s="153" t="n">
        <v>0</v>
      </c>
      <c r="J109" s="153" t="n">
        <v>0</v>
      </c>
      <c r="K109" s="153" t="n">
        <v>0</v>
      </c>
      <c r="L109" s="153" t="n">
        <v>0</v>
      </c>
      <c r="M109" s="153" t="n">
        <v>0</v>
      </c>
      <c r="N109" s="153" t="n">
        <v>0</v>
      </c>
      <c r="O109" s="153" t="n">
        <v>0</v>
      </c>
      <c r="P109" s="153" t="n">
        <v>0</v>
      </c>
      <c r="Q109" s="153" t="n">
        <v>0</v>
      </c>
      <c r="R109" s="153" t="n">
        <v>0</v>
      </c>
      <c r="S109" s="153" t="n">
        <v>0</v>
      </c>
      <c r="T109" s="153" t="n">
        <v>0</v>
      </c>
      <c r="U109" s="153" t="n">
        <v>0</v>
      </c>
      <c r="V109" s="153" t="n">
        <v>0</v>
      </c>
      <c r="W109" s="153" t="n">
        <v>0</v>
      </c>
      <c r="X109" s="153" t="n">
        <v>0</v>
      </c>
      <c r="Y109" s="153" t="n">
        <v>0</v>
      </c>
      <c r="Z109" s="153" t="n">
        <v>0</v>
      </c>
      <c r="AA109" s="153" t="n">
        <v>0</v>
      </c>
      <c r="AB109" s="153" t="n">
        <v>0</v>
      </c>
      <c r="AC109" s="153" t="n">
        <v>0</v>
      </c>
      <c r="AD109" s="153" t="n">
        <v>0</v>
      </c>
      <c r="AE109" s="153" t="n">
        <v>0</v>
      </c>
      <c r="AF109" s="153" t="n">
        <v>0</v>
      </c>
      <c r="AG109" s="325" t="n">
        <v>0</v>
      </c>
      <c r="AH109" s="85"/>
      <c r="AJ109" s="85"/>
      <c r="AK109" s="153"/>
      <c r="AL109" s="3"/>
      <c r="AM109" s="2"/>
    </row>
    <row r="110" customFormat="false" ht="12.75" hidden="false" customHeight="true" outlineLevel="0" collapsed="false">
      <c r="A110" s="226" t="s">
        <v>299</v>
      </c>
      <c r="B110" s="284" t="n">
        <f aca="false">SUM(C110:AG110)</f>
        <v>0</v>
      </c>
      <c r="C110" s="153" t="n">
        <v>0</v>
      </c>
      <c r="D110" s="153" t="n">
        <v>0</v>
      </c>
      <c r="E110" s="153" t="n">
        <v>0</v>
      </c>
      <c r="F110" s="153" t="n">
        <v>0</v>
      </c>
      <c r="G110" s="153" t="n">
        <v>0</v>
      </c>
      <c r="H110" s="153" t="n">
        <v>0</v>
      </c>
      <c r="I110" s="153" t="n">
        <v>0</v>
      </c>
      <c r="J110" s="153" t="n">
        <v>0</v>
      </c>
      <c r="K110" s="153" t="n">
        <v>0</v>
      </c>
      <c r="L110" s="153" t="n">
        <v>0</v>
      </c>
      <c r="M110" s="153" t="n">
        <v>0</v>
      </c>
      <c r="N110" s="153" t="n">
        <v>0</v>
      </c>
      <c r="O110" s="153" t="n">
        <v>0</v>
      </c>
      <c r="P110" s="153" t="n">
        <v>0</v>
      </c>
      <c r="Q110" s="153" t="n">
        <v>0</v>
      </c>
      <c r="R110" s="153" t="n">
        <v>0</v>
      </c>
      <c r="S110" s="153" t="n">
        <v>0</v>
      </c>
      <c r="T110" s="153" t="n">
        <v>0</v>
      </c>
      <c r="U110" s="153" t="n">
        <v>0</v>
      </c>
      <c r="V110" s="153" t="n">
        <v>0</v>
      </c>
      <c r="W110" s="153" t="n">
        <v>0</v>
      </c>
      <c r="X110" s="153" t="n">
        <v>0</v>
      </c>
      <c r="Y110" s="153" t="n">
        <v>0</v>
      </c>
      <c r="Z110" s="153" t="n">
        <v>0</v>
      </c>
      <c r="AA110" s="153" t="n">
        <v>0</v>
      </c>
      <c r="AB110" s="153" t="n">
        <v>0</v>
      </c>
      <c r="AC110" s="153" t="n">
        <v>0</v>
      </c>
      <c r="AD110" s="153" t="n">
        <v>0</v>
      </c>
      <c r="AE110" s="153" t="n">
        <v>0</v>
      </c>
      <c r="AF110" s="153" t="n">
        <v>0</v>
      </c>
      <c r="AG110" s="325" t="n">
        <v>0</v>
      </c>
      <c r="AH110" s="85"/>
      <c r="AJ110" s="85"/>
      <c r="AK110" s="153"/>
      <c r="AL110" s="3"/>
      <c r="AM110" s="2"/>
    </row>
    <row r="111" customFormat="false" ht="12.75" hidden="false" customHeight="true" outlineLevel="0" collapsed="false">
      <c r="A111" s="226" t="s">
        <v>300</v>
      </c>
      <c r="B111" s="284" t="n">
        <f aca="false">SUM(C111:AG111)</f>
        <v>0</v>
      </c>
      <c r="C111" s="153" t="n">
        <v>0</v>
      </c>
      <c r="D111" s="153" t="n">
        <v>0</v>
      </c>
      <c r="E111" s="153" t="n">
        <v>0</v>
      </c>
      <c r="F111" s="153" t="n">
        <v>0</v>
      </c>
      <c r="G111" s="153" t="n">
        <v>0</v>
      </c>
      <c r="H111" s="153" t="n">
        <v>0</v>
      </c>
      <c r="I111" s="153" t="n">
        <v>0</v>
      </c>
      <c r="J111" s="153" t="n">
        <v>0</v>
      </c>
      <c r="K111" s="153" t="n">
        <v>0</v>
      </c>
      <c r="L111" s="153" t="n">
        <v>0</v>
      </c>
      <c r="M111" s="153" t="n">
        <v>0</v>
      </c>
      <c r="N111" s="153" t="n">
        <v>0</v>
      </c>
      <c r="O111" s="153" t="n">
        <v>0</v>
      </c>
      <c r="P111" s="153" t="n">
        <v>0</v>
      </c>
      <c r="Q111" s="153" t="n">
        <v>0</v>
      </c>
      <c r="R111" s="153" t="n">
        <v>0</v>
      </c>
      <c r="S111" s="153" t="n">
        <v>0</v>
      </c>
      <c r="T111" s="153" t="n">
        <v>0</v>
      </c>
      <c r="U111" s="153" t="n">
        <v>0</v>
      </c>
      <c r="V111" s="153" t="n">
        <v>0</v>
      </c>
      <c r="W111" s="153" t="n">
        <v>0</v>
      </c>
      <c r="X111" s="153" t="n">
        <v>0</v>
      </c>
      <c r="Y111" s="153" t="n">
        <v>0</v>
      </c>
      <c r="Z111" s="153" t="n">
        <v>0</v>
      </c>
      <c r="AA111" s="153" t="n">
        <v>0</v>
      </c>
      <c r="AB111" s="153" t="n">
        <v>0</v>
      </c>
      <c r="AC111" s="153" t="n">
        <v>0</v>
      </c>
      <c r="AD111" s="153" t="n">
        <v>0</v>
      </c>
      <c r="AE111" s="153" t="n">
        <v>0</v>
      </c>
      <c r="AF111" s="153" t="n">
        <v>0</v>
      </c>
      <c r="AG111" s="325" t="n">
        <v>0</v>
      </c>
      <c r="AH111" s="85"/>
      <c r="AJ111" s="85"/>
      <c r="AK111" s="153"/>
      <c r="AL111" s="3"/>
      <c r="AM111" s="2"/>
    </row>
    <row r="112" customFormat="false" ht="12.75" hidden="false" customHeight="true" outlineLevel="0" collapsed="false">
      <c r="A112" s="226" t="s">
        <v>301</v>
      </c>
      <c r="B112" s="284" t="n">
        <f aca="false">SUM(C112:AG112)</f>
        <v>0</v>
      </c>
      <c r="C112" s="153" t="n">
        <v>0</v>
      </c>
      <c r="D112" s="153" t="n">
        <v>0</v>
      </c>
      <c r="E112" s="153" t="n">
        <v>0</v>
      </c>
      <c r="F112" s="153" t="n">
        <v>0</v>
      </c>
      <c r="G112" s="153" t="n">
        <v>0</v>
      </c>
      <c r="H112" s="153" t="n">
        <v>0</v>
      </c>
      <c r="I112" s="153" t="n">
        <v>0</v>
      </c>
      <c r="J112" s="153" t="n">
        <v>0</v>
      </c>
      <c r="K112" s="153" t="n">
        <v>0</v>
      </c>
      <c r="L112" s="153" t="n">
        <v>0</v>
      </c>
      <c r="M112" s="153" t="n">
        <v>0</v>
      </c>
      <c r="N112" s="153" t="n">
        <v>0</v>
      </c>
      <c r="O112" s="153" t="n">
        <v>0</v>
      </c>
      <c r="P112" s="153" t="n">
        <v>0</v>
      </c>
      <c r="Q112" s="153" t="n">
        <v>0</v>
      </c>
      <c r="R112" s="153" t="n">
        <v>0</v>
      </c>
      <c r="S112" s="153" t="n">
        <v>0</v>
      </c>
      <c r="T112" s="153" t="n">
        <v>0</v>
      </c>
      <c r="U112" s="153" t="n">
        <v>0</v>
      </c>
      <c r="V112" s="153" t="n">
        <v>0</v>
      </c>
      <c r="W112" s="153" t="n">
        <v>0</v>
      </c>
      <c r="X112" s="153" t="n">
        <v>0</v>
      </c>
      <c r="Y112" s="153" t="n">
        <v>0</v>
      </c>
      <c r="Z112" s="153" t="n">
        <v>0</v>
      </c>
      <c r="AA112" s="153" t="n">
        <v>0</v>
      </c>
      <c r="AB112" s="153" t="n">
        <v>0</v>
      </c>
      <c r="AC112" s="153" t="n">
        <v>0</v>
      </c>
      <c r="AD112" s="153" t="n">
        <v>0</v>
      </c>
      <c r="AE112" s="153" t="n">
        <v>0</v>
      </c>
      <c r="AF112" s="153" t="n">
        <v>0</v>
      </c>
      <c r="AG112" s="325" t="n">
        <v>0</v>
      </c>
      <c r="AH112" s="85"/>
      <c r="AJ112" s="85"/>
      <c r="AK112" s="153"/>
      <c r="AL112" s="3"/>
      <c r="AM112" s="2"/>
    </row>
    <row r="113" customFormat="false" ht="12.75" hidden="false" customHeight="true" outlineLevel="0" collapsed="false">
      <c r="A113" s="226" t="s">
        <v>303</v>
      </c>
      <c r="B113" s="284" t="n">
        <f aca="false">SUM(C113:AG113)</f>
        <v>0</v>
      </c>
      <c r="C113" s="153" t="n">
        <v>0</v>
      </c>
      <c r="D113" s="153" t="n">
        <v>0</v>
      </c>
      <c r="E113" s="153" t="n">
        <v>0</v>
      </c>
      <c r="F113" s="153" t="n">
        <v>0</v>
      </c>
      <c r="G113" s="153" t="n">
        <v>0</v>
      </c>
      <c r="H113" s="153" t="n">
        <v>0</v>
      </c>
      <c r="I113" s="153" t="n">
        <v>0</v>
      </c>
      <c r="J113" s="153" t="n">
        <v>0</v>
      </c>
      <c r="K113" s="153" t="n">
        <v>0</v>
      </c>
      <c r="L113" s="153" t="n">
        <v>0</v>
      </c>
      <c r="M113" s="153" t="n">
        <v>0</v>
      </c>
      <c r="N113" s="153" t="n">
        <v>0</v>
      </c>
      <c r="O113" s="153" t="n">
        <v>0</v>
      </c>
      <c r="P113" s="153" t="n">
        <v>0</v>
      </c>
      <c r="Q113" s="153" t="n">
        <v>0</v>
      </c>
      <c r="R113" s="153" t="n">
        <v>0</v>
      </c>
      <c r="S113" s="153" t="n">
        <v>0</v>
      </c>
      <c r="T113" s="153" t="n">
        <v>0</v>
      </c>
      <c r="U113" s="153" t="n">
        <v>0</v>
      </c>
      <c r="V113" s="153" t="n">
        <v>0</v>
      </c>
      <c r="W113" s="153" t="n">
        <v>0</v>
      </c>
      <c r="X113" s="153" t="n">
        <v>0</v>
      </c>
      <c r="Y113" s="153" t="n">
        <v>0</v>
      </c>
      <c r="Z113" s="153" t="n">
        <v>0</v>
      </c>
      <c r="AA113" s="153" t="n">
        <v>0</v>
      </c>
      <c r="AB113" s="153" t="n">
        <v>0</v>
      </c>
      <c r="AC113" s="153" t="n">
        <v>0</v>
      </c>
      <c r="AD113" s="153" t="n">
        <v>0</v>
      </c>
      <c r="AE113" s="153" t="n">
        <v>0</v>
      </c>
      <c r="AF113" s="153" t="n">
        <v>0</v>
      </c>
      <c r="AG113" s="325" t="n">
        <v>0</v>
      </c>
      <c r="AH113" s="85"/>
      <c r="AJ113" s="85"/>
      <c r="AK113" s="153"/>
      <c r="AL113" s="3"/>
      <c r="AM113" s="2"/>
    </row>
    <row r="114" customFormat="false" ht="12.75" hidden="false" customHeight="true" outlineLevel="0" collapsed="false">
      <c r="A114" s="226"/>
      <c r="B114" s="284"/>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325"/>
      <c r="AH114" s="85"/>
      <c r="AJ114" s="85"/>
      <c r="AK114" s="153"/>
      <c r="AL114" s="3"/>
      <c r="AM114" s="2"/>
    </row>
    <row r="115" customFormat="false" ht="12.75" hidden="false" customHeight="true" outlineLevel="0" collapsed="false">
      <c r="A115" s="226"/>
      <c r="B115" s="28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325"/>
      <c r="AH115" s="85"/>
      <c r="AJ115" s="85"/>
      <c r="AK115" s="153"/>
      <c r="AL115" s="3"/>
      <c r="AM115" s="2"/>
    </row>
    <row r="116" customFormat="false" ht="12.75" hidden="false" customHeight="true" outlineLevel="0" collapsed="false">
      <c r="A116" s="226"/>
      <c r="B116" s="284"/>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325"/>
      <c r="AH116" s="85"/>
      <c r="AJ116" s="85"/>
      <c r="AK116" s="153"/>
      <c r="AL116" s="3"/>
      <c r="AM116" s="2"/>
    </row>
    <row r="117" customFormat="false" ht="12.75" hidden="false" customHeight="true" outlineLevel="0" collapsed="false">
      <c r="A117" s="226"/>
      <c r="B117" s="284"/>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325"/>
      <c r="AH117" s="85"/>
      <c r="AJ117" s="85"/>
      <c r="AK117" s="153"/>
      <c r="AL117" s="3"/>
      <c r="AM117" s="2"/>
    </row>
    <row r="118" customFormat="false" ht="12.75" hidden="false" customHeight="true" outlineLevel="0" collapsed="false">
      <c r="A118" s="326" t="s">
        <v>306</v>
      </c>
      <c r="B118" s="315" t="n">
        <f aca="false">SUM(B108:B117)</f>
        <v>0</v>
      </c>
      <c r="C118" s="327"/>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8"/>
      <c r="AH118" s="85"/>
      <c r="AJ118" s="85"/>
      <c r="AK118" s="153"/>
      <c r="AL118" s="3"/>
      <c r="AM118" s="2"/>
    </row>
    <row r="119" customFormat="false" ht="12.75" hidden="false" customHeight="true" outlineLevel="0" collapsed="false">
      <c r="A119" s="85"/>
      <c r="B119" s="319"/>
      <c r="AH119" s="85"/>
      <c r="AJ119" s="85"/>
      <c r="AK119" s="153"/>
      <c r="AL119" s="3"/>
      <c r="AM119" s="2"/>
    </row>
    <row r="120" customFormat="false" ht="12.75" hidden="false" customHeight="true" outlineLevel="0" collapsed="false">
      <c r="A120" s="85"/>
      <c r="B120" s="319"/>
      <c r="AH120" s="85"/>
      <c r="AJ120" s="85"/>
      <c r="AK120" s="153"/>
      <c r="AL120" s="3"/>
      <c r="AM120" s="2"/>
    </row>
    <row r="121" customFormat="false" ht="12.75" hidden="false" customHeight="true" outlineLevel="0" collapsed="false">
      <c r="A121" s="262" t="s">
        <v>307</v>
      </c>
      <c r="B121" s="262"/>
      <c r="AH121" s="85"/>
      <c r="AJ121" s="85"/>
      <c r="AK121" s="153"/>
      <c r="AL121" s="3"/>
      <c r="AM121" s="2"/>
    </row>
    <row r="122" customFormat="false" ht="12.75" hidden="false" customHeight="true" outlineLevel="0" collapsed="false">
      <c r="AK122" s="1"/>
      <c r="AL122" s="3"/>
      <c r="AM122" s="2"/>
    </row>
    <row r="123" customFormat="false" ht="12.75" hidden="false" customHeight="true" outlineLevel="0" collapsed="false">
      <c r="D123" s="134" t="s">
        <v>24</v>
      </c>
      <c r="AI123" s="1"/>
      <c r="AJ123" s="75"/>
      <c r="AK123" s="75"/>
      <c r="AL123" s="1"/>
      <c r="AM123" s="1"/>
    </row>
    <row r="124" customFormat="false" ht="12.75" hidden="false" customHeight="true" outlineLevel="0" collapsed="false">
      <c r="A124" s="329" t="s">
        <v>308</v>
      </c>
      <c r="B124" s="330"/>
      <c r="C124" s="331"/>
      <c r="D124" s="331"/>
      <c r="E124" s="332"/>
      <c r="G124" s="329" t="s">
        <v>309</v>
      </c>
      <c r="H124" s="329"/>
      <c r="I124" s="330"/>
      <c r="J124" s="331"/>
      <c r="K124" s="331"/>
      <c r="L124" s="332"/>
      <c r="M124" s="75"/>
      <c r="N124" s="75"/>
      <c r="O124" s="1"/>
      <c r="P124" s="1"/>
    </row>
    <row r="125" customFormat="false" ht="12.75" hidden="false" customHeight="true" outlineLevel="0" collapsed="false">
      <c r="A125" s="333" t="s">
        <v>165</v>
      </c>
      <c r="B125" s="265" t="s">
        <v>310</v>
      </c>
      <c r="C125" s="265"/>
      <c r="D125" s="265"/>
      <c r="E125" s="334" t="s">
        <v>311</v>
      </c>
      <c r="G125" s="333" t="s">
        <v>310</v>
      </c>
      <c r="H125" s="333"/>
      <c r="I125" s="333"/>
      <c r="J125" s="333"/>
      <c r="K125" s="333"/>
      <c r="L125" s="335" t="s">
        <v>311</v>
      </c>
      <c r="M125" s="75"/>
      <c r="N125" s="75"/>
      <c r="O125" s="1"/>
      <c r="P125" s="1"/>
    </row>
    <row r="126" customFormat="false" ht="12.75" hidden="false" customHeight="true" outlineLevel="0" collapsed="false">
      <c r="A126" s="336"/>
      <c r="B126" s="85"/>
      <c r="C126" s="85"/>
      <c r="D126" s="143"/>
      <c r="E126" s="337"/>
      <c r="G126" s="406"/>
      <c r="H126" s="339"/>
      <c r="I126" s="85"/>
      <c r="J126" s="1"/>
      <c r="K126" s="141"/>
      <c r="L126" s="337"/>
      <c r="M126" s="1"/>
      <c r="N126" s="1"/>
      <c r="O126" s="1"/>
      <c r="P126" s="1"/>
    </row>
    <row r="127" customFormat="false" ht="12.75" hidden="false" customHeight="true" outlineLevel="0" collapsed="false">
      <c r="A127" s="336"/>
      <c r="B127" s="85"/>
      <c r="C127" s="85"/>
      <c r="D127" s="143"/>
      <c r="E127" s="337"/>
      <c r="G127" s="342"/>
      <c r="H127" s="85"/>
      <c r="I127" s="1"/>
      <c r="J127" s="1"/>
      <c r="K127" s="143"/>
      <c r="L127" s="337"/>
      <c r="M127" s="1"/>
      <c r="N127" s="1"/>
      <c r="O127" s="1"/>
      <c r="P127" s="1"/>
    </row>
    <row r="128" customFormat="false" ht="12.75" hidden="false" customHeight="true" outlineLevel="0" collapsed="false">
      <c r="A128" s="340"/>
      <c r="B128" s="85"/>
      <c r="C128" s="85"/>
      <c r="D128" s="143"/>
      <c r="E128" s="337"/>
      <c r="G128" s="338"/>
      <c r="H128" s="1"/>
      <c r="I128" s="1"/>
      <c r="J128" s="410"/>
      <c r="K128" s="141"/>
      <c r="L128" s="341"/>
      <c r="M128" s="1"/>
      <c r="N128" s="1"/>
      <c r="O128" s="1"/>
      <c r="P128" s="1"/>
    </row>
    <row r="129" customFormat="false" ht="12.75" hidden="false" customHeight="true" outlineLevel="0" collapsed="false">
      <c r="A129" s="340"/>
      <c r="B129" s="85"/>
      <c r="C129" s="85"/>
      <c r="D129" s="143"/>
      <c r="E129" s="341"/>
      <c r="G129" s="338"/>
      <c r="H129" s="85"/>
      <c r="I129" s="1"/>
      <c r="J129" s="410"/>
      <c r="K129" s="143"/>
      <c r="L129" s="341"/>
      <c r="M129" s="1"/>
      <c r="N129" s="1"/>
      <c r="O129" s="1"/>
      <c r="P129" s="1"/>
    </row>
    <row r="130" customFormat="false" ht="12.75" hidden="false" customHeight="true" outlineLevel="0" collapsed="false">
      <c r="A130" s="340"/>
      <c r="B130" s="85"/>
      <c r="C130" s="85"/>
      <c r="D130" s="143"/>
      <c r="E130" s="337"/>
      <c r="G130" s="338"/>
      <c r="H130" s="85"/>
      <c r="I130" s="1"/>
      <c r="J130" s="411"/>
      <c r="K130" s="143"/>
      <c r="L130" s="337"/>
      <c r="M130" s="1"/>
      <c r="N130" s="1"/>
      <c r="O130" s="1"/>
      <c r="P130" s="1"/>
    </row>
    <row r="131" customFormat="false" ht="12.75" hidden="false" customHeight="true" outlineLevel="0" collapsed="false">
      <c r="A131" s="340"/>
      <c r="B131" s="85"/>
      <c r="C131" s="85"/>
      <c r="D131" s="143"/>
      <c r="E131" s="337"/>
      <c r="G131" s="338"/>
      <c r="H131" s="85"/>
      <c r="I131" s="1"/>
      <c r="J131" s="412"/>
      <c r="K131" s="143"/>
      <c r="L131" s="337"/>
      <c r="M131" s="1"/>
      <c r="N131" s="1"/>
      <c r="O131" s="1"/>
      <c r="P131" s="1"/>
    </row>
    <row r="132" customFormat="false" ht="12.75" hidden="false" customHeight="true" outlineLevel="0" collapsed="false">
      <c r="A132" s="340"/>
      <c r="B132" s="85"/>
      <c r="C132" s="343"/>
      <c r="D132" s="353"/>
      <c r="E132" s="341"/>
      <c r="G132" s="338"/>
      <c r="H132" s="1"/>
      <c r="I132" s="1"/>
      <c r="J132" s="1"/>
      <c r="K132" s="141"/>
      <c r="L132" s="341"/>
      <c r="M132" s="1"/>
      <c r="N132" s="1"/>
      <c r="O132" s="1"/>
      <c r="P132" s="1"/>
    </row>
    <row r="133" customFormat="false" ht="12.75" hidden="false" customHeight="true" outlineLevel="0" collapsed="false">
      <c r="A133" s="340"/>
      <c r="B133" s="85"/>
      <c r="C133" s="343"/>
      <c r="D133" s="353"/>
      <c r="E133" s="341"/>
      <c r="G133" s="338"/>
      <c r="H133" s="85"/>
      <c r="I133" s="1"/>
      <c r="J133" s="1"/>
      <c r="K133" s="143"/>
      <c r="L133" s="341"/>
      <c r="M133" s="1"/>
      <c r="N133" s="1"/>
      <c r="O133" s="1"/>
      <c r="P133" s="1"/>
    </row>
    <row r="134" customFormat="false" ht="12.75" hidden="false" customHeight="true" outlineLevel="0" collapsed="false">
      <c r="A134" s="340"/>
      <c r="B134" s="85"/>
      <c r="C134" s="343"/>
      <c r="D134" s="353"/>
      <c r="E134" s="337"/>
      <c r="G134" s="338"/>
      <c r="H134" s="85"/>
      <c r="I134" s="1"/>
      <c r="J134" s="1"/>
      <c r="K134" s="143"/>
      <c r="L134" s="337"/>
      <c r="M134" s="33"/>
      <c r="N134" s="2"/>
      <c r="O134" s="1"/>
      <c r="P134" s="1"/>
    </row>
    <row r="135" customFormat="false" ht="12.75" hidden="false" customHeight="true" outlineLevel="0" collapsed="false">
      <c r="A135" s="340"/>
      <c r="B135" s="85"/>
      <c r="C135" s="85"/>
      <c r="D135" s="143"/>
      <c r="E135" s="337"/>
      <c r="G135" s="338"/>
      <c r="H135" s="85"/>
      <c r="I135" s="1"/>
      <c r="J135" s="1"/>
      <c r="K135" s="143"/>
      <c r="L135" s="337"/>
      <c r="M135" s="33"/>
      <c r="N135" s="1"/>
      <c r="O135" s="1"/>
      <c r="P135" s="1"/>
    </row>
    <row r="136" customFormat="false" ht="12.75" hidden="false" customHeight="true" outlineLevel="0" collapsed="false">
      <c r="A136" s="340"/>
      <c r="B136" s="85"/>
      <c r="C136" s="85"/>
      <c r="D136" s="143"/>
      <c r="E136" s="337"/>
      <c r="G136" s="338"/>
      <c r="H136" s="85"/>
      <c r="I136" s="1"/>
      <c r="J136" s="1"/>
      <c r="K136" s="143"/>
      <c r="L136" s="337"/>
      <c r="M136" s="1"/>
      <c r="N136" s="33"/>
      <c r="O136" s="1"/>
      <c r="P136" s="1"/>
    </row>
    <row r="137" customFormat="false" ht="12.75" hidden="false" customHeight="true" outlineLevel="0" collapsed="false">
      <c r="A137" s="340"/>
      <c r="B137" s="85"/>
      <c r="C137" s="85"/>
      <c r="D137" s="143"/>
      <c r="E137" s="337"/>
      <c r="G137" s="338"/>
      <c r="H137" s="85"/>
      <c r="I137" s="1"/>
      <c r="J137" s="1"/>
      <c r="K137" s="143"/>
      <c r="L137" s="337"/>
      <c r="M137" s="1"/>
      <c r="N137" s="33"/>
      <c r="O137" s="1"/>
      <c r="P137" s="1"/>
    </row>
    <row r="138" customFormat="false" ht="12.75" hidden="false" customHeight="true" outlineLevel="0" collapsed="false">
      <c r="A138" s="340"/>
      <c r="B138" s="85"/>
      <c r="C138" s="344"/>
      <c r="D138" s="143"/>
      <c r="E138" s="337"/>
      <c r="G138" s="338"/>
      <c r="H138" s="85"/>
      <c r="I138" s="1"/>
      <c r="J138" s="1"/>
      <c r="K138" s="143"/>
      <c r="L138" s="337"/>
      <c r="M138" s="1"/>
      <c r="N138" s="1"/>
      <c r="O138" s="1"/>
      <c r="P138" s="1"/>
    </row>
    <row r="139" customFormat="false" ht="12.75" hidden="false" customHeight="true" outlineLevel="0" collapsed="false">
      <c r="A139" s="340"/>
      <c r="B139" s="85"/>
      <c r="C139" s="1"/>
      <c r="D139" s="310"/>
      <c r="E139" s="337"/>
      <c r="G139" s="338"/>
      <c r="H139" s="85"/>
      <c r="I139" s="1"/>
      <c r="J139" s="1"/>
      <c r="K139" s="143"/>
      <c r="L139" s="337"/>
      <c r="M139" s="1"/>
      <c r="N139" s="1"/>
      <c r="O139" s="1"/>
      <c r="P139" s="1"/>
    </row>
    <row r="140" customFormat="false" ht="12.75" hidden="false" customHeight="true" outlineLevel="0" collapsed="false">
      <c r="A140" s="340"/>
      <c r="B140" s="1"/>
      <c r="C140" s="1"/>
      <c r="D140" s="143"/>
      <c r="E140" s="337"/>
      <c r="G140" s="338"/>
      <c r="H140" s="85"/>
      <c r="I140" s="1"/>
      <c r="J140" s="1"/>
      <c r="K140" s="143"/>
      <c r="L140" s="337"/>
      <c r="M140" s="1"/>
      <c r="N140" s="1"/>
      <c r="O140" s="1"/>
      <c r="P140" s="1"/>
    </row>
    <row r="141" customFormat="false" ht="12.75" hidden="false" customHeight="true" outlineLevel="0" collapsed="false">
      <c r="A141" s="340"/>
      <c r="B141" s="1"/>
      <c r="C141" s="1"/>
      <c r="D141" s="143"/>
      <c r="E141" s="337"/>
      <c r="G141" s="338"/>
      <c r="H141" s="85"/>
      <c r="I141" s="1"/>
      <c r="J141" s="1"/>
      <c r="K141" s="143"/>
      <c r="L141" s="337"/>
      <c r="M141" s="1"/>
      <c r="N141" s="1"/>
      <c r="O141" s="1"/>
      <c r="P141" s="1"/>
    </row>
    <row r="142" customFormat="false" ht="12.75" hidden="false" customHeight="true" outlineLevel="0" collapsed="false">
      <c r="A142" s="340"/>
      <c r="B142" s="85"/>
      <c r="C142" s="85"/>
      <c r="D142" s="143"/>
      <c r="E142" s="337"/>
      <c r="G142" s="338"/>
      <c r="H142" s="85"/>
      <c r="I142" s="1"/>
      <c r="J142" s="1"/>
      <c r="K142" s="143"/>
      <c r="L142" s="337"/>
      <c r="M142" s="1"/>
      <c r="N142" s="1"/>
      <c r="O142" s="1"/>
      <c r="P142" s="1"/>
    </row>
    <row r="143" customFormat="false" ht="12.75" hidden="false" customHeight="true" outlineLevel="0" collapsed="false">
      <c r="A143" s="340"/>
      <c r="B143" s="85"/>
      <c r="C143" s="85"/>
      <c r="D143" s="143"/>
      <c r="E143" s="337"/>
      <c r="G143" s="338"/>
      <c r="H143" s="85"/>
      <c r="I143" s="1"/>
      <c r="J143" s="1"/>
      <c r="K143" s="143"/>
      <c r="L143" s="337"/>
      <c r="M143" s="1"/>
      <c r="N143" s="1"/>
      <c r="O143" s="1"/>
      <c r="P143" s="1"/>
    </row>
    <row r="144" customFormat="false" ht="12.75" hidden="false" customHeight="true" outlineLevel="0" collapsed="false">
      <c r="A144" s="340"/>
      <c r="B144" s="85"/>
      <c r="C144" s="85"/>
      <c r="D144" s="143"/>
      <c r="E144" s="337"/>
      <c r="G144" s="338"/>
      <c r="H144" s="85"/>
      <c r="I144" s="1"/>
      <c r="J144" s="1"/>
      <c r="K144" s="143"/>
      <c r="L144" s="337"/>
      <c r="M144" s="1"/>
      <c r="N144" s="1"/>
      <c r="O144" s="1"/>
      <c r="P144" s="1"/>
    </row>
    <row r="145" customFormat="false" ht="12.75" hidden="false" customHeight="true" outlineLevel="0" collapsed="false">
      <c r="A145" s="340"/>
      <c r="B145" s="85"/>
      <c r="C145" s="85"/>
      <c r="D145" s="143"/>
      <c r="E145" s="337"/>
      <c r="G145" s="338"/>
      <c r="H145" s="85"/>
      <c r="I145" s="1"/>
      <c r="J145" s="1"/>
      <c r="K145" s="143"/>
      <c r="L145" s="337"/>
      <c r="M145" s="1"/>
      <c r="N145" s="1"/>
      <c r="O145" s="1"/>
      <c r="P145" s="1"/>
    </row>
    <row r="146" customFormat="false" ht="12.75" hidden="false" customHeight="true" outlineLevel="0" collapsed="false">
      <c r="A146" s="340"/>
      <c r="B146" s="85"/>
      <c r="C146" s="85"/>
      <c r="D146" s="143"/>
      <c r="E146" s="337"/>
      <c r="G146" s="338"/>
      <c r="H146" s="85"/>
      <c r="I146" s="1"/>
      <c r="J146" s="1"/>
      <c r="K146" s="143"/>
      <c r="L146" s="337"/>
      <c r="M146" s="1"/>
      <c r="N146" s="1"/>
      <c r="O146" s="1"/>
      <c r="P146" s="1"/>
    </row>
    <row r="147" customFormat="false" ht="12.75" hidden="false" customHeight="true" outlineLevel="0" collapsed="false">
      <c r="A147" s="340"/>
      <c r="B147" s="85"/>
      <c r="C147" s="85"/>
      <c r="D147" s="143"/>
      <c r="E147" s="337"/>
      <c r="G147" s="338"/>
      <c r="H147" s="85"/>
      <c r="I147" s="1"/>
      <c r="J147" s="1"/>
      <c r="K147" s="143"/>
      <c r="L147" s="337"/>
      <c r="M147" s="1"/>
      <c r="N147" s="1"/>
      <c r="O147" s="1"/>
      <c r="P147" s="1"/>
    </row>
    <row r="148" customFormat="false" ht="12.75" hidden="false" customHeight="true" outlineLevel="0" collapsed="false">
      <c r="A148" s="340"/>
      <c r="B148" s="85"/>
      <c r="C148" s="85"/>
      <c r="D148" s="143"/>
      <c r="E148" s="337"/>
      <c r="G148" s="338"/>
      <c r="H148" s="85"/>
      <c r="I148" s="1"/>
      <c r="J148" s="1"/>
      <c r="K148" s="143"/>
      <c r="L148" s="337"/>
      <c r="M148" s="1"/>
      <c r="N148" s="1"/>
      <c r="O148" s="1"/>
      <c r="P148" s="1"/>
    </row>
    <row r="149" customFormat="false" ht="12.75" hidden="false" customHeight="true" outlineLevel="0" collapsed="false">
      <c r="A149" s="340"/>
      <c r="B149" s="85"/>
      <c r="C149" s="85"/>
      <c r="D149" s="143"/>
      <c r="E149" s="337"/>
      <c r="G149" s="338"/>
      <c r="H149" s="85"/>
      <c r="I149" s="1"/>
      <c r="J149" s="1"/>
      <c r="K149" s="143"/>
      <c r="L149" s="337"/>
      <c r="M149" s="1"/>
      <c r="N149" s="1"/>
      <c r="O149" s="1"/>
      <c r="P149" s="1"/>
    </row>
    <row r="150" customFormat="false" ht="12.75" hidden="false" customHeight="true" outlineLevel="0" collapsed="false">
      <c r="A150" s="340"/>
      <c r="B150" s="85"/>
      <c r="C150" s="85"/>
      <c r="D150" s="143"/>
      <c r="E150" s="337"/>
      <c r="G150" s="338"/>
      <c r="H150" s="85"/>
      <c r="I150" s="1"/>
      <c r="J150" s="1"/>
      <c r="K150" s="143"/>
      <c r="L150" s="337"/>
      <c r="M150" s="1"/>
      <c r="N150" s="1"/>
      <c r="O150" s="1"/>
      <c r="P150" s="1"/>
    </row>
    <row r="151" customFormat="false" ht="12.75" hidden="false" customHeight="true" outlineLevel="0" collapsed="false">
      <c r="A151" s="340"/>
      <c r="B151" s="85"/>
      <c r="C151" s="85"/>
      <c r="D151" s="143"/>
      <c r="E151" s="337"/>
      <c r="G151" s="338"/>
      <c r="H151" s="85"/>
      <c r="I151" s="1"/>
      <c r="J151" s="1"/>
      <c r="K151" s="143"/>
      <c r="L151" s="337"/>
      <c r="M151" s="1"/>
      <c r="N151" s="1"/>
      <c r="O151" s="1"/>
      <c r="P151" s="1"/>
    </row>
    <row r="152" customFormat="false" ht="12.75" hidden="false" customHeight="true" outlineLevel="0" collapsed="false">
      <c r="A152" s="340"/>
      <c r="B152" s="85"/>
      <c r="C152" s="85"/>
      <c r="D152" s="143"/>
      <c r="E152" s="337"/>
      <c r="G152" s="338"/>
      <c r="H152" s="85"/>
      <c r="I152" s="1"/>
      <c r="J152" s="1"/>
      <c r="K152" s="143"/>
      <c r="L152" s="337"/>
      <c r="M152" s="1"/>
      <c r="N152" s="1"/>
      <c r="O152" s="1"/>
      <c r="P152" s="1"/>
    </row>
    <row r="153" customFormat="false" ht="12.75" hidden="false" customHeight="true" outlineLevel="0" collapsed="false">
      <c r="A153" s="340"/>
      <c r="B153" s="85"/>
      <c r="C153" s="85"/>
      <c r="D153" s="143"/>
      <c r="E153" s="337"/>
      <c r="G153" s="338"/>
      <c r="H153" s="85"/>
      <c r="I153" s="1"/>
      <c r="J153" s="1"/>
      <c r="K153" s="143"/>
      <c r="L153" s="337"/>
      <c r="M153" s="1"/>
      <c r="N153" s="1"/>
      <c r="O153" s="1"/>
      <c r="P153" s="1"/>
    </row>
    <row r="154" customFormat="false" ht="12.75" hidden="false" customHeight="true" outlineLevel="0" collapsed="false">
      <c r="A154" s="340"/>
      <c r="B154" s="85"/>
      <c r="C154" s="85"/>
      <c r="D154" s="143"/>
      <c r="E154" s="337"/>
      <c r="G154" s="338"/>
      <c r="H154" s="85"/>
      <c r="I154" s="1"/>
      <c r="J154" s="1"/>
      <c r="K154" s="143"/>
      <c r="L154" s="337"/>
      <c r="M154" s="1"/>
      <c r="N154" s="1"/>
      <c r="O154" s="1"/>
      <c r="P154" s="1"/>
    </row>
    <row r="155" customFormat="false" ht="12.75" hidden="false" customHeight="true" outlineLevel="0" collapsed="false">
      <c r="A155" s="340"/>
      <c r="B155" s="85"/>
      <c r="C155" s="85"/>
      <c r="D155" s="143"/>
      <c r="E155" s="337"/>
      <c r="G155" s="338"/>
      <c r="H155" s="85"/>
      <c r="I155" s="1"/>
      <c r="J155" s="1"/>
      <c r="K155" s="143"/>
      <c r="L155" s="337"/>
      <c r="M155" s="1"/>
      <c r="N155" s="1"/>
      <c r="O155" s="1"/>
      <c r="P155" s="1"/>
    </row>
    <row r="156" customFormat="false" ht="12.75" hidden="false" customHeight="true" outlineLevel="0" collapsed="false">
      <c r="A156" s="340"/>
      <c r="B156" s="85"/>
      <c r="C156" s="85"/>
      <c r="D156" s="143"/>
      <c r="E156" s="337"/>
      <c r="G156" s="338"/>
      <c r="H156" s="85"/>
      <c r="I156" s="1"/>
      <c r="J156" s="1"/>
      <c r="K156" s="143"/>
      <c r="L156" s="337"/>
      <c r="M156" s="1"/>
      <c r="N156" s="1"/>
      <c r="O156" s="1"/>
      <c r="P156" s="1"/>
    </row>
    <row r="157" customFormat="false" ht="12.75" hidden="false" customHeight="true" outlineLevel="0" collapsed="false">
      <c r="A157" s="340"/>
      <c r="B157" s="85"/>
      <c r="C157" s="85"/>
      <c r="D157" s="143"/>
      <c r="E157" s="337"/>
      <c r="G157" s="338"/>
      <c r="H157" s="85"/>
      <c r="I157" s="1"/>
      <c r="J157" s="1"/>
      <c r="K157" s="143"/>
      <c r="L157" s="337"/>
      <c r="M157" s="1"/>
      <c r="N157" s="1"/>
      <c r="O157" s="1"/>
      <c r="P157" s="1"/>
    </row>
    <row r="158" customFormat="false" ht="12.75" hidden="false" customHeight="true" outlineLevel="0" collapsed="false">
      <c r="A158" s="340"/>
      <c r="B158" s="85"/>
      <c r="C158" s="85"/>
      <c r="D158" s="143"/>
      <c r="E158" s="345"/>
      <c r="G158" s="338"/>
      <c r="H158" s="85"/>
      <c r="I158" s="1"/>
      <c r="J158" s="1"/>
      <c r="K158" s="143"/>
      <c r="L158" s="345"/>
      <c r="M158" s="1"/>
      <c r="N158" s="1"/>
      <c r="O158" s="1"/>
      <c r="P158" s="1"/>
    </row>
    <row r="159" customFormat="false" ht="12.75" hidden="false" customHeight="true" outlineLevel="0" collapsed="false">
      <c r="A159" s="346"/>
      <c r="B159" s="85"/>
      <c r="C159" s="85"/>
      <c r="D159" s="347" t="s">
        <v>312</v>
      </c>
      <c r="E159" s="348" t="n">
        <f aca="false">SUM(E126:E158)</f>
        <v>0</v>
      </c>
      <c r="G159" s="346"/>
      <c r="H159" s="85"/>
      <c r="I159" s="1"/>
      <c r="J159" s="1"/>
      <c r="K159" s="347" t="s">
        <v>313</v>
      </c>
      <c r="L159" s="348" t="n">
        <f aca="false">SUM(L126:L158)</f>
        <v>0</v>
      </c>
      <c r="M159" s="1"/>
      <c r="N159" s="1"/>
      <c r="O159" s="1"/>
      <c r="P159" s="1"/>
    </row>
    <row r="160" customFormat="false" ht="12.75" hidden="false" customHeight="true" outlineLevel="0" collapsed="false">
      <c r="A160" s="349"/>
      <c r="B160" s="350"/>
      <c r="C160" s="350"/>
      <c r="D160" s="350"/>
      <c r="E160" s="351"/>
      <c r="G160" s="349"/>
      <c r="H160" s="350"/>
      <c r="I160" s="350"/>
      <c r="J160" s="350"/>
      <c r="K160" s="350"/>
      <c r="L160" s="351"/>
      <c r="M160" s="1"/>
      <c r="N160" s="1"/>
      <c r="O160" s="1"/>
      <c r="P160" s="1"/>
    </row>
    <row r="161" customFormat="false" ht="12.75" hidden="false" customHeight="true" outlineLevel="0" collapsed="false">
      <c r="AJ161" s="1"/>
      <c r="AK161" s="1"/>
      <c r="AL161" s="1"/>
      <c r="AM161" s="1"/>
    </row>
    <row r="162" customFormat="false" ht="12.75" hidden="false" customHeight="true" outlineLevel="0" collapsed="false">
      <c r="AJ162" s="1"/>
      <c r="AK162" s="1"/>
      <c r="AL162" s="1"/>
      <c r="AM162" s="1"/>
    </row>
    <row r="163" customFormat="false" ht="12.75" hidden="false" customHeight="true" outlineLevel="0" collapsed="false">
      <c r="A163" s="329" t="s">
        <v>314</v>
      </c>
      <c r="B163" s="331"/>
      <c r="C163" s="331"/>
      <c r="D163" s="331"/>
      <c r="E163" s="332"/>
      <c r="AJ163" s="1"/>
      <c r="AK163" s="1"/>
      <c r="AL163" s="1"/>
      <c r="AM163" s="1"/>
    </row>
    <row r="164" customFormat="false" ht="12.75" hidden="false" customHeight="true" outlineLevel="0" collapsed="false">
      <c r="A164" s="333" t="s">
        <v>165</v>
      </c>
      <c r="B164" s="265" t="s">
        <v>310</v>
      </c>
      <c r="C164" s="265"/>
      <c r="D164" s="265"/>
      <c r="E164" s="334" t="s">
        <v>311</v>
      </c>
      <c r="AJ164" s="1"/>
      <c r="AK164" s="1"/>
      <c r="AL164" s="1"/>
      <c r="AM164" s="1"/>
    </row>
    <row r="165" customFormat="false" ht="12.75" hidden="false" customHeight="true" outlineLevel="0" collapsed="false">
      <c r="A165" s="352"/>
      <c r="B165" s="85"/>
      <c r="C165" s="85"/>
      <c r="D165" s="143"/>
      <c r="E165" s="337"/>
      <c r="AJ165" s="1"/>
      <c r="AK165" s="1"/>
      <c r="AL165" s="1"/>
      <c r="AM165" s="1"/>
    </row>
    <row r="166" customFormat="false" ht="12.75" hidden="false" customHeight="true" outlineLevel="0" collapsed="false">
      <c r="A166" s="352"/>
      <c r="B166" s="85"/>
      <c r="C166" s="85"/>
      <c r="D166" s="143"/>
      <c r="E166" s="337"/>
      <c r="AJ166" s="1"/>
      <c r="AK166" s="1"/>
      <c r="AL166" s="1"/>
      <c r="AM166" s="1"/>
    </row>
    <row r="167" customFormat="false" ht="12.75" hidden="false" customHeight="true" outlineLevel="0" collapsed="false">
      <c r="A167" s="352"/>
      <c r="B167" s="85"/>
      <c r="C167" s="85"/>
      <c r="D167" s="143"/>
      <c r="E167" s="337"/>
      <c r="AJ167" s="1"/>
      <c r="AK167" s="1"/>
      <c r="AL167" s="1"/>
      <c r="AM167" s="1"/>
    </row>
    <row r="168" customFormat="false" ht="12.75" hidden="false" customHeight="true" outlineLevel="0" collapsed="false">
      <c r="A168" s="352"/>
      <c r="B168" s="85"/>
      <c r="C168" s="85"/>
      <c r="D168" s="143"/>
      <c r="E168" s="341"/>
      <c r="AJ168" s="1"/>
      <c r="AK168" s="1"/>
      <c r="AL168" s="1"/>
      <c r="AM168" s="1"/>
    </row>
    <row r="169" customFormat="false" ht="12.75" hidden="false" customHeight="true" outlineLevel="0" collapsed="false">
      <c r="A169" s="352"/>
      <c r="B169" s="85"/>
      <c r="C169" s="85"/>
      <c r="D169" s="143"/>
      <c r="E169" s="337"/>
      <c r="AJ169" s="1"/>
      <c r="AK169" s="1"/>
      <c r="AL169" s="1"/>
      <c r="AM169" s="1"/>
    </row>
    <row r="170" customFormat="false" ht="12.75" hidden="false" customHeight="true" outlineLevel="0" collapsed="false">
      <c r="A170" s="352"/>
      <c r="B170" s="85"/>
      <c r="C170" s="85"/>
      <c r="D170" s="143"/>
      <c r="E170" s="337"/>
      <c r="AJ170" s="1"/>
      <c r="AK170" s="1"/>
      <c r="AL170" s="1"/>
      <c r="AM170" s="1"/>
    </row>
    <row r="171" customFormat="false" ht="12.75" hidden="false" customHeight="true" outlineLevel="0" collapsed="false">
      <c r="A171" s="352"/>
      <c r="B171" s="85"/>
      <c r="C171" s="343"/>
      <c r="D171" s="353"/>
      <c r="E171" s="341"/>
      <c r="AJ171" s="1"/>
      <c r="AK171" s="1"/>
      <c r="AL171" s="1"/>
      <c r="AM171" s="1"/>
    </row>
    <row r="172" customFormat="false" ht="12.75" hidden="false" customHeight="true" outlineLevel="0" collapsed="false">
      <c r="A172" s="352"/>
      <c r="B172" s="339"/>
      <c r="C172" s="343"/>
      <c r="D172" s="353"/>
      <c r="E172" s="341"/>
      <c r="AJ172" s="1"/>
      <c r="AK172" s="1"/>
      <c r="AL172" s="1"/>
      <c r="AM172" s="1"/>
    </row>
    <row r="173" customFormat="false" ht="12.75" hidden="false" customHeight="true" outlineLevel="0" collapsed="false">
      <c r="A173" s="352"/>
      <c r="B173" s="339"/>
      <c r="C173" s="85"/>
      <c r="D173" s="143"/>
      <c r="E173" s="337"/>
      <c r="AJ173" s="1"/>
      <c r="AK173" s="1"/>
      <c r="AL173" s="1"/>
      <c r="AM173" s="1"/>
    </row>
    <row r="174" customFormat="false" ht="12.75" hidden="false" customHeight="true" outlineLevel="0" collapsed="false">
      <c r="A174" s="352"/>
      <c r="B174" s="85"/>
      <c r="C174" s="85"/>
      <c r="D174" s="143"/>
      <c r="E174" s="337"/>
      <c r="AJ174" s="1"/>
      <c r="AK174" s="1"/>
      <c r="AL174" s="1"/>
      <c r="AM174" s="1"/>
    </row>
    <row r="175" customFormat="false" ht="12.75" hidden="false" customHeight="true" outlineLevel="0" collapsed="false">
      <c r="A175" s="352"/>
      <c r="B175" s="85"/>
      <c r="C175" s="85"/>
      <c r="D175" s="143"/>
      <c r="E175" s="341"/>
      <c r="AJ175" s="1"/>
      <c r="AK175" s="1"/>
      <c r="AL175" s="1"/>
      <c r="AM175" s="1"/>
    </row>
    <row r="176" customFormat="false" ht="12.75" hidden="false" customHeight="true" outlineLevel="0" collapsed="false">
      <c r="A176" s="352"/>
      <c r="B176" s="85"/>
      <c r="C176" s="85"/>
      <c r="D176" s="143"/>
      <c r="E176" s="337"/>
      <c r="AJ176" s="1"/>
      <c r="AK176" s="1"/>
      <c r="AL176" s="1"/>
      <c r="AM176" s="1"/>
    </row>
    <row r="177" customFormat="false" ht="12.75" hidden="false" customHeight="true" outlineLevel="0" collapsed="false">
      <c r="A177" s="352"/>
      <c r="B177" s="85"/>
      <c r="C177" s="85"/>
      <c r="D177" s="143"/>
      <c r="E177" s="337"/>
      <c r="AJ177" s="1"/>
      <c r="AK177" s="1"/>
      <c r="AL177" s="1"/>
      <c r="AM177" s="1"/>
    </row>
    <row r="178" customFormat="false" ht="12.75" hidden="false" customHeight="true" outlineLevel="0" collapsed="false">
      <c r="A178" s="352"/>
      <c r="B178" s="75"/>
      <c r="C178" s="343"/>
      <c r="D178" s="353"/>
      <c r="E178" s="341"/>
      <c r="AJ178" s="1"/>
      <c r="AK178" s="1"/>
      <c r="AL178" s="1"/>
      <c r="AM178" s="1"/>
    </row>
    <row r="179" customFormat="false" ht="12.75" hidden="false" customHeight="true" outlineLevel="0" collapsed="false">
      <c r="A179" s="352"/>
      <c r="B179" s="75"/>
      <c r="C179" s="343"/>
      <c r="D179" s="353"/>
      <c r="E179" s="341"/>
      <c r="AJ179" s="1"/>
      <c r="AK179" s="1"/>
      <c r="AL179" s="1"/>
      <c r="AM179" s="1"/>
    </row>
    <row r="180" customFormat="false" ht="12.75" hidden="false" customHeight="true" outlineLevel="0" collapsed="false">
      <c r="A180" s="352"/>
      <c r="B180" s="75"/>
      <c r="C180" s="343"/>
      <c r="D180" s="353"/>
      <c r="E180" s="337"/>
      <c r="AJ180" s="1"/>
      <c r="AK180" s="1"/>
      <c r="AL180" s="1"/>
      <c r="AM180" s="1"/>
    </row>
    <row r="181" customFormat="false" ht="12.75" hidden="false" customHeight="true" outlineLevel="0" collapsed="false">
      <c r="A181" s="352"/>
      <c r="B181" s="85"/>
      <c r="C181" s="85"/>
      <c r="D181" s="143"/>
      <c r="E181" s="337"/>
      <c r="AJ181" s="1"/>
      <c r="AK181" s="1"/>
      <c r="AL181" s="1"/>
      <c r="AM181" s="1"/>
    </row>
    <row r="182" customFormat="false" ht="12.75" hidden="false" customHeight="true" outlineLevel="0" collapsed="false">
      <c r="A182" s="352"/>
      <c r="B182" s="85"/>
      <c r="C182" s="85"/>
      <c r="D182" s="143"/>
      <c r="E182" s="337"/>
      <c r="AJ182" s="1"/>
      <c r="AK182" s="1"/>
      <c r="AL182" s="1"/>
      <c r="AM182" s="1"/>
    </row>
    <row r="183" customFormat="false" ht="12.75" hidden="false" customHeight="true" outlineLevel="0" collapsed="false">
      <c r="A183" s="352"/>
      <c r="B183" s="85"/>
      <c r="C183" s="85"/>
      <c r="D183" s="143"/>
      <c r="E183" s="337"/>
      <c r="AJ183" s="1"/>
      <c r="AK183" s="1"/>
      <c r="AL183" s="1"/>
      <c r="AM183" s="1"/>
    </row>
    <row r="184" customFormat="false" ht="12.75" hidden="false" customHeight="true" outlineLevel="0" collapsed="false">
      <c r="A184" s="352"/>
      <c r="B184" s="85"/>
      <c r="C184" s="85"/>
      <c r="D184" s="143"/>
      <c r="E184" s="345"/>
      <c r="AJ184" s="1"/>
      <c r="AK184" s="1"/>
      <c r="AL184" s="1"/>
      <c r="AM184" s="1"/>
    </row>
    <row r="185" customFormat="false" ht="12.75" hidden="false" customHeight="true" outlineLevel="0" collapsed="false">
      <c r="A185" s="354"/>
      <c r="B185" s="85"/>
      <c r="C185" s="85"/>
      <c r="D185" s="347" t="s">
        <v>315</v>
      </c>
      <c r="E185" s="348" t="n">
        <f aca="false">SUM(E165:E184)</f>
        <v>0</v>
      </c>
      <c r="AJ185" s="1"/>
      <c r="AK185" s="1"/>
      <c r="AL185" s="1"/>
      <c r="AM185" s="1"/>
    </row>
    <row r="186" customFormat="false" ht="12.75" hidden="false" customHeight="true" outlineLevel="0" collapsed="false">
      <c r="A186" s="355"/>
      <c r="B186" s="350"/>
      <c r="C186" s="350"/>
      <c r="D186" s="350"/>
      <c r="E186" s="351"/>
      <c r="AJ186" s="1"/>
      <c r="AK186" s="1"/>
      <c r="AL186" s="1"/>
      <c r="AM186" s="1"/>
    </row>
    <row r="187" customFormat="false" ht="12.75" hidden="false" customHeight="true" outlineLevel="0" collapsed="false">
      <c r="AJ187" s="1"/>
      <c r="AK187" s="1"/>
      <c r="AL187" s="1"/>
      <c r="AM187" s="1"/>
    </row>
    <row r="188" customFormat="false" ht="12.75" hidden="false" customHeight="true" outlineLevel="0" collapsed="false">
      <c r="AJ188" s="1"/>
      <c r="AK188" s="1"/>
      <c r="AL188" s="1"/>
      <c r="AM188" s="1"/>
    </row>
    <row r="189" customFormat="false" ht="12.75" hidden="false" customHeight="true" outlineLevel="0" collapsed="false">
      <c r="A189" s="356" t="s">
        <v>316</v>
      </c>
      <c r="B189" s="357"/>
      <c r="C189" s="357"/>
      <c r="D189" s="357"/>
      <c r="E189" s="357"/>
      <c r="F189" s="357"/>
      <c r="G189" s="357"/>
      <c r="H189" s="357"/>
      <c r="I189" s="357"/>
      <c r="J189" s="357"/>
      <c r="K189" s="357"/>
      <c r="L189" s="357"/>
      <c r="M189" s="358"/>
      <c r="O189" s="1"/>
      <c r="P189" s="1"/>
      <c r="Q189" s="1"/>
      <c r="R189" s="1"/>
    </row>
    <row r="190" customFormat="false" ht="12.75" hidden="false" customHeight="true" outlineLevel="0" collapsed="false">
      <c r="A190" s="359" t="s">
        <v>317</v>
      </c>
      <c r="B190" s="360" t="s">
        <v>165</v>
      </c>
      <c r="C190" s="361" t="s">
        <v>318</v>
      </c>
      <c r="D190" s="362" t="s">
        <v>319</v>
      </c>
      <c r="E190" s="363" t="s">
        <v>310</v>
      </c>
      <c r="F190" s="363"/>
      <c r="G190" s="363"/>
      <c r="H190" s="363"/>
      <c r="I190" s="363"/>
      <c r="J190" s="363"/>
      <c r="K190" s="363"/>
      <c r="L190" s="363"/>
      <c r="M190" s="364" t="s">
        <v>311</v>
      </c>
      <c r="O190" s="1"/>
      <c r="P190" s="1"/>
      <c r="Q190" s="1"/>
      <c r="R190" s="1"/>
    </row>
    <row r="191" customFormat="false" ht="12.75" hidden="false" customHeight="true" outlineLevel="0" collapsed="false">
      <c r="A191" s="365"/>
      <c r="B191" s="366"/>
      <c r="C191" s="367"/>
      <c r="D191" s="143"/>
      <c r="E191" s="85"/>
      <c r="F191" s="85"/>
      <c r="G191" s="85"/>
      <c r="H191" s="85"/>
      <c r="I191" s="85"/>
      <c r="J191" s="85"/>
      <c r="K191" s="85"/>
      <c r="L191" s="85"/>
      <c r="M191" s="368"/>
      <c r="O191" s="1"/>
      <c r="P191" s="1"/>
      <c r="Q191" s="1"/>
      <c r="R191" s="1"/>
    </row>
    <row r="192" customFormat="false" ht="12.75" hidden="false" customHeight="true" outlineLevel="0" collapsed="false">
      <c r="A192" s="365"/>
      <c r="B192" s="366"/>
      <c r="C192" s="367"/>
      <c r="D192" s="143"/>
      <c r="E192" s="85"/>
      <c r="F192" s="85"/>
      <c r="G192" s="85"/>
      <c r="H192" s="85"/>
      <c r="I192" s="85"/>
      <c r="J192" s="85"/>
      <c r="K192" s="85"/>
      <c r="L192" s="85"/>
      <c r="M192" s="368"/>
      <c r="O192" s="1"/>
      <c r="P192" s="1"/>
      <c r="Q192" s="1"/>
      <c r="R192" s="1"/>
    </row>
    <row r="193" customFormat="false" ht="12.75" hidden="false" customHeight="true" outlineLevel="0" collapsed="false">
      <c r="A193" s="365"/>
      <c r="B193" s="366"/>
      <c r="C193" s="367"/>
      <c r="D193" s="143"/>
      <c r="E193" s="85"/>
      <c r="F193" s="85"/>
      <c r="G193" s="85"/>
      <c r="H193" s="85"/>
      <c r="I193" s="85"/>
      <c r="J193" s="85"/>
      <c r="K193" s="85"/>
      <c r="L193" s="85"/>
      <c r="M193" s="368"/>
      <c r="O193" s="1"/>
      <c r="P193" s="1"/>
      <c r="Q193" s="1"/>
      <c r="R193" s="1"/>
    </row>
    <row r="194" customFormat="false" ht="12.75" hidden="false" customHeight="true" outlineLevel="0" collapsed="false">
      <c r="A194" s="365"/>
      <c r="B194" s="366"/>
      <c r="C194" s="367"/>
      <c r="D194" s="143"/>
      <c r="E194" s="85"/>
      <c r="F194" s="85"/>
      <c r="G194" s="85"/>
      <c r="H194" s="85"/>
      <c r="I194" s="85"/>
      <c r="J194" s="85"/>
      <c r="K194" s="85"/>
      <c r="L194" s="85"/>
      <c r="M194" s="368"/>
      <c r="O194" s="1"/>
      <c r="P194" s="1"/>
      <c r="Q194" s="1"/>
      <c r="R194" s="1"/>
    </row>
    <row r="195" customFormat="false" ht="12.75" hidden="false" customHeight="true" outlineLevel="0" collapsed="false">
      <c r="A195" s="365"/>
      <c r="B195" s="366"/>
      <c r="C195" s="367"/>
      <c r="D195" s="143"/>
      <c r="E195" s="85"/>
      <c r="F195" s="85"/>
      <c r="G195" s="85"/>
      <c r="H195" s="85"/>
      <c r="I195" s="85"/>
      <c r="J195" s="85"/>
      <c r="K195" s="85"/>
      <c r="L195" s="85"/>
      <c r="M195" s="368"/>
      <c r="O195" s="1"/>
      <c r="P195" s="1"/>
      <c r="Q195" s="1"/>
      <c r="R195" s="1"/>
    </row>
    <row r="196" customFormat="false" ht="12.75" hidden="false" customHeight="true" outlineLevel="0" collapsed="false">
      <c r="A196" s="365"/>
      <c r="B196" s="366"/>
      <c r="C196" s="367"/>
      <c r="D196" s="143"/>
      <c r="E196" s="85"/>
      <c r="F196" s="85"/>
      <c r="G196" s="85"/>
      <c r="H196" s="85"/>
      <c r="I196" s="85"/>
      <c r="J196" s="85"/>
      <c r="K196" s="85"/>
      <c r="L196" s="85"/>
      <c r="M196" s="368"/>
    </row>
    <row r="197" customFormat="false" ht="12.75" hidden="false" customHeight="true" outlineLevel="0" collapsed="false">
      <c r="A197" s="365"/>
      <c r="B197" s="366"/>
      <c r="C197" s="367"/>
      <c r="D197" s="143"/>
      <c r="E197" s="85"/>
      <c r="F197" s="85"/>
      <c r="G197" s="85"/>
      <c r="H197" s="85"/>
      <c r="I197" s="85"/>
      <c r="J197" s="85"/>
      <c r="K197" s="85"/>
      <c r="L197" s="85"/>
      <c r="M197" s="368"/>
    </row>
    <row r="198" customFormat="false" ht="12.75" hidden="false" customHeight="true" outlineLevel="0" collapsed="false">
      <c r="A198" s="365"/>
      <c r="B198" s="366"/>
      <c r="C198" s="367"/>
      <c r="D198" s="143"/>
      <c r="E198" s="85"/>
      <c r="F198" s="85"/>
      <c r="G198" s="85"/>
      <c r="H198" s="85"/>
      <c r="I198" s="85"/>
      <c r="J198" s="85"/>
      <c r="K198" s="85"/>
      <c r="L198" s="85"/>
      <c r="M198" s="368"/>
    </row>
    <row r="199" customFormat="false" ht="12.75" hidden="false" customHeight="true" outlineLevel="0" collapsed="false">
      <c r="A199" s="365"/>
      <c r="B199" s="366"/>
      <c r="C199" s="367"/>
      <c r="D199" s="143"/>
      <c r="E199" s="85"/>
      <c r="F199" s="85"/>
      <c r="G199" s="85"/>
      <c r="H199" s="85"/>
      <c r="I199" s="85"/>
      <c r="J199" s="85"/>
      <c r="K199" s="85"/>
      <c r="L199" s="85"/>
      <c r="M199" s="368"/>
    </row>
    <row r="200" customFormat="false" ht="12.75" hidden="false" customHeight="true" outlineLevel="0" collapsed="false">
      <c r="A200" s="365"/>
      <c r="B200" s="366"/>
      <c r="C200" s="367"/>
      <c r="D200" s="143"/>
      <c r="E200" s="85"/>
      <c r="F200" s="85"/>
      <c r="G200" s="85"/>
      <c r="H200" s="85"/>
      <c r="I200" s="85"/>
      <c r="J200" s="85"/>
      <c r="K200" s="85"/>
      <c r="L200" s="85"/>
      <c r="M200" s="368"/>
    </row>
    <row r="201" customFormat="false" ht="12.75" hidden="false" customHeight="true" outlineLevel="0" collapsed="false">
      <c r="A201" s="369"/>
      <c r="B201" s="366"/>
      <c r="C201" s="367"/>
      <c r="D201" s="143"/>
      <c r="E201" s="85"/>
      <c r="F201" s="85"/>
      <c r="G201" s="85"/>
      <c r="H201" s="85"/>
      <c r="I201" s="85"/>
      <c r="J201" s="85"/>
      <c r="K201" s="85"/>
      <c r="L201" s="85"/>
      <c r="M201" s="368"/>
    </row>
    <row r="202" customFormat="false" ht="12.75" hidden="false" customHeight="true" outlineLevel="0" collapsed="false">
      <c r="A202" s="369"/>
      <c r="B202" s="366"/>
      <c r="C202" s="367"/>
      <c r="D202" s="143"/>
      <c r="E202" s="85"/>
      <c r="F202" s="85"/>
      <c r="G202" s="85"/>
      <c r="H202" s="85"/>
      <c r="I202" s="85"/>
      <c r="J202" s="85"/>
      <c r="K202" s="85"/>
      <c r="L202" s="85"/>
      <c r="M202" s="368"/>
    </row>
    <row r="203" customFormat="false" ht="12.75" hidden="false" customHeight="true" outlineLevel="0" collapsed="false">
      <c r="A203" s="369"/>
      <c r="B203" s="366"/>
      <c r="C203" s="367"/>
      <c r="D203" s="143"/>
      <c r="E203" s="85"/>
      <c r="F203" s="85"/>
      <c r="G203" s="85"/>
      <c r="H203" s="85"/>
      <c r="I203" s="85"/>
      <c r="J203" s="85"/>
      <c r="K203" s="85"/>
      <c r="L203" s="85"/>
      <c r="M203" s="368"/>
    </row>
    <row r="204" customFormat="false" ht="12.75" hidden="false" customHeight="true" outlineLevel="0" collapsed="false">
      <c r="A204" s="369"/>
      <c r="B204" s="366"/>
      <c r="C204" s="367"/>
      <c r="D204" s="143"/>
      <c r="E204" s="85"/>
      <c r="F204" s="85"/>
      <c r="G204" s="85"/>
      <c r="H204" s="85"/>
      <c r="I204" s="85"/>
      <c r="J204" s="85"/>
      <c r="K204" s="85"/>
      <c r="L204" s="85"/>
      <c r="M204" s="368"/>
    </row>
    <row r="205" customFormat="false" ht="12.75" hidden="false" customHeight="true" outlineLevel="0" collapsed="false">
      <c r="A205" s="369"/>
      <c r="B205" s="366"/>
      <c r="C205" s="370"/>
      <c r="D205" s="143"/>
      <c r="E205" s="85"/>
      <c r="F205" s="85"/>
      <c r="G205" s="85"/>
      <c r="H205" s="85"/>
      <c r="I205" s="85"/>
      <c r="J205" s="85"/>
      <c r="K205" s="85"/>
      <c r="L205" s="85"/>
      <c r="M205" s="368"/>
    </row>
    <row r="206" customFormat="false" ht="12.75" hidden="false" customHeight="true" outlineLevel="0" collapsed="false">
      <c r="A206" s="369"/>
      <c r="B206" s="366"/>
      <c r="C206" s="370"/>
      <c r="D206" s="143"/>
      <c r="E206" s="85"/>
      <c r="F206" s="85"/>
      <c r="G206" s="85"/>
      <c r="H206" s="85"/>
      <c r="I206" s="85"/>
      <c r="J206" s="85"/>
      <c r="K206" s="85"/>
      <c r="L206" s="85"/>
      <c r="M206" s="368"/>
    </row>
    <row r="207" customFormat="false" ht="12.75" hidden="false" customHeight="true" outlineLevel="0" collapsed="false">
      <c r="A207" s="369"/>
      <c r="B207" s="366"/>
      <c r="C207" s="370"/>
      <c r="D207" s="143"/>
      <c r="E207" s="85"/>
      <c r="F207" s="85"/>
      <c r="G207" s="85"/>
      <c r="H207" s="85"/>
      <c r="I207" s="85"/>
      <c r="J207" s="85"/>
      <c r="K207" s="85"/>
      <c r="L207" s="85"/>
      <c r="M207" s="368"/>
    </row>
    <row r="208" customFormat="false" ht="12.75" hidden="false" customHeight="true" outlineLevel="0" collapsed="false">
      <c r="A208" s="369"/>
      <c r="B208" s="366"/>
      <c r="C208" s="371"/>
      <c r="D208" s="143"/>
      <c r="E208" s="85"/>
      <c r="F208" s="85"/>
      <c r="G208" s="85"/>
      <c r="H208" s="85"/>
      <c r="I208" s="85"/>
      <c r="J208" s="85"/>
      <c r="K208" s="85"/>
      <c r="L208" s="85"/>
      <c r="M208" s="368"/>
    </row>
    <row r="209" customFormat="false" ht="12.75" hidden="false" customHeight="true" outlineLevel="0" collapsed="false">
      <c r="A209" s="369"/>
      <c r="B209" s="366"/>
      <c r="C209" s="371"/>
      <c r="D209" s="143"/>
      <c r="E209" s="85"/>
      <c r="F209" s="85"/>
      <c r="G209" s="85"/>
      <c r="H209" s="85"/>
      <c r="I209" s="85"/>
      <c r="J209" s="85"/>
      <c r="K209" s="85"/>
      <c r="L209" s="85"/>
      <c r="M209" s="368"/>
    </row>
    <row r="210" customFormat="false" ht="12.75" hidden="false" customHeight="true" outlineLevel="0" collapsed="false">
      <c r="A210" s="369"/>
      <c r="B210" s="366"/>
      <c r="C210" s="371"/>
      <c r="D210" s="143"/>
      <c r="E210" s="85"/>
      <c r="F210" s="85"/>
      <c r="G210" s="85"/>
      <c r="H210" s="85"/>
      <c r="I210" s="85"/>
      <c r="J210" s="85"/>
      <c r="K210" s="85"/>
      <c r="L210" s="85"/>
      <c r="M210" s="368"/>
    </row>
    <row r="211" customFormat="false" ht="12.75" hidden="false" customHeight="true" outlineLevel="0" collapsed="false">
      <c r="A211" s="369"/>
      <c r="B211" s="366"/>
      <c r="C211" s="371"/>
      <c r="D211" s="143"/>
      <c r="E211" s="85"/>
      <c r="F211" s="85"/>
      <c r="G211" s="85"/>
      <c r="H211" s="85"/>
      <c r="I211" s="85"/>
      <c r="J211" s="85"/>
      <c r="K211" s="85"/>
      <c r="L211" s="85"/>
      <c r="M211" s="368"/>
    </row>
    <row r="212" customFormat="false" ht="12.75" hidden="false" customHeight="true" outlineLevel="0" collapsed="false">
      <c r="A212" s="369"/>
      <c r="B212" s="366"/>
      <c r="C212" s="371"/>
      <c r="D212" s="143"/>
      <c r="E212" s="85"/>
      <c r="F212" s="85"/>
      <c r="G212" s="85"/>
      <c r="H212" s="85"/>
      <c r="I212" s="85"/>
      <c r="J212" s="85"/>
      <c r="K212" s="85"/>
      <c r="L212" s="85"/>
      <c r="M212" s="368"/>
    </row>
    <row r="213" customFormat="false" ht="12.75" hidden="false" customHeight="true" outlineLevel="0" collapsed="false">
      <c r="A213" s="369"/>
      <c r="B213" s="366"/>
      <c r="C213" s="371"/>
      <c r="D213" s="143"/>
      <c r="E213" s="85"/>
      <c r="F213" s="85"/>
      <c r="G213" s="85"/>
      <c r="H213" s="85"/>
      <c r="I213" s="85"/>
      <c r="J213" s="85"/>
      <c r="K213" s="85"/>
      <c r="L213" s="85"/>
      <c r="M213" s="368"/>
    </row>
    <row r="214" customFormat="false" ht="12.75" hidden="false" customHeight="true" outlineLevel="0" collapsed="false">
      <c r="A214" s="369"/>
      <c r="B214" s="366"/>
      <c r="C214" s="372"/>
      <c r="D214" s="143"/>
      <c r="E214" s="85"/>
      <c r="F214" s="85"/>
      <c r="G214" s="85"/>
      <c r="H214" s="85"/>
      <c r="I214" s="85"/>
      <c r="J214" s="85"/>
      <c r="K214" s="85"/>
      <c r="L214" s="347" t="s">
        <v>320</v>
      </c>
      <c r="M214" s="373" t="n">
        <f aca="false">SUM(M191:M213)</f>
        <v>0</v>
      </c>
    </row>
    <row r="215" customFormat="false" ht="12.75" hidden="false" customHeight="true" outlineLevel="0" collapsed="false">
      <c r="A215" s="374"/>
      <c r="B215" s="375"/>
      <c r="C215" s="350"/>
      <c r="D215" s="350"/>
      <c r="E215" s="350"/>
      <c r="F215" s="350"/>
      <c r="G215" s="350"/>
      <c r="H215" s="350"/>
      <c r="I215" s="350"/>
      <c r="J215" s="350"/>
      <c r="K215" s="350"/>
      <c r="L215" s="350"/>
      <c r="M215" s="351"/>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76" t="s">
        <v>330</v>
      </c>
      <c r="B218" s="377"/>
      <c r="C218" s="377"/>
      <c r="D218" s="377"/>
      <c r="E218" s="377"/>
      <c r="F218" s="378"/>
      <c r="G218" s="131"/>
      <c r="H218" s="131"/>
      <c r="I218" s="131"/>
      <c r="J218" s="131"/>
      <c r="K218" s="131"/>
      <c r="L218" s="131"/>
      <c r="M218" s="131"/>
      <c r="N218" s="131"/>
    </row>
    <row r="219" customFormat="false" ht="12.75" hidden="false" customHeight="true" outlineLevel="0" collapsed="false">
      <c r="A219" s="379" t="s">
        <v>317</v>
      </c>
      <c r="B219" s="380" t="s">
        <v>165</v>
      </c>
      <c r="C219" s="381" t="s">
        <v>318</v>
      </c>
      <c r="D219" s="382" t="s">
        <v>319</v>
      </c>
      <c r="E219" s="382"/>
      <c r="F219" s="383" t="s">
        <v>311</v>
      </c>
      <c r="G219" s="131"/>
      <c r="H219" s="131"/>
      <c r="I219" s="131"/>
      <c r="J219" s="131"/>
      <c r="K219" s="131"/>
      <c r="L219" s="131"/>
      <c r="M219" s="131"/>
      <c r="N219" s="131"/>
    </row>
    <row r="220" customFormat="false" ht="12.75" hidden="false" customHeight="true" outlineLevel="0" collapsed="false">
      <c r="A220" s="385"/>
      <c r="B220" s="366"/>
      <c r="C220" s="386"/>
      <c r="D220" s="85"/>
      <c r="E220" s="387"/>
      <c r="F220" s="388"/>
      <c r="G220" s="384"/>
      <c r="H220" s="384"/>
      <c r="I220" s="384"/>
      <c r="J220" s="384"/>
      <c r="K220" s="384"/>
      <c r="L220" s="384"/>
      <c r="M220" s="384"/>
      <c r="N220" s="384"/>
    </row>
    <row r="221" customFormat="false" ht="12.75" hidden="false" customHeight="true" outlineLevel="0" collapsed="false">
      <c r="A221" s="385"/>
      <c r="B221" s="366"/>
      <c r="C221" s="131"/>
      <c r="D221" s="389"/>
      <c r="E221" s="387"/>
      <c r="F221" s="407"/>
      <c r="G221" s="384"/>
      <c r="H221" s="384"/>
      <c r="I221" s="384"/>
      <c r="J221" s="384"/>
      <c r="K221" s="384"/>
      <c r="L221" s="384"/>
      <c r="M221" s="384"/>
      <c r="N221" s="384"/>
    </row>
    <row r="222" customFormat="false" ht="12.75" hidden="false" customHeight="true" outlineLevel="0" collapsed="false">
      <c r="A222" s="385"/>
      <c r="B222" s="366"/>
      <c r="C222" s="131"/>
      <c r="D222" s="389"/>
      <c r="E222" s="387"/>
      <c r="F222" s="390"/>
      <c r="G222" s="131"/>
      <c r="H222" s="131"/>
      <c r="I222" s="131"/>
      <c r="J222" s="131"/>
      <c r="K222" s="131"/>
      <c r="L222" s="131"/>
      <c r="M222" s="131"/>
      <c r="N222" s="131"/>
    </row>
    <row r="223" customFormat="false" ht="12.75" hidden="false" customHeight="true" outlineLevel="0" collapsed="false">
      <c r="A223" s="385"/>
      <c r="B223" s="366"/>
      <c r="C223" s="131"/>
      <c r="D223" s="389"/>
      <c r="E223" s="387"/>
      <c r="F223" s="390"/>
      <c r="G223" s="131"/>
      <c r="H223" s="131"/>
      <c r="I223" s="131"/>
      <c r="J223" s="131"/>
      <c r="K223" s="131"/>
      <c r="L223" s="131"/>
      <c r="M223" s="131"/>
      <c r="N223" s="131"/>
    </row>
    <row r="224" customFormat="false" ht="12.75" hidden="false" customHeight="true" outlineLevel="0" collapsed="false">
      <c r="A224" s="385"/>
      <c r="B224" s="366"/>
      <c r="C224" s="131"/>
      <c r="D224" s="389"/>
      <c r="E224" s="387"/>
      <c r="F224" s="390"/>
      <c r="G224" s="131"/>
      <c r="H224" s="131"/>
      <c r="I224" s="131"/>
      <c r="J224" s="131"/>
      <c r="K224" s="131"/>
      <c r="L224" s="131"/>
      <c r="M224" s="131"/>
      <c r="N224" s="131"/>
    </row>
    <row r="225" customFormat="false" ht="12.75" hidden="false" customHeight="true" outlineLevel="0" collapsed="false">
      <c r="A225" s="385"/>
      <c r="B225" s="366"/>
      <c r="C225" s="131"/>
      <c r="D225" s="389"/>
      <c r="E225" s="387"/>
      <c r="F225" s="390"/>
      <c r="G225" s="131"/>
      <c r="H225" s="131"/>
      <c r="I225" s="131"/>
      <c r="J225" s="131"/>
      <c r="K225" s="131"/>
      <c r="L225" s="131"/>
      <c r="M225" s="131"/>
      <c r="N225" s="131"/>
    </row>
    <row r="226" customFormat="false" ht="12.75" hidden="false" customHeight="true" outlineLevel="0" collapsed="false">
      <c r="A226" s="385"/>
      <c r="B226" s="366"/>
      <c r="C226" s="131"/>
      <c r="D226" s="389"/>
      <c r="E226" s="387"/>
      <c r="F226" s="390"/>
      <c r="G226" s="131"/>
      <c r="H226" s="131"/>
      <c r="I226" s="131"/>
      <c r="J226" s="131"/>
      <c r="K226" s="131"/>
      <c r="L226" s="131"/>
      <c r="M226" s="131"/>
      <c r="N226" s="131"/>
    </row>
    <row r="227" customFormat="false" ht="12.75" hidden="false" customHeight="true" outlineLevel="0" collapsed="false">
      <c r="A227" s="385"/>
      <c r="B227" s="366"/>
      <c r="C227" s="131"/>
      <c r="D227" s="389"/>
      <c r="E227" s="387"/>
      <c r="F227" s="390"/>
      <c r="G227" s="131"/>
      <c r="H227" s="131"/>
      <c r="I227" s="131"/>
      <c r="J227" s="131"/>
      <c r="K227" s="131"/>
      <c r="L227" s="131"/>
      <c r="M227" s="131"/>
      <c r="N227" s="131"/>
    </row>
    <row r="228" customFormat="false" ht="12.75" hidden="false" customHeight="true" outlineLevel="0" collapsed="false">
      <c r="A228" s="385"/>
      <c r="B228" s="366"/>
      <c r="C228" s="131"/>
      <c r="D228" s="389"/>
      <c r="E228" s="387"/>
      <c r="F228" s="390"/>
      <c r="G228" s="131"/>
      <c r="H228" s="131"/>
      <c r="I228" s="131"/>
      <c r="J228" s="131"/>
      <c r="K228" s="131"/>
      <c r="L228" s="131"/>
      <c r="M228" s="131"/>
      <c r="N228" s="131"/>
    </row>
    <row r="229" customFormat="false" ht="12.75" hidden="false" customHeight="true" outlineLevel="0" collapsed="false">
      <c r="A229" s="385"/>
      <c r="B229" s="366"/>
      <c r="C229" s="131"/>
      <c r="D229" s="389"/>
      <c r="E229" s="387"/>
      <c r="F229" s="390"/>
      <c r="G229" s="131"/>
      <c r="H229" s="131"/>
      <c r="I229" s="131"/>
      <c r="J229" s="131"/>
      <c r="K229" s="131"/>
      <c r="L229" s="131"/>
      <c r="M229" s="131"/>
      <c r="N229" s="131"/>
    </row>
    <row r="230" customFormat="false" ht="12.75" hidden="false" customHeight="true" outlineLevel="0" collapsed="false">
      <c r="A230" s="385"/>
      <c r="B230" s="366"/>
      <c r="C230" s="131"/>
      <c r="D230" s="389"/>
      <c r="E230" s="387"/>
      <c r="F230" s="390"/>
      <c r="G230" s="131"/>
      <c r="H230" s="131"/>
      <c r="I230" s="131"/>
      <c r="J230" s="131"/>
      <c r="K230" s="131"/>
      <c r="L230" s="131"/>
      <c r="M230" s="131"/>
      <c r="N230" s="131"/>
    </row>
    <row r="231" customFormat="false" ht="12.75" hidden="false" customHeight="true" outlineLevel="0" collapsed="false">
      <c r="A231" s="385"/>
      <c r="B231" s="366"/>
      <c r="C231" s="131"/>
      <c r="D231" s="389"/>
      <c r="E231" s="387"/>
      <c r="F231" s="390"/>
      <c r="G231" s="131"/>
      <c r="H231" s="131"/>
      <c r="I231" s="131"/>
      <c r="J231" s="131"/>
      <c r="K231" s="131"/>
      <c r="L231" s="131"/>
      <c r="M231" s="131"/>
      <c r="N231" s="131"/>
    </row>
    <row r="232" customFormat="false" ht="12.75" hidden="false" customHeight="true" outlineLevel="0" collapsed="false">
      <c r="A232" s="385"/>
      <c r="B232" s="366"/>
      <c r="C232" s="131"/>
      <c r="D232" s="389"/>
      <c r="E232" s="387"/>
      <c r="F232" s="390"/>
      <c r="G232" s="131"/>
      <c r="H232" s="131"/>
      <c r="I232" s="131"/>
      <c r="J232" s="131"/>
      <c r="K232" s="131"/>
      <c r="L232" s="131"/>
      <c r="M232" s="131"/>
      <c r="N232" s="131"/>
    </row>
    <row r="233" customFormat="false" ht="12.75" hidden="false" customHeight="true" outlineLevel="0" collapsed="false">
      <c r="A233" s="385"/>
      <c r="B233" s="366"/>
      <c r="C233" s="131"/>
      <c r="D233" s="389"/>
      <c r="E233" s="387"/>
      <c r="F233" s="390"/>
      <c r="G233" s="131"/>
      <c r="H233" s="131"/>
      <c r="I233" s="131"/>
      <c r="J233" s="131"/>
      <c r="K233" s="131"/>
      <c r="L233" s="131"/>
      <c r="M233" s="131"/>
      <c r="N233" s="131"/>
    </row>
    <row r="234" customFormat="false" ht="12.75" hidden="false" customHeight="true" outlineLevel="0" collapsed="false">
      <c r="A234" s="385"/>
      <c r="B234" s="366"/>
      <c r="C234" s="131"/>
      <c r="D234" s="389"/>
      <c r="E234" s="387"/>
      <c r="F234" s="390"/>
      <c r="G234" s="131"/>
      <c r="H234" s="131"/>
      <c r="I234" s="131"/>
      <c r="J234" s="131"/>
      <c r="K234" s="131"/>
      <c r="L234" s="131"/>
      <c r="M234" s="131"/>
      <c r="N234" s="131"/>
    </row>
    <row r="235" customFormat="false" ht="12.75" hidden="false" customHeight="true" outlineLevel="0" collapsed="false">
      <c r="A235" s="385"/>
      <c r="B235" s="366"/>
      <c r="C235" s="131"/>
      <c r="D235" s="389"/>
      <c r="E235" s="387"/>
      <c r="F235" s="390"/>
      <c r="G235" s="131"/>
      <c r="H235" s="131"/>
      <c r="I235" s="131"/>
      <c r="J235" s="131"/>
      <c r="K235" s="131"/>
      <c r="L235" s="131"/>
      <c r="M235" s="131"/>
      <c r="N235" s="131"/>
    </row>
    <row r="236" customFormat="false" ht="12.75" hidden="false" customHeight="true" outlineLevel="0" collapsed="false">
      <c r="A236" s="385"/>
      <c r="B236" s="366"/>
      <c r="C236" s="131"/>
      <c r="D236" s="389"/>
      <c r="E236" s="387"/>
      <c r="F236" s="390"/>
      <c r="G236" s="131"/>
      <c r="H236" s="131"/>
      <c r="I236" s="131"/>
      <c r="J236" s="131"/>
      <c r="K236" s="131"/>
      <c r="L236" s="131"/>
      <c r="M236" s="131"/>
      <c r="N236" s="131"/>
    </row>
    <row r="237" customFormat="false" ht="12.75" hidden="false" customHeight="true" outlineLevel="0" collapsed="false">
      <c r="A237" s="385"/>
      <c r="B237" s="366"/>
      <c r="C237" s="131"/>
      <c r="D237" s="389"/>
      <c r="E237" s="387"/>
      <c r="F237" s="390"/>
      <c r="G237" s="131"/>
      <c r="H237" s="131"/>
      <c r="I237" s="131"/>
      <c r="J237" s="131"/>
      <c r="K237" s="131"/>
      <c r="L237" s="131"/>
      <c r="M237" s="131"/>
      <c r="N237" s="131"/>
    </row>
    <row r="238" customFormat="false" ht="12.75" hidden="false" customHeight="true" outlineLevel="0" collapsed="false">
      <c r="A238" s="385"/>
      <c r="B238" s="366"/>
      <c r="C238" s="131"/>
      <c r="D238" s="131"/>
      <c r="E238" s="347" t="s">
        <v>322</v>
      </c>
      <c r="F238" s="391" t="n">
        <f aca="false">SUM(F219:F237)</f>
        <v>0</v>
      </c>
      <c r="G238" s="131"/>
      <c r="H238" s="131"/>
      <c r="I238" s="131"/>
      <c r="J238" s="131"/>
      <c r="K238" s="131"/>
      <c r="L238" s="131"/>
      <c r="M238" s="131"/>
      <c r="N238" s="131"/>
    </row>
    <row r="239" customFormat="false" ht="12.75" hidden="false" customHeight="true" outlineLevel="0" collapsed="false">
      <c r="A239" s="392"/>
      <c r="B239" s="393"/>
      <c r="C239" s="394"/>
      <c r="D239" s="394"/>
      <c r="E239" s="395"/>
      <c r="F239" s="396"/>
      <c r="G239" s="131"/>
      <c r="H239" s="131"/>
      <c r="I239" s="131"/>
      <c r="J239" s="131"/>
      <c r="K239" s="131"/>
      <c r="L239" s="131"/>
      <c r="M239" s="131"/>
      <c r="N239" s="131"/>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5" scale="100" fitToWidth="1" fitToHeight="1" pageOrder="downThenOver" orientation="landscape" blackAndWhite="false" draft="false" cellComments="none" horizontalDpi="300" verticalDpi="300" copies="1"/>
  <headerFooter differentFirst="false" differentOddEven="false">
    <oddHeader/>
    <oddFooter>&amp;L&amp;"Times New Roman,Italic"&amp;F/&amp;A  Prepared By: S. Mills (x3548)&amp;R&amp;"Times New Roman,Italic"&amp;D &amp;T</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0"/>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Y69" activeCellId="0" sqref="Y69"/>
    </sheetView>
  </sheetViews>
  <sheetFormatPr defaultColWidth="9.13671875" defaultRowHeight="12.75" customHeight="true" zeroHeight="false" outlineLevelRow="0" outlineLevelCol="0"/>
  <cols>
    <col collapsed="false" customWidth="true" hidden="false" outlineLevel="0" max="1" min="1" style="204" width="16.84"/>
    <col collapsed="false" customWidth="true" hidden="false" outlineLevel="0" max="2" min="2" style="290" width="4.28"/>
    <col collapsed="false" customWidth="true" hidden="false" outlineLevel="0" max="3" min="3" style="1" width="2.28"/>
    <col collapsed="false" customWidth="true" hidden="false" outlineLevel="0" max="4" min="4" style="1" width="9.85"/>
    <col collapsed="false" customWidth="true" hidden="true" outlineLevel="0" max="5" min="5" style="413" width="10.71"/>
    <col collapsed="false" customWidth="true" hidden="false" outlineLevel="0" max="6" min="6" style="1" width="12.42"/>
    <col collapsed="false" customWidth="false" hidden="false" outlineLevel="0" max="8" min="7" style="1" width="9.14"/>
    <col collapsed="false" customWidth="true" hidden="false" outlineLevel="0" max="9" min="9" style="1" width="4.41"/>
    <col collapsed="false" customWidth="false" hidden="false" outlineLevel="0" max="257" min="10" style="1" width="9.14"/>
  </cols>
  <sheetData>
    <row r="1" customFormat="false" ht="12.75" hidden="false" customHeight="false" outlineLevel="0" collapsed="false">
      <c r="G1" s="414" t="s">
        <v>331</v>
      </c>
      <c r="H1" s="415"/>
      <c r="I1" s="415"/>
      <c r="J1" s="416" t="n">
        <v>1.5335</v>
      </c>
    </row>
    <row r="2" customFormat="false" ht="12.75" hidden="false" customHeight="false" outlineLevel="0" collapsed="false">
      <c r="D2" s="417" t="s">
        <v>332</v>
      </c>
      <c r="E2" s="418" t="s">
        <v>333</v>
      </c>
      <c r="F2" s="417" t="s">
        <v>334</v>
      </c>
      <c r="G2" s="419" t="s">
        <v>335</v>
      </c>
      <c r="H2" s="420"/>
      <c r="I2" s="420"/>
      <c r="J2" s="421" t="n">
        <v>1.46802</v>
      </c>
    </row>
    <row r="3" customFormat="false" ht="12.75" hidden="false" customHeight="true" outlineLevel="0" collapsed="false">
      <c r="A3" s="422"/>
      <c r="B3" s="423"/>
      <c r="C3" s="243"/>
      <c r="D3" s="424" t="s">
        <v>336</v>
      </c>
      <c r="E3" s="425" t="s">
        <v>337</v>
      </c>
      <c r="F3" s="424" t="s">
        <v>338</v>
      </c>
      <c r="G3" s="75"/>
    </row>
    <row r="4" customFormat="false" ht="12.75" hidden="false" customHeight="false" outlineLevel="0" collapsed="false">
      <c r="A4" s="297" t="n">
        <f aca="false">Price!C$44</f>
        <v>36647</v>
      </c>
      <c r="B4" s="297" t="str">
        <f aca="false">Price!C$45</f>
        <v>M</v>
      </c>
      <c r="D4" s="426" t="n">
        <v>1.47325</v>
      </c>
      <c r="E4" s="413" t="n">
        <f aca="false">D4</f>
        <v>1.47325</v>
      </c>
      <c r="F4" s="427" t="str">
        <f aca="false">IF(A4='Spot Rates'!$J$5,'Spot Rates'!E4,"")</f>
        <v/>
      </c>
      <c r="G4" s="428"/>
    </row>
    <row r="5" customFormat="false" ht="12.75" hidden="false" customHeight="false" outlineLevel="0" collapsed="false">
      <c r="A5" s="297" t="n">
        <f aca="false">Price!D$44</f>
        <v>36648</v>
      </c>
      <c r="B5" s="297" t="str">
        <f aca="false">Price!D$45</f>
        <v>T</v>
      </c>
      <c r="D5" s="426" t="n">
        <v>1.46295</v>
      </c>
      <c r="E5" s="413" t="n">
        <f aca="false">AVERAGE(D$4:D5)</f>
        <v>1.4681</v>
      </c>
      <c r="F5" s="427" t="str">
        <f aca="false">IF(A5='Spot Rates'!$J$5,'Spot Rates'!E5,"")</f>
        <v/>
      </c>
      <c r="J5" s="397" t="n">
        <f aca="false">Price!B5</f>
        <v>36677</v>
      </c>
    </row>
    <row r="6" customFormat="false" ht="12.75" hidden="false" customHeight="false" outlineLevel="0" collapsed="false">
      <c r="A6" s="297" t="n">
        <f aca="false">Price!E$44</f>
        <v>36649</v>
      </c>
      <c r="B6" s="297" t="str">
        <f aca="false">Price!E$45</f>
        <v>W</v>
      </c>
      <c r="D6" s="426" t="n">
        <f aca="false">D5</f>
        <v>1.46295</v>
      </c>
      <c r="E6" s="413" t="n">
        <f aca="false">AVERAGE(D$4:D6)</f>
        <v>1.46638333333333</v>
      </c>
      <c r="F6" s="427" t="str">
        <f aca="false">IF(A6='Spot Rates'!$J$5,'Spot Rates'!E6,"")</f>
        <v/>
      </c>
    </row>
    <row r="7" customFormat="false" ht="12.75" hidden="false" customHeight="false" outlineLevel="0" collapsed="false">
      <c r="A7" s="297" t="n">
        <f aca="false">Price!F$44</f>
        <v>36650</v>
      </c>
      <c r="B7" s="297" t="str">
        <f aca="false">Price!F$45</f>
        <v>R</v>
      </c>
      <c r="D7" s="426" t="n">
        <f aca="false">D6</f>
        <v>1.46295</v>
      </c>
      <c r="E7" s="413" t="n">
        <f aca="false">AVERAGE(D$4:D7)</f>
        <v>1.465525</v>
      </c>
      <c r="F7" s="427" t="str">
        <f aca="false">IF(A7='Spot Rates'!$J$5,'Spot Rates'!E7,"")</f>
        <v/>
      </c>
      <c r="H7" s="427" t="n">
        <v>1.46325</v>
      </c>
      <c r="I7" s="1" t="s">
        <v>339</v>
      </c>
    </row>
    <row r="8" customFormat="false" ht="12.75" hidden="false" customHeight="false" outlineLevel="0" collapsed="false">
      <c r="A8" s="297" t="n">
        <f aca="false">Price!G$44</f>
        <v>36651</v>
      </c>
      <c r="B8" s="297" t="str">
        <f aca="false">Price!G$45</f>
        <v>F</v>
      </c>
      <c r="D8" s="426" t="n">
        <f aca="false">D7</f>
        <v>1.46295</v>
      </c>
      <c r="E8" s="413" t="n">
        <f aca="false">AVERAGE(D$4:D8)</f>
        <v>1.46501</v>
      </c>
      <c r="F8" s="427" t="str">
        <f aca="false">IF(A8='Spot Rates'!$J$5,'Spot Rates'!E8,"")</f>
        <v/>
      </c>
      <c r="H8" s="426"/>
    </row>
    <row r="9" customFormat="false" ht="12.75" hidden="false" customHeight="false" outlineLevel="0" collapsed="false">
      <c r="A9" s="297" t="n">
        <f aca="false">Price!H$44</f>
        <v>36652</v>
      </c>
      <c r="B9" s="297" t="str">
        <f aca="false">Price!H$45</f>
        <v>S</v>
      </c>
      <c r="D9" s="426" t="n">
        <v>1.47215</v>
      </c>
      <c r="E9" s="413" t="n">
        <f aca="false">AVERAGE(D$4:D9)</f>
        <v>1.4662</v>
      </c>
      <c r="F9" s="427" t="str">
        <f aca="false">IF(A9='Spot Rates'!$J$5,'Spot Rates'!E9,"")</f>
        <v/>
      </c>
    </row>
    <row r="10" customFormat="false" ht="13.5" hidden="false" customHeight="true" outlineLevel="0" collapsed="false">
      <c r="A10" s="297" t="n">
        <f aca="false">Price!I$44</f>
        <v>36653</v>
      </c>
      <c r="B10" s="297" t="str">
        <f aca="false">Price!I$45</f>
        <v>S</v>
      </c>
      <c r="D10" s="426" t="n">
        <v>1.46925</v>
      </c>
      <c r="E10" s="413" t="n">
        <f aca="false">AVERAGE(D$4:D10)</f>
        <v>1.46663571428571</v>
      </c>
      <c r="F10" s="427" t="str">
        <f aca="false">IF(A10='Spot Rates'!$J$5,'Spot Rates'!E10,"")</f>
        <v/>
      </c>
    </row>
    <row r="11" customFormat="false" ht="13.5" hidden="false" customHeight="true" outlineLevel="0" collapsed="false">
      <c r="A11" s="297" t="n">
        <f aca="false">Price!J$44</f>
        <v>36654</v>
      </c>
      <c r="B11" s="297" t="str">
        <f aca="false">Price!J$45</f>
        <v>M</v>
      </c>
      <c r="D11" s="426" t="n">
        <v>1.47045</v>
      </c>
      <c r="E11" s="413" t="n">
        <f aca="false">AVERAGE(D$4:D11)</f>
        <v>1.4671125</v>
      </c>
      <c r="F11" s="427" t="str">
        <f aca="false">IF(A11='Spot Rates'!$J$5,'Spot Rates'!E11,"")</f>
        <v/>
      </c>
    </row>
    <row r="12" customFormat="false" ht="12.75" hidden="false" customHeight="false" outlineLevel="0" collapsed="false">
      <c r="A12" s="297" t="n">
        <f aca="false">Price!K$44</f>
        <v>36655</v>
      </c>
      <c r="B12" s="297" t="str">
        <f aca="false">Price!K$45</f>
        <v>T</v>
      </c>
      <c r="D12" s="426" t="n">
        <v>1.47285</v>
      </c>
      <c r="E12" s="413" t="n">
        <f aca="false">AVERAGE(D$4:D12)</f>
        <v>1.46775</v>
      </c>
      <c r="F12" s="427" t="str">
        <f aca="false">IF(A12='Spot Rates'!$J$5,'Spot Rates'!E12,"")</f>
        <v/>
      </c>
    </row>
    <row r="13" customFormat="false" ht="12.75" hidden="false" customHeight="false" outlineLevel="0" collapsed="false">
      <c r="A13" s="297" t="n">
        <f aca="false">Price!L$44</f>
        <v>36656</v>
      </c>
      <c r="B13" s="297" t="str">
        <f aca="false">Price!L$45</f>
        <v>W</v>
      </c>
      <c r="D13" s="426" t="n">
        <f aca="false">D12</f>
        <v>1.47285</v>
      </c>
      <c r="E13" s="413" t="n">
        <f aca="false">AVERAGE(D$4:D13)</f>
        <v>1.46826</v>
      </c>
      <c r="F13" s="427" t="str">
        <f aca="false">IF(A13='Spot Rates'!$J$5,'Spot Rates'!E13,"")</f>
        <v/>
      </c>
    </row>
    <row r="14" customFormat="false" ht="12.75" hidden="false" customHeight="false" outlineLevel="0" collapsed="false">
      <c r="A14" s="297" t="n">
        <f aca="false">Price!M$44</f>
        <v>36657</v>
      </c>
      <c r="B14" s="297" t="str">
        <f aca="false">Price!M$45</f>
        <v>R</v>
      </c>
      <c r="D14" s="426" t="n">
        <f aca="false">D13</f>
        <v>1.47285</v>
      </c>
      <c r="E14" s="413" t="n">
        <f aca="false">AVERAGE(D$4:D14)</f>
        <v>1.46867727272727</v>
      </c>
      <c r="F14" s="427" t="str">
        <f aca="false">IF(A14='Spot Rates'!$J$5,'Spot Rates'!E14,"")</f>
        <v/>
      </c>
    </row>
    <row r="15" customFormat="false" ht="12.75" hidden="false" customHeight="false" outlineLevel="0" collapsed="false">
      <c r="A15" s="297" t="n">
        <f aca="false">Price!N$44</f>
        <v>36658</v>
      </c>
      <c r="B15" s="297" t="str">
        <f aca="false">Price!N$45</f>
        <v>F</v>
      </c>
      <c r="D15" s="426" t="n">
        <v>1.47825</v>
      </c>
      <c r="E15" s="413" t="n">
        <f aca="false">AVERAGE(D$4:D15)</f>
        <v>1.469475</v>
      </c>
      <c r="F15" s="427" t="str">
        <f aca="false">IF(A15='Spot Rates'!$J$5,'Spot Rates'!E15,"")</f>
        <v/>
      </c>
    </row>
    <row r="16" customFormat="false" ht="12.75" hidden="false" customHeight="false" outlineLevel="0" collapsed="false">
      <c r="A16" s="297" t="n">
        <f aca="false">Price!O$44</f>
        <v>36659</v>
      </c>
      <c r="B16" s="297" t="str">
        <f aca="false">Price!O$45</f>
        <v>S</v>
      </c>
      <c r="D16" s="426" t="n">
        <v>1.48075</v>
      </c>
      <c r="E16" s="413" t="n">
        <f aca="false">AVERAGE(D$4:D16)</f>
        <v>1.47034230769231</v>
      </c>
      <c r="F16" s="427" t="str">
        <f aca="false">IF(A16='Spot Rates'!$J$5,'Spot Rates'!E16,"")</f>
        <v/>
      </c>
    </row>
    <row r="17" customFormat="false" ht="12.75" hidden="false" customHeight="false" outlineLevel="0" collapsed="false">
      <c r="A17" s="297" t="n">
        <f aca="false">Price!P$44</f>
        <v>36660</v>
      </c>
      <c r="B17" s="297" t="str">
        <f aca="false">Price!P$45</f>
        <v>S</v>
      </c>
      <c r="D17" s="426" t="n">
        <f aca="false">D16</f>
        <v>1.48075</v>
      </c>
      <c r="E17" s="413" t="n">
        <f aca="false">AVERAGE(D$4:D17)</f>
        <v>1.47108571428571</v>
      </c>
      <c r="F17" s="427" t="str">
        <f aca="false">IF(A17='Spot Rates'!$J$5,'Spot Rates'!E17,"")</f>
        <v/>
      </c>
    </row>
    <row r="18" customFormat="false" ht="12.75" hidden="false" customHeight="false" outlineLevel="0" collapsed="false">
      <c r="A18" s="297" t="n">
        <f aca="false">Price!Q$44</f>
        <v>36661</v>
      </c>
      <c r="B18" s="297" t="str">
        <f aca="false">Price!Q$45</f>
        <v>M</v>
      </c>
      <c r="D18" s="426" t="n">
        <v>1.48175</v>
      </c>
      <c r="E18" s="413" t="n">
        <f aca="false">AVERAGE(D$4:D18)</f>
        <v>1.47179666666667</v>
      </c>
      <c r="F18" s="427" t="str">
        <f aca="false">IF(A18='Spot Rates'!$J$5,'Spot Rates'!E18,"")</f>
        <v/>
      </c>
    </row>
    <row r="19" customFormat="false" ht="12.75" hidden="false" customHeight="false" outlineLevel="0" collapsed="false">
      <c r="A19" s="297" t="n">
        <f aca="false">Price!R$44</f>
        <v>36662</v>
      </c>
      <c r="B19" s="297" t="str">
        <f aca="false">Price!R$45</f>
        <v>T</v>
      </c>
      <c r="D19" s="426" t="n">
        <v>1.48345</v>
      </c>
      <c r="E19" s="413" t="n">
        <f aca="false">AVERAGE(D$4:D19)</f>
        <v>1.472525</v>
      </c>
      <c r="F19" s="427" t="str">
        <f aca="false">IF(A19='Spot Rates'!$J$5,'Spot Rates'!E19,"")</f>
        <v/>
      </c>
    </row>
    <row r="20" customFormat="false" ht="12.75" hidden="false" customHeight="false" outlineLevel="0" collapsed="false">
      <c r="A20" s="297" t="n">
        <f aca="false">Price!S$44</f>
        <v>36663</v>
      </c>
      <c r="B20" s="297" t="str">
        <f aca="false">Price!S$45</f>
        <v>W</v>
      </c>
      <c r="D20" s="426" t="n">
        <f aca="false">D19</f>
        <v>1.48345</v>
      </c>
      <c r="E20" s="413" t="n">
        <f aca="false">AVERAGE(D$4:D20)</f>
        <v>1.47316764705882</v>
      </c>
      <c r="F20" s="427" t="str">
        <f aca="false">IF(A20='Spot Rates'!$J$5,'Spot Rates'!E20,"")</f>
        <v/>
      </c>
    </row>
    <row r="21" customFormat="false" ht="12.75" hidden="false" customHeight="false" outlineLevel="0" collapsed="false">
      <c r="A21" s="297" t="n">
        <f aca="false">Price!T$44</f>
        <v>36664</v>
      </c>
      <c r="B21" s="297" t="str">
        <f aca="false">Price!T$45</f>
        <v>R</v>
      </c>
      <c r="D21" s="426" t="n">
        <f aca="false">D20</f>
        <v>1.48345</v>
      </c>
      <c r="E21" s="413" t="n">
        <f aca="false">AVERAGE(D$4:D21)</f>
        <v>1.47373888888889</v>
      </c>
      <c r="F21" s="427" t="str">
        <f aca="false">IF(A21='Spot Rates'!$J$5,'Spot Rates'!E21,"")</f>
        <v/>
      </c>
    </row>
    <row r="22" customFormat="false" ht="12.75" hidden="false" customHeight="false" outlineLevel="0" collapsed="false">
      <c r="A22" s="297" t="n">
        <f aca="false">Price!U$44</f>
        <v>36665</v>
      </c>
      <c r="B22" s="297" t="str">
        <f aca="false">Price!U$45</f>
        <v>F</v>
      </c>
      <c r="D22" s="426" t="n">
        <v>1.48975</v>
      </c>
      <c r="E22" s="413" t="n">
        <f aca="false">AVERAGE(D$4:D22)</f>
        <v>1.47458157894737</v>
      </c>
      <c r="F22" s="427" t="str">
        <f aca="false">IF(A22='Spot Rates'!$J$5,'Spot Rates'!E22,"")</f>
        <v/>
      </c>
    </row>
    <row r="23" customFormat="false" ht="12.75" hidden="false" customHeight="false" outlineLevel="0" collapsed="false">
      <c r="A23" s="297" t="n">
        <f aca="false">Price!V$44</f>
        <v>36666</v>
      </c>
      <c r="B23" s="297" t="str">
        <f aca="false">Price!V$45</f>
        <v>S</v>
      </c>
      <c r="D23" s="426" t="n">
        <v>1.49075</v>
      </c>
      <c r="E23" s="413" t="n">
        <f aca="false">AVERAGE(D$4:D23)</f>
        <v>1.47539</v>
      </c>
      <c r="F23" s="427" t="str">
        <f aca="false">IF(A23='Spot Rates'!$J$5,'Spot Rates'!E23,"")</f>
        <v/>
      </c>
    </row>
    <row r="24" customFormat="false" ht="12.75" hidden="false" customHeight="false" outlineLevel="0" collapsed="false">
      <c r="A24" s="297" t="n">
        <f aca="false">Price!W$44</f>
        <v>36667</v>
      </c>
      <c r="B24" s="297" t="str">
        <f aca="false">Price!W$45</f>
        <v>S</v>
      </c>
      <c r="D24" s="426" t="n">
        <v>1.49925</v>
      </c>
      <c r="E24" s="413" t="n">
        <f aca="false">AVERAGE(D$4:D24)</f>
        <v>1.47652619047619</v>
      </c>
      <c r="F24" s="427" t="str">
        <f aca="false">IF(A24='Spot Rates'!$J$5,'Spot Rates'!E24,"")</f>
        <v/>
      </c>
    </row>
    <row r="25" customFormat="false" ht="12.75" hidden="false" customHeight="false" outlineLevel="0" collapsed="false">
      <c r="A25" s="297" t="n">
        <f aca="false">Price!X$44</f>
        <v>36668</v>
      </c>
      <c r="B25" s="297" t="str">
        <f aca="false">Price!X$45</f>
        <v>M</v>
      </c>
      <c r="D25" s="426" t="n">
        <v>1.50725</v>
      </c>
      <c r="E25" s="413" t="n">
        <f aca="false">AVERAGE(D$4:D25)</f>
        <v>1.47792272727273</v>
      </c>
      <c r="F25" s="427" t="str">
        <f aca="false">IF(A25='Spot Rates'!$J$5,'Spot Rates'!E25,"")</f>
        <v/>
      </c>
    </row>
    <row r="26" customFormat="false" ht="12.75" hidden="false" customHeight="false" outlineLevel="0" collapsed="false">
      <c r="A26" s="297" t="n">
        <f aca="false">Price!Y$44</f>
        <v>36669</v>
      </c>
      <c r="B26" s="297" t="str">
        <f aca="false">Price!Y$45</f>
        <v>T</v>
      </c>
      <c r="D26" s="426" t="n">
        <v>1.50725</v>
      </c>
      <c r="E26" s="413" t="n">
        <f aca="false">AVERAGE(D$4:D26)</f>
        <v>1.47919782608696</v>
      </c>
      <c r="F26" s="427" t="str">
        <f aca="false">IF(A26='Spot Rates'!$J$5,'Spot Rates'!E26,"")</f>
        <v/>
      </c>
    </row>
    <row r="27" customFormat="false" ht="12.75" hidden="false" customHeight="false" outlineLevel="0" collapsed="false">
      <c r="A27" s="297" t="n">
        <f aca="false">Price!Z44</f>
        <v>36670</v>
      </c>
      <c r="B27" s="297" t="str">
        <f aca="false">Price!Z$45</f>
        <v>W</v>
      </c>
      <c r="D27" s="426" t="n">
        <f aca="false">D26</f>
        <v>1.50725</v>
      </c>
      <c r="E27" s="413" t="n">
        <f aca="false">AVERAGE(D$4:D27)</f>
        <v>1.48036666666667</v>
      </c>
      <c r="F27" s="427" t="str">
        <f aca="false">IF(A27='Spot Rates'!$J$5,'Spot Rates'!E27,"")</f>
        <v/>
      </c>
    </row>
    <row r="28" customFormat="false" ht="12.75" hidden="false" customHeight="false" outlineLevel="0" collapsed="false">
      <c r="A28" s="297" t="n">
        <f aca="false">Price!AA$44</f>
        <v>36671</v>
      </c>
      <c r="B28" s="297" t="str">
        <f aca="false">Price!AA45</f>
        <v>R</v>
      </c>
      <c r="D28" s="426" t="n">
        <f aca="false">D27</f>
        <v>1.50725</v>
      </c>
      <c r="E28" s="413" t="n">
        <f aca="false">AVERAGE(D$4:D28)</f>
        <v>1.481442</v>
      </c>
      <c r="F28" s="427" t="str">
        <f aca="false">IF(A28='Spot Rates'!$J$5,'Spot Rates'!E28,"")</f>
        <v/>
      </c>
    </row>
    <row r="29" customFormat="false" ht="12.75" hidden="false" customHeight="false" outlineLevel="0" collapsed="false">
      <c r="A29" s="297" t="n">
        <f aca="false">Price!AB$44</f>
        <v>36672</v>
      </c>
      <c r="B29" s="297" t="str">
        <f aca="false">Price!AB$45</f>
        <v>F</v>
      </c>
      <c r="D29" s="426" t="n">
        <v>1.51175</v>
      </c>
      <c r="E29" s="413" t="n">
        <f aca="false">AVERAGE(D$4:D29)</f>
        <v>1.48260769230769</v>
      </c>
      <c r="F29" s="427" t="str">
        <f aca="false">IF(A29='Spot Rates'!$J$5,'Spot Rates'!E29,"")</f>
        <v/>
      </c>
    </row>
    <row r="30" customFormat="false" ht="12.75" hidden="false" customHeight="false" outlineLevel="0" collapsed="false">
      <c r="A30" s="297" t="n">
        <f aca="false">Price!AC$44</f>
        <v>36673</v>
      </c>
      <c r="B30" s="297" t="str">
        <f aca="false">Price!AC$45</f>
        <v>S</v>
      </c>
      <c r="D30" s="426" t="n">
        <v>1.51325</v>
      </c>
      <c r="E30" s="413" t="n">
        <f aca="false">AVERAGE(D$4:D30)</f>
        <v>1.48374259259259</v>
      </c>
      <c r="F30" s="427" t="str">
        <f aca="false">IF(A30='Spot Rates'!$J$5,'Spot Rates'!E30,"")</f>
        <v/>
      </c>
    </row>
    <row r="31" customFormat="false" ht="12.75" hidden="false" customHeight="false" outlineLevel="0" collapsed="false">
      <c r="A31" s="297" t="n">
        <f aca="false">Price!AD$44</f>
        <v>36674</v>
      </c>
      <c r="B31" s="297" t="str">
        <f aca="false">Price!AD$45</f>
        <v>S</v>
      </c>
      <c r="D31" s="426" t="n">
        <v>1.50775</v>
      </c>
      <c r="E31" s="413" t="n">
        <f aca="false">AVERAGE(D$4:D31)</f>
        <v>1.4846</v>
      </c>
      <c r="F31" s="427" t="str">
        <f aca="false">IF(A31='Spot Rates'!$J$5,'Spot Rates'!E31,"")</f>
        <v/>
      </c>
    </row>
    <row r="32" customFormat="false" ht="12.75" hidden="false" customHeight="false" outlineLevel="0" collapsed="false">
      <c r="A32" s="297" t="n">
        <f aca="false">Price!AE$44</f>
        <v>36675</v>
      </c>
      <c r="B32" s="297" t="str">
        <f aca="false">Price!AE$45</f>
        <v>M</v>
      </c>
      <c r="D32" s="426" t="n">
        <v>1.50525</v>
      </c>
      <c r="E32" s="413" t="n">
        <f aca="false">AVERAGE(D$4:D32)</f>
        <v>1.48531206896552</v>
      </c>
      <c r="F32" s="427" t="str">
        <f aca="false">IF(A32='Spot Rates'!$J$5,'Spot Rates'!E32,"")</f>
        <v/>
      </c>
    </row>
    <row r="33" customFormat="false" ht="12.75" hidden="false" customHeight="false" outlineLevel="0" collapsed="false">
      <c r="A33" s="297" t="n">
        <f aca="false">Price!AF$44</f>
        <v>36676</v>
      </c>
      <c r="B33" s="297" t="str">
        <f aca="false">Price!AF$45</f>
        <v>T</v>
      </c>
      <c r="D33" s="426" t="n">
        <v>1.50425</v>
      </c>
      <c r="E33" s="413" t="n">
        <f aca="false">AVERAGE(D$4:D33)</f>
        <v>1.48594333333333</v>
      </c>
      <c r="F33" s="427" t="str">
        <f aca="false">IF(A33='Spot Rates'!$J$5,'Spot Rates'!E33,"")</f>
        <v/>
      </c>
    </row>
    <row r="34" customFormat="false" ht="12.75" hidden="false" customHeight="false" outlineLevel="0" collapsed="false">
      <c r="A34" s="297" t="n">
        <f aca="false">Price!AG$44</f>
        <v>36677</v>
      </c>
      <c r="B34" s="297" t="str">
        <f aca="false">Price!AG$45</f>
        <v>W</v>
      </c>
      <c r="D34" s="426" t="n">
        <f aca="false">D33</f>
        <v>1.50425</v>
      </c>
      <c r="E34" s="413" t="n">
        <f aca="false">AVERAGE(D$4:D34)</f>
        <v>1.48653387096774</v>
      </c>
      <c r="F34" s="427" t="n">
        <f aca="false">IF(A34='Spot Rates'!$J$5,'Spot Rates'!E34,"")</f>
        <v>1.48653387096774</v>
      </c>
    </row>
    <row r="35" customFormat="false" ht="12.75" hidden="false" customHeight="false" outlineLevel="0" collapsed="false">
      <c r="D35" s="429"/>
      <c r="F35" s="427"/>
    </row>
    <row r="36" customFormat="false" ht="12.75" hidden="false" customHeight="false" outlineLevel="0" collapsed="false">
      <c r="A36" s="204" t="s">
        <v>340</v>
      </c>
      <c r="D36" s="429" t="n">
        <f aca="false">D34</f>
        <v>1.50425</v>
      </c>
      <c r="F36" s="430" t="n">
        <f aca="false">SUM(F4:F33)</f>
        <v>0</v>
      </c>
    </row>
    <row r="37" customFormat="false" ht="12.75" hidden="false" customHeight="false" outlineLevel="0" collapsed="false">
      <c r="D37" s="431"/>
      <c r="F37" s="432"/>
    </row>
    <row r="38" customFormat="false" ht="12.75" hidden="false" customHeight="false" outlineLevel="0" collapsed="false">
      <c r="F38" s="432"/>
    </row>
    <row r="39" customFormat="false" ht="12.75" hidden="false" customHeight="false" outlineLevel="0" collapsed="false">
      <c r="F39" s="432"/>
    </row>
    <row r="40" customFormat="false" ht="12.75" hidden="false" customHeight="false" outlineLevel="0" collapsed="false">
      <c r="F40" s="43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N6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6" topLeftCell="B7" activePane="bottomRight" state="frozen"/>
      <selection pane="topLeft" activeCell="A1" activeCellId="0" sqref="A1"/>
      <selection pane="topRight" activeCell="B1" activeCellId="0" sqref="B1"/>
      <selection pane="bottomLeft" activeCell="A7" activeCellId="0" sqref="A7"/>
      <selection pane="bottomRight" activeCell="A1" activeCellId="0" sqref="A1"/>
    </sheetView>
  </sheetViews>
  <sheetFormatPr defaultColWidth="9.0546875" defaultRowHeight="12.75" customHeight="true" zeroHeight="false" outlineLevelRow="0" outlineLevelCol="0"/>
  <cols>
    <col collapsed="false" customWidth="true" hidden="false" outlineLevel="0" max="1" min="1" style="433" width="11.56"/>
    <col collapsed="false" customWidth="true" hidden="false" outlineLevel="0" max="2" min="2" style="0" width="2.28"/>
    <col collapsed="false" customWidth="true" hidden="false" outlineLevel="0" max="3" min="3" style="71" width="15.99"/>
    <col collapsed="false" customWidth="true" hidden="false" outlineLevel="0" max="4" min="4" style="71" width="2.28"/>
    <col collapsed="false" customWidth="true" hidden="false" outlineLevel="0" max="5" min="5" style="71" width="11.99"/>
    <col collapsed="false" customWidth="true" hidden="false" outlineLevel="0" max="6" min="6" style="71" width="2.56"/>
    <col collapsed="false" customWidth="true" hidden="false" outlineLevel="0" max="7" min="7" style="71" width="12.28"/>
    <col collapsed="false" customWidth="true" hidden="false" outlineLevel="0" max="8" min="8" style="71" width="10.28"/>
    <col collapsed="false" customWidth="true" hidden="false" outlineLevel="0" max="9" min="9" style="0" width="3.99"/>
    <col collapsed="false" customWidth="true" hidden="true" outlineLevel="0" max="10" min="10" style="0" width="10.85"/>
    <col collapsed="false" customWidth="true" hidden="true" outlineLevel="0" max="11" min="11" style="0" width="4.56"/>
    <col collapsed="false" customWidth="true" hidden="false" outlineLevel="0" max="12" min="12" style="71" width="11.56"/>
    <col collapsed="false" customWidth="true" hidden="false" outlineLevel="0" max="13" min="13" style="434" width="4.14"/>
    <col collapsed="false" customWidth="true" hidden="true" outlineLevel="0" max="14" min="14" style="71" width="14.28"/>
    <col collapsed="false" customWidth="true" hidden="true" outlineLevel="0" max="15" min="15" style="434" width="4.14"/>
    <col collapsed="false" customWidth="true" hidden="true" outlineLevel="0" max="16" min="16" style="71" width="14.28"/>
    <col collapsed="false" customWidth="true" hidden="false" outlineLevel="0" max="17" min="17" style="434" width="6.28"/>
    <col collapsed="false" customWidth="true" hidden="true" outlineLevel="0" max="18" min="18" style="434" width="12.28"/>
    <col collapsed="false" customWidth="true" hidden="false" outlineLevel="0" max="19" min="19" style="71" width="8.7"/>
    <col collapsed="false" customWidth="true" hidden="false" outlineLevel="0" max="20" min="20" style="71" width="1.7"/>
    <col collapsed="false" customWidth="true" hidden="false" outlineLevel="0" max="21" min="21" style="71" width="9.41"/>
    <col collapsed="false" customWidth="true" hidden="false" outlineLevel="0" max="23" min="22" style="71" width="11.56"/>
    <col collapsed="false" customWidth="true" hidden="false" outlineLevel="0" max="27" min="24" style="71" width="9.41"/>
    <col collapsed="false" customWidth="true" hidden="false" outlineLevel="0" max="28" min="28" style="71" width="10.28"/>
    <col collapsed="false" customWidth="true" hidden="false" outlineLevel="0" max="30" min="29" style="71" width="11.28"/>
    <col collapsed="false" customWidth="true" hidden="false" outlineLevel="0" max="31" min="31" style="71" width="11.56"/>
    <col collapsed="false" customWidth="true" hidden="false" outlineLevel="0" max="32" min="32" style="0" width="13.14"/>
    <col collapsed="false" customWidth="true" hidden="false" outlineLevel="0" max="33" min="33" style="0" width="1.99"/>
    <col collapsed="false" customWidth="true" hidden="false" outlineLevel="0" max="34" min="34" style="71" width="11.42"/>
    <col collapsed="false" customWidth="true" hidden="false" outlineLevel="0" max="36" min="36" style="0" width="11.28"/>
    <col collapsed="false" customWidth="true" hidden="false" outlineLevel="0" max="39" min="39" style="0" width="15.56"/>
  </cols>
  <sheetData>
    <row r="1" customFormat="false" ht="12.75" hidden="false" customHeight="false" outlineLevel="0" collapsed="false">
      <c r="A1" s="435" t="s">
        <v>341</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6"/>
      <c r="AJ1" s="436"/>
      <c r="AK1" s="436"/>
      <c r="AL1" s="436"/>
      <c r="AM1" s="436"/>
    </row>
    <row r="2" customFormat="false" ht="13.5" hidden="false" customHeight="false" outlineLevel="0" collapsed="false">
      <c r="A2" s="437"/>
      <c r="B2" s="438"/>
      <c r="C2" s="439"/>
      <c r="D2" s="439"/>
      <c r="E2" s="439"/>
      <c r="F2" s="439"/>
      <c r="G2" s="439"/>
      <c r="H2" s="439"/>
      <c r="I2" s="438"/>
      <c r="J2" s="438"/>
      <c r="K2" s="438"/>
      <c r="L2" s="439"/>
      <c r="M2" s="440"/>
      <c r="N2" s="439"/>
      <c r="O2" s="440"/>
      <c r="P2" s="439"/>
      <c r="Q2" s="440"/>
      <c r="R2" s="440"/>
      <c r="S2" s="439"/>
      <c r="T2" s="439"/>
      <c r="U2" s="439"/>
      <c r="V2" s="439"/>
      <c r="W2" s="439"/>
      <c r="X2" s="439"/>
      <c r="Y2" s="439"/>
      <c r="Z2" s="439"/>
      <c r="AA2" s="439"/>
      <c r="AB2" s="439"/>
      <c r="AC2" s="439"/>
      <c r="AD2" s="439"/>
      <c r="AE2" s="439"/>
      <c r="AF2" s="438"/>
      <c r="AG2" s="438"/>
      <c r="AH2" s="439"/>
      <c r="AI2" s="436"/>
      <c r="AJ2" s="436"/>
      <c r="AK2" s="436"/>
      <c r="AL2" s="436"/>
      <c r="AM2" s="436"/>
    </row>
    <row r="3" customFormat="false" ht="12.75" hidden="false" customHeight="false" outlineLevel="0" collapsed="false">
      <c r="A3" s="441"/>
      <c r="B3" s="306"/>
      <c r="C3" s="442" t="s">
        <v>342</v>
      </c>
      <c r="D3" s="443"/>
      <c r="E3" s="443"/>
      <c r="F3" s="443"/>
      <c r="G3" s="443"/>
      <c r="H3" s="443"/>
      <c r="I3" s="306"/>
      <c r="J3" s="306"/>
      <c r="K3" s="306"/>
      <c r="L3" s="443"/>
      <c r="M3" s="444"/>
      <c r="N3" s="443"/>
      <c r="O3" s="444"/>
      <c r="P3" s="443"/>
      <c r="Q3" s="445"/>
      <c r="R3" s="444"/>
      <c r="S3" s="443"/>
      <c r="T3" s="443"/>
      <c r="U3" s="443"/>
      <c r="V3" s="443"/>
      <c r="W3" s="443"/>
      <c r="X3" s="443"/>
      <c r="Z3" s="443"/>
      <c r="AA3" s="443"/>
      <c r="AB3" s="443"/>
      <c r="AC3" s="443"/>
      <c r="AD3" s="443"/>
      <c r="AE3" s="443"/>
      <c r="AF3" s="306"/>
      <c r="AG3" s="306"/>
      <c r="AH3" s="443"/>
    </row>
    <row r="4" customFormat="false" ht="12.75" hidden="false" customHeight="false" outlineLevel="0" collapsed="false">
      <c r="C4" s="446" t="s">
        <v>343</v>
      </c>
      <c r="E4" s="447" t="s">
        <v>344</v>
      </c>
      <c r="F4" s="447"/>
      <c r="H4" s="447" t="s">
        <v>345</v>
      </c>
      <c r="L4" s="447" t="s">
        <v>345</v>
      </c>
      <c r="P4" s="443" t="s">
        <v>346</v>
      </c>
      <c r="Q4" s="448"/>
      <c r="W4" s="447" t="s">
        <v>347</v>
      </c>
      <c r="X4" s="447"/>
      <c r="AA4" s="449" t="s">
        <v>348</v>
      </c>
      <c r="AH4" s="447" t="s">
        <v>110</v>
      </c>
      <c r="AJ4" s="447" t="s">
        <v>347</v>
      </c>
      <c r="AK4" s="71"/>
      <c r="AM4" s="433" t="s">
        <v>7</v>
      </c>
    </row>
    <row r="5" customFormat="false" ht="12.75" hidden="false" customHeight="false" outlineLevel="0" collapsed="false">
      <c r="B5" s="433"/>
      <c r="C5" s="446" t="s">
        <v>349</v>
      </c>
      <c r="D5" s="449"/>
      <c r="E5" s="447" t="s">
        <v>350</v>
      </c>
      <c r="F5" s="447"/>
      <c r="G5" s="449"/>
      <c r="H5" s="447" t="s">
        <v>332</v>
      </c>
      <c r="I5" s="433"/>
      <c r="J5" s="433"/>
      <c r="K5" s="433"/>
      <c r="L5" s="447" t="s">
        <v>351</v>
      </c>
      <c r="M5" s="450"/>
      <c r="N5" s="447" t="s">
        <v>352</v>
      </c>
      <c r="O5" s="450"/>
      <c r="P5" s="447" t="s">
        <v>353</v>
      </c>
      <c r="Q5" s="451" t="s">
        <v>354</v>
      </c>
      <c r="R5" s="450"/>
      <c r="S5" s="447" t="s">
        <v>332</v>
      </c>
      <c r="T5" s="449"/>
      <c r="U5" s="447" t="s">
        <v>355</v>
      </c>
      <c r="V5" s="447" t="s">
        <v>356</v>
      </c>
      <c r="W5" s="447" t="s">
        <v>357</v>
      </c>
      <c r="X5" s="447"/>
      <c r="Y5" s="447" t="s">
        <v>358</v>
      </c>
      <c r="Z5" s="447" t="s">
        <v>359</v>
      </c>
      <c r="AA5" s="447" t="s">
        <v>360</v>
      </c>
      <c r="AB5" s="447" t="s">
        <v>361</v>
      </c>
      <c r="AC5" s="447"/>
      <c r="AD5" s="449"/>
      <c r="AE5" s="447" t="s">
        <v>332</v>
      </c>
      <c r="AF5" s="447" t="s">
        <v>110</v>
      </c>
      <c r="AG5" s="433"/>
      <c r="AH5" s="447" t="s">
        <v>332</v>
      </c>
      <c r="AI5" s="433"/>
      <c r="AJ5" s="447" t="s">
        <v>362</v>
      </c>
      <c r="AK5" s="447" t="s">
        <v>332</v>
      </c>
      <c r="AL5" s="433"/>
      <c r="AM5" s="433" t="s">
        <v>363</v>
      </c>
    </row>
    <row r="6" customFormat="false" ht="13.5" hidden="false" customHeight="false" outlineLevel="0" collapsed="false">
      <c r="B6" s="433"/>
      <c r="C6" s="452" t="s">
        <v>364</v>
      </c>
      <c r="D6" s="449"/>
      <c r="E6" s="447"/>
      <c r="F6" s="447"/>
      <c r="G6" s="449"/>
      <c r="H6" s="447" t="s">
        <v>365</v>
      </c>
      <c r="I6" s="433"/>
      <c r="J6" s="433"/>
      <c r="K6" s="433"/>
      <c r="L6" s="447" t="s">
        <v>232</v>
      </c>
      <c r="M6" s="450"/>
      <c r="N6" s="447" t="s">
        <v>366</v>
      </c>
      <c r="O6" s="450"/>
      <c r="P6" s="447" t="s">
        <v>367</v>
      </c>
      <c r="Q6" s="451"/>
      <c r="R6" s="450"/>
      <c r="S6" s="447" t="s">
        <v>365</v>
      </c>
      <c r="T6" s="449"/>
      <c r="U6" s="447" t="s">
        <v>368</v>
      </c>
      <c r="V6" s="447" t="s">
        <v>369</v>
      </c>
      <c r="W6" s="447" t="s">
        <v>369</v>
      </c>
      <c r="X6" s="447"/>
      <c r="Y6" s="447" t="s">
        <v>368</v>
      </c>
      <c r="Z6" s="447" t="s">
        <v>368</v>
      </c>
      <c r="AA6" s="447" t="s">
        <v>232</v>
      </c>
      <c r="AB6" s="447" t="s">
        <v>369</v>
      </c>
      <c r="AC6" s="447" t="s">
        <v>110</v>
      </c>
      <c r="AD6" s="449"/>
      <c r="AE6" s="447" t="s">
        <v>365</v>
      </c>
      <c r="AF6" s="453" t="s">
        <v>232</v>
      </c>
      <c r="AG6" s="433"/>
      <c r="AH6" s="447" t="s">
        <v>365</v>
      </c>
      <c r="AI6" s="433"/>
      <c r="AJ6" s="447" t="s">
        <v>369</v>
      </c>
      <c r="AK6" s="447" t="s">
        <v>365</v>
      </c>
      <c r="AL6" s="433"/>
      <c r="AM6" s="433" t="s">
        <v>370</v>
      </c>
    </row>
    <row r="7" customFormat="false" ht="12.75" hidden="false" customHeight="false" outlineLevel="0" collapsed="false">
      <c r="C7" s="454"/>
      <c r="N7" s="443" t="s">
        <v>371</v>
      </c>
      <c r="Q7" s="448"/>
    </row>
    <row r="8" customFormat="false" ht="12.75" hidden="false" customHeight="false" outlineLevel="0" collapsed="false">
      <c r="A8" s="455" t="n">
        <v>36189</v>
      </c>
      <c r="C8" s="456" t="n">
        <v>0</v>
      </c>
      <c r="D8" s="457"/>
      <c r="E8" s="458" t="n">
        <f aca="false">C8*'Spot Rates'!$J$2</f>
        <v>0</v>
      </c>
      <c r="F8" s="457"/>
      <c r="G8" s="457"/>
      <c r="H8" s="457"/>
      <c r="I8" s="459"/>
      <c r="J8" s="460" t="n">
        <v>34817</v>
      </c>
      <c r="K8" s="461"/>
      <c r="L8" s="462" t="n">
        <v>0.01</v>
      </c>
      <c r="M8" s="463"/>
      <c r="N8" s="457" t="n">
        <v>0</v>
      </c>
      <c r="O8" s="463"/>
      <c r="P8" s="457" t="n">
        <f aca="false">L8+N8</f>
        <v>0.01</v>
      </c>
      <c r="Q8" s="464"/>
      <c r="R8" s="463"/>
      <c r="S8" s="457"/>
      <c r="T8" s="465"/>
      <c r="U8" s="457" t="n">
        <v>0</v>
      </c>
      <c r="V8" s="458" t="n">
        <v>0</v>
      </c>
      <c r="W8" s="458" t="n">
        <v>0</v>
      </c>
      <c r="X8" s="458" t="n">
        <v>0</v>
      </c>
      <c r="Y8" s="457" t="n">
        <v>0</v>
      </c>
      <c r="Z8" s="457" t="n">
        <v>0</v>
      </c>
      <c r="AA8" s="458" t="n">
        <v>0</v>
      </c>
      <c r="AB8" s="457" t="n">
        <v>0</v>
      </c>
      <c r="AC8" s="458" t="n">
        <f aca="false">SUM(U8:AB8)</f>
        <v>0</v>
      </c>
      <c r="AD8" s="457"/>
      <c r="AE8" s="457"/>
      <c r="AF8" s="457" t="n">
        <f aca="false">E8+L8+AC8</f>
        <v>0.01</v>
      </c>
      <c r="AG8" s="461"/>
      <c r="AH8" s="466"/>
      <c r="AJ8" s="458" t="n">
        <v>0</v>
      </c>
      <c r="AM8" s="467" t="n">
        <f aca="false">+AJ8+AF8</f>
        <v>0.01</v>
      </c>
    </row>
    <row r="9" customFormat="false" ht="12.75" hidden="false" customHeight="false" outlineLevel="0" collapsed="false">
      <c r="A9" s="455" t="n">
        <f aca="false">A8+1</f>
        <v>36190</v>
      </c>
      <c r="C9" s="456" t="n">
        <f aca="false">C8</f>
        <v>0</v>
      </c>
      <c r="D9" s="458"/>
      <c r="E9" s="458" t="n">
        <f aca="false">C9*'Spot Rates'!$F$36</f>
        <v>0</v>
      </c>
      <c r="F9" s="458"/>
      <c r="G9" s="458" t="n">
        <f aca="false">E9-E8</f>
        <v>0</v>
      </c>
      <c r="H9" s="468" t="n">
        <f aca="false">IF(G9=-C8,G9*0,G9)</f>
        <v>0</v>
      </c>
      <c r="I9" s="469"/>
      <c r="J9" s="470" t="n">
        <v>34820</v>
      </c>
      <c r="K9" s="471"/>
      <c r="L9" s="462" t="n">
        <f aca="false">L8</f>
        <v>0.01</v>
      </c>
      <c r="M9" s="472"/>
      <c r="N9" s="457" t="n">
        <v>0</v>
      </c>
      <c r="O9" s="472"/>
      <c r="P9" s="457" t="n">
        <f aca="false">L9+N9</f>
        <v>0.01</v>
      </c>
      <c r="Q9" s="473"/>
      <c r="R9" s="472" t="n">
        <f aca="false">P9-P8</f>
        <v>0</v>
      </c>
      <c r="S9" s="468" t="n">
        <f aca="false">IF(R9=-P8,R9*0,R9)</f>
        <v>0</v>
      </c>
      <c r="T9" s="474"/>
      <c r="U9" s="458" t="n">
        <f aca="false">U8</f>
        <v>0</v>
      </c>
      <c r="V9" s="458" t="n">
        <f aca="false">V8</f>
        <v>0</v>
      </c>
      <c r="W9" s="458" t="n">
        <f aca="false">W8</f>
        <v>0</v>
      </c>
      <c r="X9" s="458" t="n">
        <f aca="false">X8</f>
        <v>0</v>
      </c>
      <c r="Y9" s="458" t="n">
        <f aca="false">Y8</f>
        <v>0</v>
      </c>
      <c r="Z9" s="458" t="n">
        <f aca="false">Z8</f>
        <v>0</v>
      </c>
      <c r="AA9" s="458" t="n">
        <f aca="false">AA8</f>
        <v>0</v>
      </c>
      <c r="AB9" s="458" t="n">
        <f aca="false">AB8</f>
        <v>0</v>
      </c>
      <c r="AC9" s="458" t="n">
        <f aca="false">SUM(U9:AB9)</f>
        <v>0</v>
      </c>
      <c r="AD9" s="458" t="n">
        <f aca="false">AC9-AC8</f>
        <v>0</v>
      </c>
      <c r="AE9" s="468" t="n">
        <f aca="false">IF(AD9=-AC8,AD9*0,AD9)</f>
        <v>0</v>
      </c>
      <c r="AF9" s="457" t="n">
        <f aca="false">E9+L9+AC9</f>
        <v>0.01</v>
      </c>
      <c r="AG9" s="461"/>
      <c r="AH9" s="475" t="n">
        <f aca="false">H9+S9+AE9</f>
        <v>0</v>
      </c>
      <c r="AJ9" s="458" t="n">
        <f aca="false">AJ8</f>
        <v>0</v>
      </c>
      <c r="AK9" s="71" t="n">
        <f aca="false">AJ9-AJ8</f>
        <v>0</v>
      </c>
      <c r="AM9" s="467" t="n">
        <f aca="false">+AJ9+AF9</f>
        <v>0.01</v>
      </c>
    </row>
    <row r="10" customFormat="false" ht="12.75" hidden="false" customHeight="false" outlineLevel="0" collapsed="false">
      <c r="A10" s="455" t="n">
        <f aca="false">A9+1</f>
        <v>36191</v>
      </c>
      <c r="C10" s="456" t="n">
        <f aca="false">C9</f>
        <v>0</v>
      </c>
      <c r="D10" s="458"/>
      <c r="E10" s="458" t="n">
        <f aca="false">C10*'Spot Rates'!$F$36</f>
        <v>0</v>
      </c>
      <c r="F10" s="458"/>
      <c r="G10" s="458" t="n">
        <f aca="false">E10-E9</f>
        <v>0</v>
      </c>
      <c r="H10" s="468" t="n">
        <f aca="false">IF(G10=-C9,G10*0,G10)</f>
        <v>0</v>
      </c>
      <c r="I10" s="469"/>
      <c r="J10" s="470" t="n">
        <v>34821</v>
      </c>
      <c r="K10" s="471"/>
      <c r="L10" s="462" t="n">
        <f aca="false">L9</f>
        <v>0.01</v>
      </c>
      <c r="M10" s="472"/>
      <c r="N10" s="457" t="n">
        <v>0</v>
      </c>
      <c r="O10" s="472"/>
      <c r="P10" s="457" t="n">
        <f aca="false">L10+N10</f>
        <v>0.01</v>
      </c>
      <c r="Q10" s="473"/>
      <c r="R10" s="472" t="n">
        <f aca="false">P10-P9</f>
        <v>0</v>
      </c>
      <c r="S10" s="468" t="n">
        <f aca="false">IF(R10=-P9,R10*0,R10)</f>
        <v>0</v>
      </c>
      <c r="T10" s="474"/>
      <c r="U10" s="458" t="n">
        <f aca="false">U9</f>
        <v>0</v>
      </c>
      <c r="V10" s="458" t="n">
        <f aca="false">V9</f>
        <v>0</v>
      </c>
      <c r="W10" s="458" t="n">
        <f aca="false">W9</f>
        <v>0</v>
      </c>
      <c r="X10" s="458" t="n">
        <f aca="false">X9</f>
        <v>0</v>
      </c>
      <c r="Y10" s="458" t="n">
        <f aca="false">Y9</f>
        <v>0</v>
      </c>
      <c r="Z10" s="458" t="n">
        <f aca="false">Z9</f>
        <v>0</v>
      </c>
      <c r="AA10" s="458" t="n">
        <v>0</v>
      </c>
      <c r="AB10" s="458" t="n">
        <f aca="false">AB9</f>
        <v>0</v>
      </c>
      <c r="AC10" s="458" t="n">
        <f aca="false">SUM(U10:AB10)</f>
        <v>0</v>
      </c>
      <c r="AD10" s="458" t="n">
        <f aca="false">AC10-AC9</f>
        <v>0</v>
      </c>
      <c r="AE10" s="468" t="n">
        <f aca="false">IF(AD10=-AC9,AD10*0,AD10)</f>
        <v>0</v>
      </c>
      <c r="AF10" s="457" t="n">
        <f aca="false">E10+L10+AC10</f>
        <v>0.01</v>
      </c>
      <c r="AG10" s="461"/>
      <c r="AH10" s="475" t="n">
        <f aca="false">H10+S10+AE10</f>
        <v>0</v>
      </c>
      <c r="AJ10" s="458" t="n">
        <f aca="false">AJ9</f>
        <v>0</v>
      </c>
      <c r="AM10" s="467" t="n">
        <f aca="false">+AJ10+AF10</f>
        <v>0.01</v>
      </c>
    </row>
    <row r="11" customFormat="false" ht="12.75" hidden="false" customHeight="false" outlineLevel="0" collapsed="false">
      <c r="A11" s="455" t="n">
        <f aca="false">A10+1</f>
        <v>36192</v>
      </c>
      <c r="C11" s="456" t="n">
        <v>0</v>
      </c>
      <c r="D11" s="458"/>
      <c r="E11" s="458" t="n">
        <f aca="false">C11*'Spot Rates'!$F$36</f>
        <v>0</v>
      </c>
      <c r="F11" s="458"/>
      <c r="G11" s="458" t="n">
        <f aca="false">E11-E10</f>
        <v>0</v>
      </c>
      <c r="H11" s="468" t="n">
        <f aca="false">IF(G11=-C10,G11*0,G11)</f>
        <v>0</v>
      </c>
      <c r="I11" s="469"/>
      <c r="J11" s="470" t="n">
        <v>34822</v>
      </c>
      <c r="K11" s="471"/>
      <c r="L11" s="462" t="n">
        <f aca="false">L10</f>
        <v>0.01</v>
      </c>
      <c r="M11" s="472"/>
      <c r="N11" s="457" t="n">
        <v>0</v>
      </c>
      <c r="O11" s="472"/>
      <c r="P11" s="457" t="n">
        <f aca="false">L11+N11</f>
        <v>0.01</v>
      </c>
      <c r="Q11" s="473"/>
      <c r="R11" s="472" t="n">
        <f aca="false">P11-P10</f>
        <v>0</v>
      </c>
      <c r="S11" s="468" t="n">
        <f aca="false">IF(R11=-P10,R11*0,R11)</f>
        <v>0</v>
      </c>
      <c r="T11" s="474"/>
      <c r="U11" s="458" t="n">
        <f aca="false">U10</f>
        <v>0</v>
      </c>
      <c r="V11" s="458" t="n">
        <f aca="false">V10</f>
        <v>0</v>
      </c>
      <c r="W11" s="458" t="n">
        <f aca="false">W10</f>
        <v>0</v>
      </c>
      <c r="X11" s="458" t="n">
        <f aca="false">X10</f>
        <v>0</v>
      </c>
      <c r="Y11" s="458" t="n">
        <f aca="false">Y10</f>
        <v>0</v>
      </c>
      <c r="Z11" s="458" t="n">
        <f aca="false">Z10</f>
        <v>0</v>
      </c>
      <c r="AA11" s="458" t="n">
        <f aca="false">AA10</f>
        <v>0</v>
      </c>
      <c r="AB11" s="458" t="n">
        <f aca="false">AB10</f>
        <v>0</v>
      </c>
      <c r="AC11" s="458" t="n">
        <f aca="false">SUM(U11:AB11)</f>
        <v>0</v>
      </c>
      <c r="AD11" s="458" t="n">
        <f aca="false">AC11-AC10</f>
        <v>0</v>
      </c>
      <c r="AE11" s="468" t="n">
        <f aca="false">IF(AD11=-AC10,AD11*0,AD11)</f>
        <v>0</v>
      </c>
      <c r="AF11" s="457" t="n">
        <f aca="false">E11+L11+AC11</f>
        <v>0.01</v>
      </c>
      <c r="AG11" s="461"/>
      <c r="AH11" s="475" t="n">
        <f aca="false">H11+S11+AE11</f>
        <v>0</v>
      </c>
      <c r="AJ11" s="458" t="n">
        <f aca="false">AJ10</f>
        <v>0</v>
      </c>
      <c r="AM11" s="467" t="n">
        <f aca="false">+AJ11+AF11</f>
        <v>0.01</v>
      </c>
    </row>
    <row r="12" customFormat="false" ht="12.75" hidden="false" customHeight="false" outlineLevel="0" collapsed="false">
      <c r="A12" s="455" t="n">
        <f aca="false">A11+1</f>
        <v>36193</v>
      </c>
      <c r="C12" s="456" t="n">
        <v>0</v>
      </c>
      <c r="D12" s="458"/>
      <c r="E12" s="458" t="n">
        <f aca="false">C12*'Spot Rates'!$F$36</f>
        <v>0</v>
      </c>
      <c r="F12" s="458"/>
      <c r="G12" s="458" t="n">
        <f aca="false">E12-E11</f>
        <v>0</v>
      </c>
      <c r="H12" s="468" t="n">
        <f aca="false">IF(G12=-C11,G12*0,G12)</f>
        <v>0</v>
      </c>
      <c r="I12" s="469"/>
      <c r="J12" s="470" t="n">
        <v>34823</v>
      </c>
      <c r="K12" s="471"/>
      <c r="L12" s="462" t="n">
        <f aca="false">L11</f>
        <v>0.01</v>
      </c>
      <c r="M12" s="472"/>
      <c r="N12" s="457" t="n">
        <v>0</v>
      </c>
      <c r="O12" s="472"/>
      <c r="P12" s="457" t="n">
        <f aca="false">L12+N12</f>
        <v>0.01</v>
      </c>
      <c r="Q12" s="473"/>
      <c r="R12" s="472" t="n">
        <f aca="false">P12-P11</f>
        <v>0</v>
      </c>
      <c r="S12" s="468" t="n">
        <f aca="false">IF(R12=-P11,R12*0,R12)</f>
        <v>0</v>
      </c>
      <c r="T12" s="474"/>
      <c r="U12" s="458" t="n">
        <f aca="false">U11</f>
        <v>0</v>
      </c>
      <c r="V12" s="458" t="n">
        <f aca="false">V11</f>
        <v>0</v>
      </c>
      <c r="W12" s="458" t="n">
        <f aca="false">W11</f>
        <v>0</v>
      </c>
      <c r="X12" s="458" t="n">
        <f aca="false">X11</f>
        <v>0</v>
      </c>
      <c r="Y12" s="458" t="n">
        <f aca="false">Y11</f>
        <v>0</v>
      </c>
      <c r="Z12" s="458" t="n">
        <f aca="false">Z11</f>
        <v>0</v>
      </c>
      <c r="AA12" s="458" t="n">
        <f aca="false">AA11</f>
        <v>0</v>
      </c>
      <c r="AB12" s="458" t="n">
        <f aca="false">AB11</f>
        <v>0</v>
      </c>
      <c r="AC12" s="458" t="n">
        <f aca="false">SUM(U12:AB12)</f>
        <v>0</v>
      </c>
      <c r="AD12" s="458" t="n">
        <f aca="false">AC12-AC11</f>
        <v>0</v>
      </c>
      <c r="AE12" s="468" t="n">
        <f aca="false">IF(AD12=-AC11,AD12*0,AD12)</f>
        <v>0</v>
      </c>
      <c r="AF12" s="457" t="n">
        <f aca="false">E12+L12+AC12</f>
        <v>0.01</v>
      </c>
      <c r="AG12" s="461"/>
      <c r="AH12" s="475" t="n">
        <f aca="false">H12+S12+AE12</f>
        <v>0</v>
      </c>
      <c r="AJ12" s="458" t="n">
        <f aca="false">AJ11</f>
        <v>0</v>
      </c>
      <c r="AM12" s="467" t="n">
        <f aca="false">+AJ12+AF12</f>
        <v>0.01</v>
      </c>
    </row>
    <row r="13" customFormat="false" ht="12.75" hidden="false" customHeight="false" outlineLevel="0" collapsed="false">
      <c r="A13" s="455" t="n">
        <f aca="false">A12+1</f>
        <v>36194</v>
      </c>
      <c r="C13" s="456" t="n">
        <v>0</v>
      </c>
      <c r="D13" s="458"/>
      <c r="E13" s="458" t="n">
        <f aca="false">C13*'Spot Rates'!$F$36</f>
        <v>0</v>
      </c>
      <c r="F13" s="458"/>
      <c r="G13" s="458" t="n">
        <f aca="false">E13-E12</f>
        <v>0</v>
      </c>
      <c r="H13" s="468" t="n">
        <f aca="false">IF(G13=-C12,G13*0,G13)</f>
        <v>0</v>
      </c>
      <c r="I13" s="469"/>
      <c r="J13" s="470" t="n">
        <v>34824</v>
      </c>
      <c r="K13" s="471"/>
      <c r="L13" s="462" t="n">
        <f aca="false">L12</f>
        <v>0.01</v>
      </c>
      <c r="M13" s="472"/>
      <c r="N13" s="457" t="n">
        <v>0</v>
      </c>
      <c r="O13" s="472"/>
      <c r="P13" s="457" t="n">
        <f aca="false">L13+N13</f>
        <v>0.01</v>
      </c>
      <c r="Q13" s="473"/>
      <c r="R13" s="472" t="n">
        <f aca="false">P13-P12</f>
        <v>0</v>
      </c>
      <c r="S13" s="468" t="n">
        <f aca="false">IF(R13=-P12,R13*0,R13)</f>
        <v>0</v>
      </c>
      <c r="T13" s="474"/>
      <c r="U13" s="458" t="n">
        <f aca="false">U12</f>
        <v>0</v>
      </c>
      <c r="V13" s="458" t="n">
        <f aca="false">V12</f>
        <v>0</v>
      </c>
      <c r="W13" s="458" t="n">
        <f aca="false">W12</f>
        <v>0</v>
      </c>
      <c r="X13" s="458" t="n">
        <f aca="false">X12</f>
        <v>0</v>
      </c>
      <c r="Y13" s="458" t="n">
        <f aca="false">Y12</f>
        <v>0</v>
      </c>
      <c r="Z13" s="458" t="n">
        <f aca="false">Z12</f>
        <v>0</v>
      </c>
      <c r="AA13" s="458" t="n">
        <f aca="false">AA12</f>
        <v>0</v>
      </c>
      <c r="AB13" s="458" t="n">
        <f aca="false">AB12</f>
        <v>0</v>
      </c>
      <c r="AC13" s="458" t="n">
        <f aca="false">SUM(U13:AB13)</f>
        <v>0</v>
      </c>
      <c r="AD13" s="458" t="n">
        <f aca="false">AC13-AC12</f>
        <v>0</v>
      </c>
      <c r="AE13" s="468" t="n">
        <f aca="false">IF(AD13=-AC12,AD13*0,AD13)</f>
        <v>0</v>
      </c>
      <c r="AF13" s="457" t="n">
        <f aca="false">E13+L13+AC13</f>
        <v>0.01</v>
      </c>
      <c r="AG13" s="461"/>
      <c r="AH13" s="475" t="n">
        <f aca="false">H13+S13+AE13</f>
        <v>0</v>
      </c>
      <c r="AJ13" s="458" t="n">
        <f aca="false">AJ12</f>
        <v>0</v>
      </c>
      <c r="AM13" s="467" t="n">
        <f aca="false">+AJ13+AF13</f>
        <v>0.01</v>
      </c>
    </row>
    <row r="14" customFormat="false" ht="12.75" hidden="false" customHeight="false" outlineLevel="0" collapsed="false">
      <c r="A14" s="455" t="n">
        <f aca="false">A13+1</f>
        <v>36195</v>
      </c>
      <c r="C14" s="456" t="n">
        <v>0</v>
      </c>
      <c r="D14" s="458"/>
      <c r="E14" s="458" t="n">
        <f aca="false">C14*'Spot Rates'!$F$36</f>
        <v>0</v>
      </c>
      <c r="F14" s="458"/>
      <c r="G14" s="458" t="n">
        <f aca="false">E14-E13</f>
        <v>0</v>
      </c>
      <c r="H14" s="468" t="n">
        <f aca="false">IF(G14=-C13,G14*0,G14)</f>
        <v>0</v>
      </c>
      <c r="I14" s="469"/>
      <c r="J14" s="470" t="n">
        <v>34827</v>
      </c>
      <c r="K14" s="471"/>
      <c r="L14" s="462" t="n">
        <f aca="false">L13</f>
        <v>0.01</v>
      </c>
      <c r="M14" s="472"/>
      <c r="N14" s="457" t="n">
        <v>0</v>
      </c>
      <c r="O14" s="472"/>
      <c r="P14" s="457" t="n">
        <f aca="false">L14+N14</f>
        <v>0.01</v>
      </c>
      <c r="Q14" s="473"/>
      <c r="R14" s="472" t="n">
        <f aca="false">P14-P13</f>
        <v>0</v>
      </c>
      <c r="S14" s="468" t="n">
        <f aca="false">IF(R14=-P13,R14*0,R14)</f>
        <v>0</v>
      </c>
      <c r="T14" s="474"/>
      <c r="U14" s="458" t="n">
        <f aca="false">U13</f>
        <v>0</v>
      </c>
      <c r="V14" s="458" t="n">
        <f aca="false">V13</f>
        <v>0</v>
      </c>
      <c r="W14" s="458" t="n">
        <f aca="false">W13</f>
        <v>0</v>
      </c>
      <c r="X14" s="458" t="n">
        <f aca="false">X13</f>
        <v>0</v>
      </c>
      <c r="Y14" s="458" t="n">
        <f aca="false">Y13</f>
        <v>0</v>
      </c>
      <c r="Z14" s="458" t="n">
        <f aca="false">Z13</f>
        <v>0</v>
      </c>
      <c r="AA14" s="458" t="n">
        <f aca="false">AA13</f>
        <v>0</v>
      </c>
      <c r="AB14" s="458" t="n">
        <f aca="false">AB13</f>
        <v>0</v>
      </c>
      <c r="AC14" s="458" t="n">
        <f aca="false">SUM(U14:AB14)</f>
        <v>0</v>
      </c>
      <c r="AD14" s="458" t="n">
        <f aca="false">AC14-AC13</f>
        <v>0</v>
      </c>
      <c r="AE14" s="468" t="n">
        <f aca="false">IF(AD14=-AC13,AD14*0,AD14)</f>
        <v>0</v>
      </c>
      <c r="AF14" s="457" t="n">
        <f aca="false">E14+L14+AC14</f>
        <v>0.01</v>
      </c>
      <c r="AG14" s="461"/>
      <c r="AH14" s="475" t="n">
        <f aca="false">H14+S14+AE14</f>
        <v>0</v>
      </c>
      <c r="AJ14" s="458" t="n">
        <f aca="false">AJ13</f>
        <v>0</v>
      </c>
      <c r="AM14" s="467" t="n">
        <f aca="false">+AJ14+AF14</f>
        <v>0.01</v>
      </c>
    </row>
    <row r="15" customFormat="false" ht="12.75" hidden="false" customHeight="false" outlineLevel="0" collapsed="false">
      <c r="A15" s="455" t="n">
        <f aca="false">A14+1</f>
        <v>36196</v>
      </c>
      <c r="C15" s="456" t="n">
        <v>0</v>
      </c>
      <c r="D15" s="458"/>
      <c r="E15" s="458" t="n">
        <f aca="false">C15*'Spot Rates'!$F$36</f>
        <v>0</v>
      </c>
      <c r="F15" s="458"/>
      <c r="G15" s="458" t="n">
        <f aca="false">E15-E14</f>
        <v>0</v>
      </c>
      <c r="H15" s="468" t="n">
        <f aca="false">IF(G15=-C14,G15*0,G15)</f>
        <v>0</v>
      </c>
      <c r="I15" s="469"/>
      <c r="J15" s="470" t="n">
        <v>34828</v>
      </c>
      <c r="K15" s="471"/>
      <c r="L15" s="462" t="n">
        <f aca="false">L14</f>
        <v>0.01</v>
      </c>
      <c r="M15" s="472"/>
      <c r="N15" s="457" t="n">
        <v>0</v>
      </c>
      <c r="O15" s="472"/>
      <c r="P15" s="457" t="n">
        <f aca="false">L15+N15</f>
        <v>0.01</v>
      </c>
      <c r="Q15" s="473"/>
      <c r="R15" s="472" t="n">
        <f aca="false">P15-P14</f>
        <v>0</v>
      </c>
      <c r="S15" s="468" t="n">
        <f aca="false">IF(R15=-P14,R15*0,R15)</f>
        <v>0</v>
      </c>
      <c r="T15" s="474"/>
      <c r="U15" s="458" t="n">
        <f aca="false">U14</f>
        <v>0</v>
      </c>
      <c r="V15" s="458" t="n">
        <f aca="false">V14</f>
        <v>0</v>
      </c>
      <c r="W15" s="458" t="n">
        <f aca="false">W14</f>
        <v>0</v>
      </c>
      <c r="X15" s="458" t="n">
        <f aca="false">X14</f>
        <v>0</v>
      </c>
      <c r="Y15" s="458" t="n">
        <f aca="false">Y14</f>
        <v>0</v>
      </c>
      <c r="Z15" s="458" t="n">
        <f aca="false">Z14</f>
        <v>0</v>
      </c>
      <c r="AA15" s="458" t="n">
        <f aca="false">AA14</f>
        <v>0</v>
      </c>
      <c r="AB15" s="458" t="n">
        <f aca="false">AB14</f>
        <v>0</v>
      </c>
      <c r="AC15" s="458" t="n">
        <f aca="false">SUM(U15:AB15)</f>
        <v>0</v>
      </c>
      <c r="AD15" s="458" t="n">
        <f aca="false">AC15-AC14</f>
        <v>0</v>
      </c>
      <c r="AE15" s="468" t="n">
        <f aca="false">IF(AD15=-AC14,AD15*0,AD15)</f>
        <v>0</v>
      </c>
      <c r="AF15" s="457" t="n">
        <f aca="false">E15+L15+AC15</f>
        <v>0.01</v>
      </c>
      <c r="AG15" s="461"/>
      <c r="AH15" s="475" t="n">
        <f aca="false">H15+S15+AE15</f>
        <v>0</v>
      </c>
      <c r="AJ15" s="458" t="n">
        <f aca="false">AJ14</f>
        <v>0</v>
      </c>
      <c r="AM15" s="467" t="n">
        <f aca="false">+AJ15+AF15</f>
        <v>0.01</v>
      </c>
    </row>
    <row r="16" customFormat="false" ht="12.75" hidden="false" customHeight="false" outlineLevel="0" collapsed="false">
      <c r="A16" s="455" t="n">
        <f aca="false">A15+1</f>
        <v>36197</v>
      </c>
      <c r="C16" s="456" t="n">
        <v>0</v>
      </c>
      <c r="D16" s="458"/>
      <c r="E16" s="458" t="n">
        <f aca="false">C16*'Spot Rates'!$F$36</f>
        <v>0</v>
      </c>
      <c r="F16" s="458"/>
      <c r="G16" s="458" t="n">
        <f aca="false">E16-E15</f>
        <v>0</v>
      </c>
      <c r="H16" s="468" t="n">
        <f aca="false">IF(G16=-C15,G16*0,G16)</f>
        <v>0</v>
      </c>
      <c r="I16" s="469"/>
      <c r="J16" s="470" t="n">
        <v>34829</v>
      </c>
      <c r="K16" s="471"/>
      <c r="L16" s="462" t="n">
        <f aca="false">L15</f>
        <v>0.01</v>
      </c>
      <c r="M16" s="472"/>
      <c r="N16" s="457" t="n">
        <v>0</v>
      </c>
      <c r="O16" s="472"/>
      <c r="P16" s="457" t="n">
        <f aca="false">L16+N16</f>
        <v>0.01</v>
      </c>
      <c r="Q16" s="473"/>
      <c r="R16" s="472" t="n">
        <f aca="false">P16-P15</f>
        <v>0</v>
      </c>
      <c r="S16" s="468" t="n">
        <f aca="false">IF(R16=-P15,R16*0,R16)</f>
        <v>0</v>
      </c>
      <c r="T16" s="474"/>
      <c r="U16" s="458" t="n">
        <f aca="false">U15</f>
        <v>0</v>
      </c>
      <c r="V16" s="458" t="n">
        <f aca="false">V15</f>
        <v>0</v>
      </c>
      <c r="W16" s="458" t="n">
        <f aca="false">W15</f>
        <v>0</v>
      </c>
      <c r="X16" s="458" t="n">
        <f aca="false">X15</f>
        <v>0</v>
      </c>
      <c r="Y16" s="458" t="n">
        <f aca="false">Y15</f>
        <v>0</v>
      </c>
      <c r="Z16" s="458" t="n">
        <f aca="false">Z15</f>
        <v>0</v>
      </c>
      <c r="AA16" s="458" t="n">
        <f aca="false">AA15</f>
        <v>0</v>
      </c>
      <c r="AB16" s="458" t="n">
        <f aca="false">AB15</f>
        <v>0</v>
      </c>
      <c r="AC16" s="458" t="n">
        <f aca="false">SUM(U16:AB16)</f>
        <v>0</v>
      </c>
      <c r="AD16" s="458" t="n">
        <f aca="false">AC16-AC15</f>
        <v>0</v>
      </c>
      <c r="AE16" s="468" t="n">
        <f aca="false">IF(AD16=-AC15,AD16*0,AD16)</f>
        <v>0</v>
      </c>
      <c r="AF16" s="457" t="n">
        <f aca="false">E16+L16+AC16</f>
        <v>0.01</v>
      </c>
      <c r="AG16" s="461"/>
      <c r="AH16" s="475" t="n">
        <f aca="false">H16+S16+AE16</f>
        <v>0</v>
      </c>
      <c r="AJ16" s="458" t="n">
        <f aca="false">AJ15</f>
        <v>0</v>
      </c>
      <c r="AM16" s="467" t="n">
        <f aca="false">+AJ16+AF16</f>
        <v>0.01</v>
      </c>
    </row>
    <row r="17" customFormat="false" ht="12.75" hidden="false" customHeight="false" outlineLevel="0" collapsed="false">
      <c r="A17" s="455" t="n">
        <f aca="false">A16+1</f>
        <v>36198</v>
      </c>
      <c r="C17" s="456" t="n">
        <f aca="false">C16</f>
        <v>0</v>
      </c>
      <c r="D17" s="458"/>
      <c r="E17" s="458" t="n">
        <f aca="false">C17*'Spot Rates'!$F$36</f>
        <v>0</v>
      </c>
      <c r="F17" s="458"/>
      <c r="G17" s="458" t="n">
        <f aca="false">E17-E16</f>
        <v>0</v>
      </c>
      <c r="H17" s="468" t="n">
        <f aca="false">IF(G17=-C16,G17*0,G17)</f>
        <v>0</v>
      </c>
      <c r="I17" s="469"/>
      <c r="J17" s="470" t="n">
        <v>34830</v>
      </c>
      <c r="K17" s="471"/>
      <c r="L17" s="462" t="n">
        <f aca="false">L16</f>
        <v>0.01</v>
      </c>
      <c r="M17" s="472"/>
      <c r="N17" s="457" t="n">
        <v>0</v>
      </c>
      <c r="O17" s="472"/>
      <c r="P17" s="457" t="n">
        <f aca="false">L17+N17</f>
        <v>0.01</v>
      </c>
      <c r="Q17" s="473"/>
      <c r="R17" s="472" t="n">
        <f aca="false">P17-P16</f>
        <v>0</v>
      </c>
      <c r="S17" s="468" t="n">
        <f aca="false">IF(R17=-P16,R17*0,R17)</f>
        <v>0</v>
      </c>
      <c r="T17" s="474"/>
      <c r="U17" s="458" t="n">
        <f aca="false">U16</f>
        <v>0</v>
      </c>
      <c r="V17" s="458" t="n">
        <f aca="false">V16</f>
        <v>0</v>
      </c>
      <c r="W17" s="458" t="n">
        <f aca="false">W16</f>
        <v>0</v>
      </c>
      <c r="X17" s="458" t="n">
        <f aca="false">X16</f>
        <v>0</v>
      </c>
      <c r="Y17" s="458" t="n">
        <f aca="false">Y16</f>
        <v>0</v>
      </c>
      <c r="Z17" s="458" t="n">
        <f aca="false">Z16</f>
        <v>0</v>
      </c>
      <c r="AA17" s="458" t="n">
        <f aca="false">AA16</f>
        <v>0</v>
      </c>
      <c r="AB17" s="458" t="n">
        <f aca="false">AB16</f>
        <v>0</v>
      </c>
      <c r="AC17" s="458" t="n">
        <f aca="false">SUM(U17:AB17)</f>
        <v>0</v>
      </c>
      <c r="AD17" s="458" t="n">
        <f aca="false">AC17-AC16</f>
        <v>0</v>
      </c>
      <c r="AE17" s="468" t="n">
        <f aca="false">IF(AD17=-AC16,AD17*0,AD17)</f>
        <v>0</v>
      </c>
      <c r="AF17" s="457" t="n">
        <f aca="false">E17+L17+AC17</f>
        <v>0.01</v>
      </c>
      <c r="AG17" s="461"/>
      <c r="AH17" s="475" t="n">
        <f aca="false">H17+S17+AE17</f>
        <v>0</v>
      </c>
      <c r="AJ17" s="458" t="n">
        <f aca="false">AJ16</f>
        <v>0</v>
      </c>
      <c r="AM17" s="467" t="n">
        <f aca="false">+AJ17+AF17</f>
        <v>0.01</v>
      </c>
    </row>
    <row r="18" customFormat="false" ht="12.75" hidden="false" customHeight="false" outlineLevel="0" collapsed="false">
      <c r="A18" s="455" t="n">
        <f aca="false">A17+1</f>
        <v>36199</v>
      </c>
      <c r="C18" s="456" t="n">
        <v>0</v>
      </c>
      <c r="D18" s="458"/>
      <c r="E18" s="458" t="n">
        <f aca="false">C18*'Spot Rates'!$F$36</f>
        <v>0</v>
      </c>
      <c r="F18" s="458"/>
      <c r="G18" s="458" t="n">
        <f aca="false">E18-E17</f>
        <v>0</v>
      </c>
      <c r="H18" s="468" t="n">
        <f aca="false">IF(G18=-C17,G18*0,G18)</f>
        <v>0</v>
      </c>
      <c r="I18" s="469"/>
      <c r="J18" s="470" t="n">
        <v>34834</v>
      </c>
      <c r="K18" s="471"/>
      <c r="L18" s="462" t="n">
        <f aca="false">L17</f>
        <v>0.01</v>
      </c>
      <c r="M18" s="472"/>
      <c r="N18" s="457" t="n">
        <v>0</v>
      </c>
      <c r="O18" s="472"/>
      <c r="P18" s="457" t="n">
        <f aca="false">L18+N18</f>
        <v>0.01</v>
      </c>
      <c r="Q18" s="473"/>
      <c r="R18" s="472" t="n">
        <f aca="false">P18-P17</f>
        <v>0</v>
      </c>
      <c r="S18" s="468" t="n">
        <f aca="false">IF(R18=-P17,R18*0,R18)</f>
        <v>0</v>
      </c>
      <c r="T18" s="474"/>
      <c r="U18" s="458" t="n">
        <f aca="false">U17</f>
        <v>0</v>
      </c>
      <c r="V18" s="458" t="n">
        <f aca="false">V17</f>
        <v>0</v>
      </c>
      <c r="W18" s="458" t="n">
        <f aca="false">W17</f>
        <v>0</v>
      </c>
      <c r="X18" s="458" t="n">
        <f aca="false">X17</f>
        <v>0</v>
      </c>
      <c r="Y18" s="458" t="n">
        <f aca="false">Y17</f>
        <v>0</v>
      </c>
      <c r="Z18" s="458" t="n">
        <f aca="false">Z17</f>
        <v>0</v>
      </c>
      <c r="AA18" s="458" t="n">
        <f aca="false">AA17</f>
        <v>0</v>
      </c>
      <c r="AB18" s="458" t="n">
        <f aca="false">AB17</f>
        <v>0</v>
      </c>
      <c r="AC18" s="458" t="n">
        <f aca="false">SUM(U18:AB18)</f>
        <v>0</v>
      </c>
      <c r="AD18" s="458" t="n">
        <f aca="false">AC18-AC17</f>
        <v>0</v>
      </c>
      <c r="AE18" s="468" t="n">
        <f aca="false">IF(AD18=-AC17,AD18*0,AD18)</f>
        <v>0</v>
      </c>
      <c r="AF18" s="457" t="n">
        <f aca="false">E18+L18+AC18</f>
        <v>0.01</v>
      </c>
      <c r="AG18" s="461"/>
      <c r="AH18" s="475" t="n">
        <f aca="false">H18+S18+AE18</f>
        <v>0</v>
      </c>
      <c r="AJ18" s="458" t="n">
        <f aca="false">AJ17</f>
        <v>0</v>
      </c>
      <c r="AM18" s="467" t="n">
        <f aca="false">+AJ18+AF18</f>
        <v>0.01</v>
      </c>
    </row>
    <row r="19" customFormat="false" ht="12.75" hidden="false" customHeight="false" outlineLevel="0" collapsed="false">
      <c r="A19" s="455" t="n">
        <f aca="false">A18+1</f>
        <v>36200</v>
      </c>
      <c r="C19" s="456" t="n">
        <v>0</v>
      </c>
      <c r="D19" s="458"/>
      <c r="E19" s="458" t="n">
        <f aca="false">C19*'Spot Rates'!$F$36</f>
        <v>0</v>
      </c>
      <c r="F19" s="458"/>
      <c r="G19" s="458" t="n">
        <f aca="false">E19-E18</f>
        <v>0</v>
      </c>
      <c r="H19" s="468" t="n">
        <f aca="false">IF(G19=-C18,G19*0,G19)</f>
        <v>0</v>
      </c>
      <c r="I19" s="469"/>
      <c r="J19" s="470" t="n">
        <v>34835</v>
      </c>
      <c r="K19" s="471"/>
      <c r="L19" s="462" t="n">
        <v>0.01</v>
      </c>
      <c r="M19" s="472"/>
      <c r="N19" s="457" t="n">
        <v>0</v>
      </c>
      <c r="O19" s="472"/>
      <c r="P19" s="457" t="n">
        <f aca="false">L19+N19</f>
        <v>0.01</v>
      </c>
      <c r="Q19" s="473"/>
      <c r="R19" s="472" t="n">
        <f aca="false">P19-P18</f>
        <v>0</v>
      </c>
      <c r="S19" s="468" t="n">
        <f aca="false">IF(R19=-P18,R19*0,R19)</f>
        <v>0</v>
      </c>
      <c r="T19" s="474"/>
      <c r="U19" s="458" t="n">
        <f aca="false">U18</f>
        <v>0</v>
      </c>
      <c r="V19" s="458" t="n">
        <f aca="false">V18</f>
        <v>0</v>
      </c>
      <c r="W19" s="458" t="n">
        <f aca="false">W18</f>
        <v>0</v>
      </c>
      <c r="X19" s="458" t="n">
        <f aca="false">X18</f>
        <v>0</v>
      </c>
      <c r="Y19" s="458" t="n">
        <f aca="false">Y18</f>
        <v>0</v>
      </c>
      <c r="Z19" s="458" t="n">
        <f aca="false">Z18</f>
        <v>0</v>
      </c>
      <c r="AA19" s="458" t="n">
        <f aca="false">AA18</f>
        <v>0</v>
      </c>
      <c r="AB19" s="458" t="n">
        <f aca="false">AB18</f>
        <v>0</v>
      </c>
      <c r="AC19" s="458" t="n">
        <f aca="false">SUM(U19:AB19)</f>
        <v>0</v>
      </c>
      <c r="AD19" s="458" t="n">
        <f aca="false">AC19-AC18</f>
        <v>0</v>
      </c>
      <c r="AE19" s="468" t="n">
        <f aca="false">IF(AD19=-AC18,AD19*0,AD19)</f>
        <v>0</v>
      </c>
      <c r="AF19" s="457" t="n">
        <f aca="false">E19+L19+AC19</f>
        <v>0.01</v>
      </c>
      <c r="AG19" s="461"/>
      <c r="AH19" s="475" t="n">
        <f aca="false">H19+S19+AE19</f>
        <v>0</v>
      </c>
      <c r="AJ19" s="458" t="n">
        <f aca="false">AJ18</f>
        <v>0</v>
      </c>
      <c r="AM19" s="467" t="n">
        <f aca="false">+AJ19+AF19</f>
        <v>0.01</v>
      </c>
    </row>
    <row r="20" customFormat="false" ht="12.75" hidden="false" customHeight="false" outlineLevel="0" collapsed="false">
      <c r="A20" s="455" t="n">
        <f aca="false">A19+1</f>
        <v>36201</v>
      </c>
      <c r="C20" s="456" t="n">
        <v>0</v>
      </c>
      <c r="D20" s="458"/>
      <c r="E20" s="458" t="n">
        <f aca="false">C20*'Spot Rates'!$F$36</f>
        <v>0</v>
      </c>
      <c r="F20" s="458"/>
      <c r="G20" s="458" t="n">
        <f aca="false">E20-E19</f>
        <v>0</v>
      </c>
      <c r="H20" s="468" t="n">
        <f aca="false">IF(G20=-C19,G20*0,G20)</f>
        <v>0</v>
      </c>
      <c r="I20" s="469"/>
      <c r="J20" s="470" t="n">
        <v>34836</v>
      </c>
      <c r="K20" s="471"/>
      <c r="L20" s="462" t="n">
        <f aca="false">L19</f>
        <v>0.01</v>
      </c>
      <c r="M20" s="472"/>
      <c r="N20" s="457" t="n">
        <v>0</v>
      </c>
      <c r="O20" s="472"/>
      <c r="P20" s="457" t="n">
        <f aca="false">L20+N20</f>
        <v>0.01</v>
      </c>
      <c r="Q20" s="473"/>
      <c r="R20" s="472" t="n">
        <f aca="false">P20-P19</f>
        <v>0</v>
      </c>
      <c r="S20" s="468" t="n">
        <f aca="false">IF(R20=-P19,R20*0,R20)</f>
        <v>0</v>
      </c>
      <c r="T20" s="474"/>
      <c r="U20" s="458" t="n">
        <f aca="false">U19</f>
        <v>0</v>
      </c>
      <c r="V20" s="458" t="n">
        <f aca="false">V19</f>
        <v>0</v>
      </c>
      <c r="W20" s="458" t="n">
        <f aca="false">W19</f>
        <v>0</v>
      </c>
      <c r="X20" s="458" t="n">
        <f aca="false">X19</f>
        <v>0</v>
      </c>
      <c r="Y20" s="458" t="n">
        <f aca="false">Y19</f>
        <v>0</v>
      </c>
      <c r="Z20" s="458" t="n">
        <f aca="false">Z19</f>
        <v>0</v>
      </c>
      <c r="AA20" s="458" t="n">
        <f aca="false">AA19</f>
        <v>0</v>
      </c>
      <c r="AB20" s="458" t="n">
        <f aca="false">AB19</f>
        <v>0</v>
      </c>
      <c r="AC20" s="458" t="n">
        <f aca="false">SUM(U20:AB20)</f>
        <v>0</v>
      </c>
      <c r="AD20" s="458" t="n">
        <f aca="false">AC20-AC19</f>
        <v>0</v>
      </c>
      <c r="AE20" s="468" t="n">
        <f aca="false">IF(AD20=-AC19,AD20*0,AD20)</f>
        <v>0</v>
      </c>
      <c r="AF20" s="457" t="n">
        <f aca="false">E20+L20+AC20</f>
        <v>0.01</v>
      </c>
      <c r="AG20" s="461"/>
      <c r="AH20" s="475" t="n">
        <f aca="false">H20+S20+AE20</f>
        <v>0</v>
      </c>
      <c r="AJ20" s="458" t="n">
        <f aca="false">AJ19</f>
        <v>0</v>
      </c>
      <c r="AM20" s="467" t="n">
        <f aca="false">+AJ20+AF20</f>
        <v>0.01</v>
      </c>
    </row>
    <row r="21" customFormat="false" ht="12.75" hidden="false" customHeight="false" outlineLevel="0" collapsed="false">
      <c r="A21" s="455" t="n">
        <f aca="false">A20+1</f>
        <v>36202</v>
      </c>
      <c r="C21" s="456" t="n">
        <v>0</v>
      </c>
      <c r="D21" s="458"/>
      <c r="E21" s="458" t="n">
        <f aca="false">C21*'Spot Rates'!$F$36</f>
        <v>0</v>
      </c>
      <c r="F21" s="458"/>
      <c r="G21" s="458" t="n">
        <f aca="false">E21-E20</f>
        <v>0</v>
      </c>
      <c r="H21" s="468" t="n">
        <f aca="false">IF(G21=-C20,G21*0,G21)</f>
        <v>0</v>
      </c>
      <c r="I21" s="469"/>
      <c r="J21" s="470" t="n">
        <v>34837</v>
      </c>
      <c r="K21" s="471"/>
      <c r="L21" s="462" t="n">
        <f aca="false">L20</f>
        <v>0.01</v>
      </c>
      <c r="M21" s="472"/>
      <c r="N21" s="457" t="n">
        <v>0</v>
      </c>
      <c r="O21" s="472"/>
      <c r="P21" s="457" t="n">
        <f aca="false">L21+N21</f>
        <v>0.01</v>
      </c>
      <c r="Q21" s="473"/>
      <c r="R21" s="472" t="n">
        <f aca="false">P21-P20</f>
        <v>0</v>
      </c>
      <c r="S21" s="468" t="n">
        <f aca="false">IF(R21=-P20,R21*0,R21)</f>
        <v>0</v>
      </c>
      <c r="T21" s="474"/>
      <c r="U21" s="458" t="n">
        <f aca="false">U20</f>
        <v>0</v>
      </c>
      <c r="V21" s="458" t="n">
        <f aca="false">V20</f>
        <v>0</v>
      </c>
      <c r="W21" s="458" t="n">
        <f aca="false">W20</f>
        <v>0</v>
      </c>
      <c r="X21" s="458" t="n">
        <f aca="false">X20</f>
        <v>0</v>
      </c>
      <c r="Y21" s="458" t="n">
        <f aca="false">Y20</f>
        <v>0</v>
      </c>
      <c r="Z21" s="458" t="n">
        <f aca="false">Z20</f>
        <v>0</v>
      </c>
      <c r="AA21" s="458" t="n">
        <f aca="false">AA20</f>
        <v>0</v>
      </c>
      <c r="AB21" s="458" t="n">
        <f aca="false">AB20</f>
        <v>0</v>
      </c>
      <c r="AC21" s="458" t="n">
        <f aca="false">SUM(U21:AB21)</f>
        <v>0</v>
      </c>
      <c r="AD21" s="458" t="n">
        <f aca="false">AC21-AC20</f>
        <v>0</v>
      </c>
      <c r="AE21" s="468" t="n">
        <f aca="false">IF(AD21=-AC20,AD21*0,AD21)</f>
        <v>0</v>
      </c>
      <c r="AF21" s="457" t="n">
        <f aca="false">E21+L21+AC21</f>
        <v>0.01</v>
      </c>
      <c r="AG21" s="461"/>
      <c r="AH21" s="475" t="n">
        <f aca="false">H21+S21+AE21</f>
        <v>0</v>
      </c>
      <c r="AJ21" s="458" t="n">
        <f aca="false">AJ20</f>
        <v>0</v>
      </c>
      <c r="AM21" s="467" t="n">
        <f aca="false">+AJ21+AF21</f>
        <v>0.01</v>
      </c>
    </row>
    <row r="22" customFormat="false" ht="12.75" hidden="false" customHeight="false" outlineLevel="0" collapsed="false">
      <c r="A22" s="455" t="n">
        <f aca="false">A21+1</f>
        <v>36203</v>
      </c>
      <c r="C22" s="456" t="n">
        <v>0</v>
      </c>
      <c r="D22" s="458"/>
      <c r="E22" s="458" t="n">
        <f aca="false">C22*'Spot Rates'!$F$36</f>
        <v>0</v>
      </c>
      <c r="F22" s="458"/>
      <c r="G22" s="458" t="n">
        <f aca="false">E22-E21</f>
        <v>0</v>
      </c>
      <c r="H22" s="468" t="n">
        <f aca="false">IF(G22=-C21,G22*0,G22)</f>
        <v>0</v>
      </c>
      <c r="I22" s="469"/>
      <c r="J22" s="470" t="n">
        <v>34838</v>
      </c>
      <c r="K22" s="471"/>
      <c r="L22" s="462" t="n">
        <f aca="false">L21</f>
        <v>0.01</v>
      </c>
      <c r="M22" s="472"/>
      <c r="N22" s="457" t="n">
        <v>0</v>
      </c>
      <c r="O22" s="472"/>
      <c r="P22" s="457" t="n">
        <f aca="false">L22+N22</f>
        <v>0.01</v>
      </c>
      <c r="Q22" s="473"/>
      <c r="R22" s="472" t="n">
        <f aca="false">P22-P21</f>
        <v>0</v>
      </c>
      <c r="S22" s="468" t="n">
        <f aca="false">IF(R22=-P21,R22*0,R22)</f>
        <v>0</v>
      </c>
      <c r="T22" s="474"/>
      <c r="U22" s="458" t="n">
        <f aca="false">U21</f>
        <v>0</v>
      </c>
      <c r="V22" s="458" t="n">
        <f aca="false">V21</f>
        <v>0</v>
      </c>
      <c r="W22" s="458" t="n">
        <f aca="false">W21</f>
        <v>0</v>
      </c>
      <c r="X22" s="458" t="n">
        <f aca="false">X21</f>
        <v>0</v>
      </c>
      <c r="Y22" s="458" t="n">
        <f aca="false">Y21</f>
        <v>0</v>
      </c>
      <c r="Z22" s="458" t="n">
        <f aca="false">Z21</f>
        <v>0</v>
      </c>
      <c r="AA22" s="458" t="n">
        <f aca="false">AA21</f>
        <v>0</v>
      </c>
      <c r="AB22" s="458" t="n">
        <f aca="false">AB21</f>
        <v>0</v>
      </c>
      <c r="AC22" s="458" t="n">
        <f aca="false">SUM(U22:AB22)</f>
        <v>0</v>
      </c>
      <c r="AD22" s="458" t="n">
        <f aca="false">AC22-AC21</f>
        <v>0</v>
      </c>
      <c r="AE22" s="468" t="n">
        <f aca="false">IF(AD22=-AC21,AD22*0,AD22)</f>
        <v>0</v>
      </c>
      <c r="AF22" s="457" t="n">
        <f aca="false">E22+L22+AC22</f>
        <v>0.01</v>
      </c>
      <c r="AG22" s="461"/>
      <c r="AH22" s="475" t="n">
        <f aca="false">H22+S22+AE22</f>
        <v>0</v>
      </c>
      <c r="AJ22" s="458" t="n">
        <f aca="false">AJ21</f>
        <v>0</v>
      </c>
      <c r="AM22" s="467" t="n">
        <f aca="false">+AJ22+AF22</f>
        <v>0.01</v>
      </c>
    </row>
    <row r="23" customFormat="false" ht="12.75" hidden="false" customHeight="false" outlineLevel="0" collapsed="false">
      <c r="A23" s="455" t="n">
        <f aca="false">A22+1</f>
        <v>36204</v>
      </c>
      <c r="C23" s="456" t="n">
        <f aca="false">C22</f>
        <v>0</v>
      </c>
      <c r="D23" s="458"/>
      <c r="E23" s="458" t="n">
        <f aca="false">C23*'Spot Rates'!$F$36</f>
        <v>0</v>
      </c>
      <c r="F23" s="458"/>
      <c r="G23" s="458" t="n">
        <f aca="false">E23-E22</f>
        <v>0</v>
      </c>
      <c r="H23" s="468" t="n">
        <f aca="false">IF(G23=-C22,G23*0,G23)</f>
        <v>0</v>
      </c>
      <c r="I23" s="469"/>
      <c r="J23" s="470" t="n">
        <v>34841</v>
      </c>
      <c r="K23" s="471"/>
      <c r="L23" s="462" t="n">
        <f aca="false">L22</f>
        <v>0.01</v>
      </c>
      <c r="M23" s="472"/>
      <c r="N23" s="457" t="n">
        <v>0</v>
      </c>
      <c r="O23" s="472"/>
      <c r="P23" s="457" t="n">
        <f aca="false">L23+N23</f>
        <v>0.01</v>
      </c>
      <c r="Q23" s="473"/>
      <c r="R23" s="472" t="n">
        <f aca="false">P23-P22</f>
        <v>0</v>
      </c>
      <c r="S23" s="468" t="n">
        <f aca="false">IF(R23=-P22,R23*0,R23)</f>
        <v>0</v>
      </c>
      <c r="T23" s="474"/>
      <c r="U23" s="458" t="n">
        <f aca="false">U22</f>
        <v>0</v>
      </c>
      <c r="V23" s="458" t="n">
        <f aca="false">V22</f>
        <v>0</v>
      </c>
      <c r="W23" s="458" t="n">
        <f aca="false">W22</f>
        <v>0</v>
      </c>
      <c r="X23" s="458" t="n">
        <f aca="false">X22</f>
        <v>0</v>
      </c>
      <c r="Y23" s="458" t="n">
        <f aca="false">Y22</f>
        <v>0</v>
      </c>
      <c r="Z23" s="458" t="n">
        <f aca="false">Z22</f>
        <v>0</v>
      </c>
      <c r="AA23" s="458" t="n">
        <f aca="false">AA22</f>
        <v>0</v>
      </c>
      <c r="AB23" s="458" t="n">
        <f aca="false">AB22</f>
        <v>0</v>
      </c>
      <c r="AC23" s="458" t="n">
        <f aca="false">SUM(U23:AB23)</f>
        <v>0</v>
      </c>
      <c r="AD23" s="458" t="n">
        <f aca="false">AC23-AC22</f>
        <v>0</v>
      </c>
      <c r="AE23" s="468" t="n">
        <f aca="false">IF(AD23=-AC22,AD23*0,AD23)</f>
        <v>0</v>
      </c>
      <c r="AF23" s="457" t="n">
        <f aca="false">E23+L23+AC23</f>
        <v>0.01</v>
      </c>
      <c r="AG23" s="461"/>
      <c r="AH23" s="475" t="n">
        <f aca="false">H23+S23+AE23</f>
        <v>0</v>
      </c>
      <c r="AJ23" s="458" t="n">
        <f aca="false">AJ22</f>
        <v>0</v>
      </c>
      <c r="AM23" s="467" t="n">
        <f aca="false">+AJ23+AF23</f>
        <v>0.01</v>
      </c>
    </row>
    <row r="24" customFormat="false" ht="12.75" hidden="false" customHeight="false" outlineLevel="0" collapsed="false">
      <c r="A24" s="455" t="n">
        <f aca="false">A23+1</f>
        <v>36205</v>
      </c>
      <c r="C24" s="456" t="n">
        <f aca="false">C23</f>
        <v>0</v>
      </c>
      <c r="D24" s="458"/>
      <c r="E24" s="458" t="n">
        <f aca="false">C24*'Spot Rates'!$F$36</f>
        <v>0</v>
      </c>
      <c r="F24" s="458"/>
      <c r="G24" s="458" t="n">
        <f aca="false">E24-E23</f>
        <v>0</v>
      </c>
      <c r="H24" s="468" t="n">
        <f aca="false">IF(G24=-C23,G24*0,G24)</f>
        <v>0</v>
      </c>
      <c r="I24" s="469"/>
      <c r="J24" s="470" t="n">
        <v>34842</v>
      </c>
      <c r="K24" s="471"/>
      <c r="L24" s="462" t="n">
        <f aca="false">L23</f>
        <v>0.01</v>
      </c>
      <c r="M24" s="472"/>
      <c r="N24" s="457" t="n">
        <v>0</v>
      </c>
      <c r="O24" s="472"/>
      <c r="P24" s="457" t="n">
        <f aca="false">L24+N24</f>
        <v>0.01</v>
      </c>
      <c r="Q24" s="473"/>
      <c r="R24" s="472" t="n">
        <f aca="false">P24-P23</f>
        <v>0</v>
      </c>
      <c r="S24" s="468" t="n">
        <f aca="false">IF(R24=-P23,R24*0,R24)</f>
        <v>0</v>
      </c>
      <c r="T24" s="474"/>
      <c r="U24" s="458" t="n">
        <f aca="false">U23</f>
        <v>0</v>
      </c>
      <c r="V24" s="458" t="n">
        <f aca="false">V23</f>
        <v>0</v>
      </c>
      <c r="W24" s="458" t="n">
        <f aca="false">W23</f>
        <v>0</v>
      </c>
      <c r="X24" s="458" t="n">
        <f aca="false">X23</f>
        <v>0</v>
      </c>
      <c r="Y24" s="458" t="n">
        <f aca="false">Y23</f>
        <v>0</v>
      </c>
      <c r="Z24" s="458" t="n">
        <f aca="false">Z23</f>
        <v>0</v>
      </c>
      <c r="AA24" s="458" t="n">
        <f aca="false">AA23</f>
        <v>0</v>
      </c>
      <c r="AB24" s="458" t="n">
        <f aca="false">AB23</f>
        <v>0</v>
      </c>
      <c r="AC24" s="458" t="n">
        <f aca="false">SUM(U24:AB24)</f>
        <v>0</v>
      </c>
      <c r="AD24" s="458" t="n">
        <f aca="false">AC24-AC23</f>
        <v>0</v>
      </c>
      <c r="AE24" s="468" t="n">
        <f aca="false">IF(AD24=-AC23,AD24*0,AD24)</f>
        <v>0</v>
      </c>
      <c r="AF24" s="457" t="n">
        <f aca="false">E24+L24+AC24</f>
        <v>0.01</v>
      </c>
      <c r="AG24" s="461"/>
      <c r="AH24" s="475" t="n">
        <f aca="false">H24+S24+AE24</f>
        <v>0</v>
      </c>
      <c r="AJ24" s="458" t="n">
        <f aca="false">AJ23</f>
        <v>0</v>
      </c>
      <c r="AM24" s="467" t="n">
        <f aca="false">+AJ24+AF24</f>
        <v>0.01</v>
      </c>
    </row>
    <row r="25" customFormat="false" ht="12.75" hidden="false" customHeight="false" outlineLevel="0" collapsed="false">
      <c r="A25" s="455" t="n">
        <f aca="false">A24+1</f>
        <v>36206</v>
      </c>
      <c r="C25" s="456" t="n">
        <f aca="false">C24</f>
        <v>0</v>
      </c>
      <c r="D25" s="458"/>
      <c r="E25" s="458" t="n">
        <f aca="false">C25*'Spot Rates'!$F$36</f>
        <v>0</v>
      </c>
      <c r="F25" s="458"/>
      <c r="G25" s="458" t="n">
        <f aca="false">E25-E24</f>
        <v>0</v>
      </c>
      <c r="H25" s="468" t="n">
        <f aca="false">IF(G25=-C24,G25*0,G25)</f>
        <v>0</v>
      </c>
      <c r="I25" s="469"/>
      <c r="J25" s="470" t="n">
        <v>34843</v>
      </c>
      <c r="K25" s="471"/>
      <c r="L25" s="462" t="n">
        <f aca="false">L24</f>
        <v>0.01</v>
      </c>
      <c r="M25" s="472"/>
      <c r="N25" s="457" t="n">
        <v>0</v>
      </c>
      <c r="O25" s="472"/>
      <c r="P25" s="457" t="n">
        <f aca="false">L25+N25</f>
        <v>0.01</v>
      </c>
      <c r="Q25" s="473"/>
      <c r="R25" s="472" t="n">
        <f aca="false">P25-P24</f>
        <v>0</v>
      </c>
      <c r="S25" s="468" t="n">
        <f aca="false">IF(R25=-P24,R25*0,R25)</f>
        <v>0</v>
      </c>
      <c r="T25" s="474"/>
      <c r="U25" s="458" t="n">
        <f aca="false">U24</f>
        <v>0</v>
      </c>
      <c r="V25" s="458" t="n">
        <f aca="false">V24</f>
        <v>0</v>
      </c>
      <c r="W25" s="458" t="n">
        <f aca="false">W24</f>
        <v>0</v>
      </c>
      <c r="X25" s="458" t="n">
        <f aca="false">X24</f>
        <v>0</v>
      </c>
      <c r="Y25" s="458" t="n">
        <f aca="false">Y24</f>
        <v>0</v>
      </c>
      <c r="Z25" s="458" t="n">
        <f aca="false">Z24</f>
        <v>0</v>
      </c>
      <c r="AA25" s="458" t="n">
        <f aca="false">AA24</f>
        <v>0</v>
      </c>
      <c r="AB25" s="458" t="n">
        <f aca="false">AB24</f>
        <v>0</v>
      </c>
      <c r="AC25" s="458" t="n">
        <f aca="false">SUM(U25:AB25)</f>
        <v>0</v>
      </c>
      <c r="AD25" s="458" t="n">
        <f aca="false">AC25-AC24</f>
        <v>0</v>
      </c>
      <c r="AE25" s="468" t="n">
        <f aca="false">IF(AD25=-AC24,AD25*0,AD25)</f>
        <v>0</v>
      </c>
      <c r="AF25" s="457" t="n">
        <f aca="false">E25+L25+AC25</f>
        <v>0.01</v>
      </c>
      <c r="AG25" s="461"/>
      <c r="AH25" s="475" t="n">
        <f aca="false">H25+S25+AE25</f>
        <v>0</v>
      </c>
      <c r="AJ25" s="458" t="n">
        <f aca="false">AJ24</f>
        <v>0</v>
      </c>
      <c r="AM25" s="467" t="n">
        <f aca="false">+AJ25+AF25</f>
        <v>0.01</v>
      </c>
    </row>
    <row r="26" customFormat="false" ht="12.75" hidden="false" customHeight="false" outlineLevel="0" collapsed="false">
      <c r="A26" s="455" t="n">
        <f aca="false">A25+1</f>
        <v>36207</v>
      </c>
      <c r="C26" s="456" t="n">
        <f aca="false">C25</f>
        <v>0</v>
      </c>
      <c r="D26" s="458"/>
      <c r="E26" s="458" t="n">
        <f aca="false">C26*'Spot Rates'!$F$36</f>
        <v>0</v>
      </c>
      <c r="F26" s="458"/>
      <c r="G26" s="458" t="n">
        <f aca="false">E26-E25</f>
        <v>0</v>
      </c>
      <c r="H26" s="468" t="n">
        <f aca="false">IF(G26=-C25,G26*0,G26)</f>
        <v>0</v>
      </c>
      <c r="I26" s="469"/>
      <c r="J26" s="470" t="n">
        <v>34844</v>
      </c>
      <c r="K26" s="471"/>
      <c r="L26" s="462" t="n">
        <f aca="false">L25</f>
        <v>0.01</v>
      </c>
      <c r="M26" s="472"/>
      <c r="N26" s="457" t="n">
        <v>0</v>
      </c>
      <c r="O26" s="472"/>
      <c r="P26" s="457" t="n">
        <f aca="false">L26+N26</f>
        <v>0.01</v>
      </c>
      <c r="Q26" s="473"/>
      <c r="R26" s="472" t="n">
        <f aca="false">P26-P25</f>
        <v>0</v>
      </c>
      <c r="S26" s="468" t="n">
        <f aca="false">IF(R26=-P25,R26*0,R26)</f>
        <v>0</v>
      </c>
      <c r="T26" s="474"/>
      <c r="U26" s="458" t="n">
        <f aca="false">U25</f>
        <v>0</v>
      </c>
      <c r="V26" s="458" t="n">
        <f aca="false">V25</f>
        <v>0</v>
      </c>
      <c r="W26" s="458" t="n">
        <f aca="false">W25</f>
        <v>0</v>
      </c>
      <c r="X26" s="458" t="n">
        <f aca="false">X25</f>
        <v>0</v>
      </c>
      <c r="Y26" s="458" t="n">
        <f aca="false">Y25</f>
        <v>0</v>
      </c>
      <c r="Z26" s="458" t="n">
        <f aca="false">Z25</f>
        <v>0</v>
      </c>
      <c r="AA26" s="458" t="n">
        <f aca="false">AA25</f>
        <v>0</v>
      </c>
      <c r="AB26" s="458" t="n">
        <f aca="false">AB25</f>
        <v>0</v>
      </c>
      <c r="AC26" s="458" t="n">
        <f aca="false">SUM(U26:AB26)</f>
        <v>0</v>
      </c>
      <c r="AD26" s="458" t="n">
        <f aca="false">AC26-AC25</f>
        <v>0</v>
      </c>
      <c r="AE26" s="468" t="n">
        <f aca="false">IF(AD26=-AC25,AD26*0,AD26)</f>
        <v>0</v>
      </c>
      <c r="AF26" s="457" t="n">
        <f aca="false">E26+L26+AC26</f>
        <v>0.01</v>
      </c>
      <c r="AG26" s="461"/>
      <c r="AH26" s="475" t="n">
        <f aca="false">H26+S26+AE26</f>
        <v>0</v>
      </c>
      <c r="AJ26" s="458" t="n">
        <f aca="false">AJ25</f>
        <v>0</v>
      </c>
      <c r="AM26" s="467" t="n">
        <f aca="false">+AJ26+AF26</f>
        <v>0.01</v>
      </c>
    </row>
    <row r="27" customFormat="false" ht="12.75" hidden="false" customHeight="false" outlineLevel="0" collapsed="false">
      <c r="A27" s="455" t="n">
        <f aca="false">A26+1</f>
        <v>36208</v>
      </c>
      <c r="C27" s="456" t="n">
        <f aca="false">C26</f>
        <v>0</v>
      </c>
      <c r="D27" s="458"/>
      <c r="E27" s="458" t="n">
        <f aca="false">C27*'Spot Rates'!$F$36</f>
        <v>0</v>
      </c>
      <c r="F27" s="458"/>
      <c r="G27" s="458" t="n">
        <f aca="false">E27-E26</f>
        <v>0</v>
      </c>
      <c r="H27" s="468" t="n">
        <f aca="false">IF(G27=-C26,G27*0,G27)</f>
        <v>0</v>
      </c>
      <c r="I27" s="469"/>
      <c r="J27" s="470" t="n">
        <v>34845</v>
      </c>
      <c r="K27" s="471"/>
      <c r="L27" s="462" t="n">
        <f aca="false">L26</f>
        <v>0.01</v>
      </c>
      <c r="M27" s="472"/>
      <c r="N27" s="457" t="n">
        <v>0</v>
      </c>
      <c r="O27" s="472"/>
      <c r="P27" s="457" t="n">
        <f aca="false">L27+N27</f>
        <v>0.01</v>
      </c>
      <c r="Q27" s="473"/>
      <c r="R27" s="472" t="n">
        <f aca="false">P27-P26</f>
        <v>0</v>
      </c>
      <c r="S27" s="468" t="n">
        <f aca="false">IF(R27=-P26,R27*0,R27)</f>
        <v>0</v>
      </c>
      <c r="T27" s="474"/>
      <c r="U27" s="458" t="n">
        <f aca="false">U26</f>
        <v>0</v>
      </c>
      <c r="V27" s="458" t="n">
        <f aca="false">V26</f>
        <v>0</v>
      </c>
      <c r="W27" s="458" t="n">
        <f aca="false">W26</f>
        <v>0</v>
      </c>
      <c r="X27" s="458" t="n">
        <f aca="false">X26</f>
        <v>0</v>
      </c>
      <c r="Y27" s="458" t="n">
        <f aca="false">Y26</f>
        <v>0</v>
      </c>
      <c r="Z27" s="458" t="n">
        <f aca="false">Z26</f>
        <v>0</v>
      </c>
      <c r="AA27" s="458" t="n">
        <f aca="false">AA26</f>
        <v>0</v>
      </c>
      <c r="AB27" s="458" t="n">
        <f aca="false">AB26</f>
        <v>0</v>
      </c>
      <c r="AC27" s="458" t="n">
        <f aca="false">SUM(U27:AB27)</f>
        <v>0</v>
      </c>
      <c r="AD27" s="458" t="n">
        <f aca="false">AC27-AC26</f>
        <v>0</v>
      </c>
      <c r="AE27" s="468" t="n">
        <f aca="false">IF(AD27=-AC26,AD27*0,AD27)</f>
        <v>0</v>
      </c>
      <c r="AF27" s="457" t="n">
        <f aca="false">E27+L27+AC27</f>
        <v>0.01</v>
      </c>
      <c r="AG27" s="461"/>
      <c r="AH27" s="475" t="n">
        <f aca="false">H27+S27+AE27</f>
        <v>0</v>
      </c>
      <c r="AJ27" s="458" t="n">
        <f aca="false">AJ26</f>
        <v>0</v>
      </c>
      <c r="AM27" s="467" t="n">
        <f aca="false">+AJ27+AF27</f>
        <v>0.01</v>
      </c>
    </row>
    <row r="28" customFormat="false" ht="12.75" hidden="false" customHeight="false" outlineLevel="0" collapsed="false">
      <c r="A28" s="455" t="n">
        <f aca="false">A27+1</f>
        <v>36209</v>
      </c>
      <c r="C28" s="456" t="n">
        <f aca="false">C27</f>
        <v>0</v>
      </c>
      <c r="D28" s="458"/>
      <c r="E28" s="458" t="n">
        <f aca="false">C28*'Spot Rates'!$F$36</f>
        <v>0</v>
      </c>
      <c r="F28" s="458"/>
      <c r="G28" s="458" t="n">
        <f aca="false">E28-E27</f>
        <v>0</v>
      </c>
      <c r="H28" s="468" t="n">
        <f aca="false">IF(G28=-C27,G28*0,G28)</f>
        <v>0</v>
      </c>
      <c r="I28" s="469"/>
      <c r="J28" s="470" t="n">
        <v>34848</v>
      </c>
      <c r="K28" s="471"/>
      <c r="L28" s="462" t="n">
        <f aca="false">L27</f>
        <v>0.01</v>
      </c>
      <c r="M28" s="472"/>
      <c r="N28" s="457" t="n">
        <v>0</v>
      </c>
      <c r="O28" s="472"/>
      <c r="P28" s="457" t="n">
        <f aca="false">L28+N28</f>
        <v>0.01</v>
      </c>
      <c r="Q28" s="473"/>
      <c r="R28" s="472" t="n">
        <f aca="false">P28-P27</f>
        <v>0</v>
      </c>
      <c r="S28" s="468" t="n">
        <f aca="false">IF(R28=-P27,R28*0,R28)</f>
        <v>0</v>
      </c>
      <c r="T28" s="474"/>
      <c r="U28" s="458" t="n">
        <f aca="false">U27</f>
        <v>0</v>
      </c>
      <c r="V28" s="458" t="n">
        <f aca="false">V27</f>
        <v>0</v>
      </c>
      <c r="W28" s="458" t="n">
        <f aca="false">W27</f>
        <v>0</v>
      </c>
      <c r="X28" s="458" t="n">
        <f aca="false">X27</f>
        <v>0</v>
      </c>
      <c r="Y28" s="458" t="n">
        <f aca="false">Y27</f>
        <v>0</v>
      </c>
      <c r="Z28" s="458" t="n">
        <f aca="false">Z27</f>
        <v>0</v>
      </c>
      <c r="AA28" s="458" t="n">
        <f aca="false">AA27</f>
        <v>0</v>
      </c>
      <c r="AB28" s="458" t="n">
        <f aca="false">AB27</f>
        <v>0</v>
      </c>
      <c r="AC28" s="458" t="n">
        <f aca="false">SUM(U28:AB28)</f>
        <v>0</v>
      </c>
      <c r="AD28" s="458" t="n">
        <f aca="false">AC28-AC27</f>
        <v>0</v>
      </c>
      <c r="AE28" s="468" t="n">
        <f aca="false">IF(AD28=-AC27,AD28*0,AD28)</f>
        <v>0</v>
      </c>
      <c r="AF28" s="457" t="n">
        <f aca="false">E28+L28+AC28</f>
        <v>0.01</v>
      </c>
      <c r="AG28" s="461"/>
      <c r="AH28" s="475" t="n">
        <f aca="false">H28+S28+AE28</f>
        <v>0</v>
      </c>
      <c r="AJ28" s="458" t="n">
        <f aca="false">AJ27</f>
        <v>0</v>
      </c>
      <c r="AM28" s="467" t="n">
        <f aca="false">+AJ28+AF28</f>
        <v>0.01</v>
      </c>
    </row>
    <row r="29" customFormat="false" ht="12.75" hidden="false" customHeight="false" outlineLevel="0" collapsed="false">
      <c r="A29" s="455" t="n">
        <f aca="false">A28+1</f>
        <v>36210</v>
      </c>
      <c r="C29" s="456" t="n">
        <f aca="false">C28</f>
        <v>0</v>
      </c>
      <c r="D29" s="458"/>
      <c r="E29" s="458" t="n">
        <f aca="false">C29*'Spot Rates'!$F$36</f>
        <v>0</v>
      </c>
      <c r="F29" s="458"/>
      <c r="G29" s="458" t="n">
        <f aca="false">E29-E28</f>
        <v>0</v>
      </c>
      <c r="H29" s="468" t="n">
        <f aca="false">IF(G29=-C28,G29*0,G29)</f>
        <v>0</v>
      </c>
      <c r="I29" s="469"/>
      <c r="J29" s="470" t="n">
        <v>34849</v>
      </c>
      <c r="K29" s="471"/>
      <c r="L29" s="462" t="n">
        <f aca="false">L28</f>
        <v>0.01</v>
      </c>
      <c r="M29" s="472"/>
      <c r="N29" s="457" t="n">
        <v>0</v>
      </c>
      <c r="O29" s="472"/>
      <c r="P29" s="457" t="n">
        <f aca="false">L29+N29</f>
        <v>0.01</v>
      </c>
      <c r="Q29" s="473"/>
      <c r="R29" s="472" t="n">
        <f aca="false">P29-P28</f>
        <v>0</v>
      </c>
      <c r="S29" s="468" t="n">
        <f aca="false">IF(R29=-P28,R29*0,R29)</f>
        <v>0</v>
      </c>
      <c r="T29" s="474"/>
      <c r="U29" s="458" t="n">
        <f aca="false">U28</f>
        <v>0</v>
      </c>
      <c r="V29" s="458" t="n">
        <f aca="false">V28</f>
        <v>0</v>
      </c>
      <c r="W29" s="458" t="n">
        <f aca="false">W28</f>
        <v>0</v>
      </c>
      <c r="X29" s="458" t="n">
        <f aca="false">X28</f>
        <v>0</v>
      </c>
      <c r="Y29" s="458" t="n">
        <f aca="false">Y28</f>
        <v>0</v>
      </c>
      <c r="Z29" s="458" t="n">
        <f aca="false">Z28</f>
        <v>0</v>
      </c>
      <c r="AA29" s="458" t="n">
        <f aca="false">AA28</f>
        <v>0</v>
      </c>
      <c r="AB29" s="458" t="n">
        <f aca="false">AB28</f>
        <v>0</v>
      </c>
      <c r="AC29" s="458" t="n">
        <f aca="false">SUM(U29:AB29)</f>
        <v>0</v>
      </c>
      <c r="AD29" s="458" t="n">
        <f aca="false">AC29-AC28</f>
        <v>0</v>
      </c>
      <c r="AE29" s="468" t="n">
        <f aca="false">IF(AD29=-AC28,AD29*0,AD29)</f>
        <v>0</v>
      </c>
      <c r="AF29" s="457" t="n">
        <f aca="false">E29+L29+AC29</f>
        <v>0.01</v>
      </c>
      <c r="AG29" s="461"/>
      <c r="AH29" s="475" t="n">
        <f aca="false">H29+S29+AE29</f>
        <v>0</v>
      </c>
      <c r="AJ29" s="458" t="n">
        <f aca="false">AJ28</f>
        <v>0</v>
      </c>
      <c r="AM29" s="467" t="n">
        <f aca="false">+AJ29+AF29</f>
        <v>0.01</v>
      </c>
    </row>
    <row r="30" customFormat="false" ht="12.75" hidden="false" customHeight="false" outlineLevel="0" collapsed="false">
      <c r="A30" s="455" t="n">
        <f aca="false">A29+1</f>
        <v>36211</v>
      </c>
      <c r="C30" s="456" t="n">
        <f aca="false">C29</f>
        <v>0</v>
      </c>
      <c r="D30" s="458"/>
      <c r="E30" s="458" t="n">
        <f aca="false">C30*'Spot Rates'!$F$36</f>
        <v>0</v>
      </c>
      <c r="F30" s="458"/>
      <c r="G30" s="458" t="n">
        <f aca="false">E30-E29</f>
        <v>0</v>
      </c>
      <c r="H30" s="468" t="n">
        <f aca="false">IF(G30=-C29,G30*0,G30)</f>
        <v>0</v>
      </c>
      <c r="I30" s="469"/>
      <c r="J30" s="470" t="n">
        <v>34850</v>
      </c>
      <c r="K30" s="471"/>
      <c r="L30" s="462" t="n">
        <f aca="false">L29</f>
        <v>0.01</v>
      </c>
      <c r="M30" s="472"/>
      <c r="N30" s="457" t="n">
        <v>0</v>
      </c>
      <c r="O30" s="472"/>
      <c r="P30" s="457" t="n">
        <f aca="false">L30+N30</f>
        <v>0.01</v>
      </c>
      <c r="Q30" s="473"/>
      <c r="R30" s="472" t="n">
        <f aca="false">P30-P29</f>
        <v>0</v>
      </c>
      <c r="S30" s="468" t="n">
        <f aca="false">IF(R30=-P29,R30*0,R30)</f>
        <v>0</v>
      </c>
      <c r="T30" s="474"/>
      <c r="U30" s="458" t="n">
        <f aca="false">U29</f>
        <v>0</v>
      </c>
      <c r="V30" s="458" t="n">
        <f aca="false">V29</f>
        <v>0</v>
      </c>
      <c r="W30" s="458" t="n">
        <f aca="false">W29</f>
        <v>0</v>
      </c>
      <c r="X30" s="458" t="n">
        <f aca="false">X29</f>
        <v>0</v>
      </c>
      <c r="Y30" s="458" t="n">
        <f aca="false">Y29</f>
        <v>0</v>
      </c>
      <c r="Z30" s="458" t="n">
        <f aca="false">Z29</f>
        <v>0</v>
      </c>
      <c r="AA30" s="458" t="n">
        <f aca="false">AA29</f>
        <v>0</v>
      </c>
      <c r="AB30" s="458" t="n">
        <f aca="false">AB29</f>
        <v>0</v>
      </c>
      <c r="AC30" s="458" t="n">
        <f aca="false">SUM(U30:AB30)</f>
        <v>0</v>
      </c>
      <c r="AD30" s="458" t="n">
        <f aca="false">AC30-AC29</f>
        <v>0</v>
      </c>
      <c r="AE30" s="468" t="n">
        <f aca="false">IF(AD30=-AC29,AD30*0,AD30)</f>
        <v>0</v>
      </c>
      <c r="AF30" s="457" t="n">
        <f aca="false">E30+L30+AC30</f>
        <v>0.01</v>
      </c>
      <c r="AG30" s="461"/>
      <c r="AH30" s="475" t="n">
        <f aca="false">H30+S30+AE30</f>
        <v>0</v>
      </c>
      <c r="AJ30" s="458" t="n">
        <f aca="false">AJ29</f>
        <v>0</v>
      </c>
      <c r="AM30" s="467" t="n">
        <f aca="false">+AJ30+AF30</f>
        <v>0.01</v>
      </c>
    </row>
    <row r="31" customFormat="false" ht="12.75" hidden="false" customHeight="false" outlineLevel="0" collapsed="false">
      <c r="A31" s="455" t="n">
        <f aca="false">A30+1</f>
        <v>36212</v>
      </c>
      <c r="C31" s="456" t="n">
        <f aca="false">C30</f>
        <v>0</v>
      </c>
      <c r="D31" s="458"/>
      <c r="E31" s="458" t="n">
        <f aca="false">C31*'Spot Rates'!$F$36</f>
        <v>0</v>
      </c>
      <c r="F31" s="458"/>
      <c r="G31" s="458" t="n">
        <f aca="false">E31-E30</f>
        <v>0</v>
      </c>
      <c r="H31" s="468" t="n">
        <f aca="false">IF(G31=-C30,G31*0,G31)</f>
        <v>0</v>
      </c>
      <c r="I31" s="469"/>
      <c r="J31" s="470" t="n">
        <v>34850</v>
      </c>
      <c r="K31" s="471"/>
      <c r="L31" s="462" t="n">
        <f aca="false">L30</f>
        <v>0.01</v>
      </c>
      <c r="M31" s="472"/>
      <c r="N31" s="457" t="n">
        <v>0</v>
      </c>
      <c r="O31" s="472"/>
      <c r="P31" s="457" t="n">
        <f aca="false">L31+N31</f>
        <v>0.01</v>
      </c>
      <c r="Q31" s="473"/>
      <c r="R31" s="472" t="n">
        <f aca="false">P31-P30</f>
        <v>0</v>
      </c>
      <c r="S31" s="468" t="n">
        <f aca="false">IF(R31=-P30,R31*0,R31)</f>
        <v>0</v>
      </c>
      <c r="T31" s="474"/>
      <c r="U31" s="458" t="n">
        <f aca="false">U30</f>
        <v>0</v>
      </c>
      <c r="V31" s="458" t="n">
        <f aca="false">V30</f>
        <v>0</v>
      </c>
      <c r="W31" s="458" t="n">
        <f aca="false">W30</f>
        <v>0</v>
      </c>
      <c r="X31" s="458" t="n">
        <f aca="false">X30</f>
        <v>0</v>
      </c>
      <c r="Y31" s="458" t="n">
        <f aca="false">Y30</f>
        <v>0</v>
      </c>
      <c r="Z31" s="458" t="n">
        <f aca="false">Z30</f>
        <v>0</v>
      </c>
      <c r="AA31" s="458" t="n">
        <f aca="false">AA30</f>
        <v>0</v>
      </c>
      <c r="AB31" s="458" t="n">
        <f aca="false">AB30</f>
        <v>0</v>
      </c>
      <c r="AC31" s="458" t="n">
        <f aca="false">SUM(U31:AB31)</f>
        <v>0</v>
      </c>
      <c r="AD31" s="458" t="n">
        <f aca="false">AC31-AC30</f>
        <v>0</v>
      </c>
      <c r="AE31" s="468" t="n">
        <f aca="false">IF(AD31=-AC30,AD31*0,AD31)</f>
        <v>0</v>
      </c>
      <c r="AF31" s="457" t="n">
        <f aca="false">E31+L31+AC31</f>
        <v>0.01</v>
      </c>
      <c r="AG31" s="461"/>
      <c r="AH31" s="475" t="n">
        <f aca="false">H31+S31+AE31</f>
        <v>0</v>
      </c>
      <c r="AJ31" s="458" t="n">
        <f aca="false">AJ30</f>
        <v>0</v>
      </c>
      <c r="AM31" s="467" t="n">
        <f aca="false">+AJ31+AF31</f>
        <v>0.01</v>
      </c>
    </row>
    <row r="32" customFormat="false" ht="12.75" hidden="false" customHeight="false" outlineLevel="0" collapsed="false">
      <c r="A32" s="455" t="n">
        <f aca="false">A31+1</f>
        <v>36213</v>
      </c>
      <c r="C32" s="456" t="n">
        <f aca="false">C31</f>
        <v>0</v>
      </c>
      <c r="D32" s="458"/>
      <c r="E32" s="458" t="n">
        <f aca="false">C32*'Spot Rates'!$F$36</f>
        <v>0</v>
      </c>
      <c r="F32" s="458"/>
      <c r="G32" s="458" t="n">
        <f aca="false">E32-E31</f>
        <v>0</v>
      </c>
      <c r="H32" s="468" t="n">
        <f aca="false">IF(G32=-C31,G32*0,G32)</f>
        <v>0</v>
      </c>
      <c r="I32" s="469"/>
      <c r="J32" s="470" t="n">
        <v>34850</v>
      </c>
      <c r="K32" s="471"/>
      <c r="L32" s="462" t="n">
        <f aca="false">L31</f>
        <v>0.01</v>
      </c>
      <c r="M32" s="472"/>
      <c r="N32" s="457" t="n">
        <v>0</v>
      </c>
      <c r="O32" s="472"/>
      <c r="P32" s="457" t="n">
        <f aca="false">L32+N32</f>
        <v>0.01</v>
      </c>
      <c r="Q32" s="473"/>
      <c r="R32" s="472" t="n">
        <f aca="false">P32-P31</f>
        <v>0</v>
      </c>
      <c r="S32" s="468" t="n">
        <f aca="false">IF(R32=-P31,R32*0,R32)</f>
        <v>0</v>
      </c>
      <c r="T32" s="474"/>
      <c r="U32" s="458" t="n">
        <f aca="false">U31</f>
        <v>0</v>
      </c>
      <c r="V32" s="458" t="n">
        <f aca="false">V31</f>
        <v>0</v>
      </c>
      <c r="W32" s="458" t="n">
        <f aca="false">W31</f>
        <v>0</v>
      </c>
      <c r="X32" s="458" t="n">
        <f aca="false">X31</f>
        <v>0</v>
      </c>
      <c r="Y32" s="458" t="n">
        <f aca="false">Y31</f>
        <v>0</v>
      </c>
      <c r="Z32" s="458" t="n">
        <f aca="false">Z31</f>
        <v>0</v>
      </c>
      <c r="AA32" s="458" t="n">
        <f aca="false">AA31</f>
        <v>0</v>
      </c>
      <c r="AB32" s="458" t="n">
        <f aca="false">AB31</f>
        <v>0</v>
      </c>
      <c r="AC32" s="458" t="n">
        <f aca="false">SUM(U32:AB32)</f>
        <v>0</v>
      </c>
      <c r="AD32" s="458" t="n">
        <f aca="false">AC32-AC31</f>
        <v>0</v>
      </c>
      <c r="AE32" s="468" t="n">
        <f aca="false">IF(AD32=-AC31,AD32*0,AD32)</f>
        <v>0</v>
      </c>
      <c r="AF32" s="457" t="n">
        <f aca="false">E32+L32+AC32</f>
        <v>0.01</v>
      </c>
      <c r="AG32" s="461"/>
      <c r="AH32" s="475" t="n">
        <f aca="false">H32+S32+AE32</f>
        <v>0</v>
      </c>
      <c r="AJ32" s="458" t="n">
        <f aca="false">AJ31</f>
        <v>0</v>
      </c>
      <c r="AM32" s="467" t="n">
        <f aca="false">+AJ32+AF32</f>
        <v>0.01</v>
      </c>
    </row>
    <row r="33" customFormat="false" ht="12.75" hidden="false" customHeight="false" outlineLevel="0" collapsed="false">
      <c r="A33" s="455" t="n">
        <f aca="false">A32+1</f>
        <v>36214</v>
      </c>
      <c r="C33" s="456" t="n">
        <f aca="false">C32</f>
        <v>0</v>
      </c>
      <c r="D33" s="458"/>
      <c r="E33" s="458" t="n">
        <f aca="false">C33*'Spot Rates'!$F$36</f>
        <v>0</v>
      </c>
      <c r="F33" s="458"/>
      <c r="G33" s="458" t="n">
        <f aca="false">E33-E32</f>
        <v>0</v>
      </c>
      <c r="H33" s="468" t="n">
        <f aca="false">IF(G33=-C32,G33*0,G33)</f>
        <v>0</v>
      </c>
      <c r="I33" s="469"/>
      <c r="J33" s="470" t="n">
        <v>34850</v>
      </c>
      <c r="K33" s="471"/>
      <c r="L33" s="462" t="n">
        <f aca="false">L32</f>
        <v>0.01</v>
      </c>
      <c r="M33" s="472"/>
      <c r="N33" s="457" t="n">
        <v>0</v>
      </c>
      <c r="O33" s="472"/>
      <c r="P33" s="457" t="n">
        <f aca="false">L33+N33</f>
        <v>0.01</v>
      </c>
      <c r="Q33" s="473"/>
      <c r="R33" s="472" t="n">
        <f aca="false">P33-P32</f>
        <v>0</v>
      </c>
      <c r="S33" s="468" t="n">
        <f aca="false">IF(R33=-P32,R33*0,R33)</f>
        <v>0</v>
      </c>
      <c r="T33" s="474"/>
      <c r="U33" s="458" t="n">
        <f aca="false">U32</f>
        <v>0</v>
      </c>
      <c r="V33" s="458" t="n">
        <f aca="false">V32</f>
        <v>0</v>
      </c>
      <c r="W33" s="458" t="n">
        <f aca="false">W32</f>
        <v>0</v>
      </c>
      <c r="X33" s="458" t="n">
        <f aca="false">X32</f>
        <v>0</v>
      </c>
      <c r="Y33" s="458" t="n">
        <f aca="false">Y32</f>
        <v>0</v>
      </c>
      <c r="Z33" s="458" t="n">
        <f aca="false">Z32</f>
        <v>0</v>
      </c>
      <c r="AA33" s="458" t="n">
        <f aca="false">AA32</f>
        <v>0</v>
      </c>
      <c r="AB33" s="458" t="n">
        <f aca="false">AB32</f>
        <v>0</v>
      </c>
      <c r="AC33" s="458" t="n">
        <f aca="false">SUM(U33:AB33)</f>
        <v>0</v>
      </c>
      <c r="AD33" s="458" t="n">
        <f aca="false">AC33-AC32</f>
        <v>0</v>
      </c>
      <c r="AE33" s="468" t="n">
        <f aca="false">IF(AD33=-AC32,AD33*0,AD33)</f>
        <v>0</v>
      </c>
      <c r="AF33" s="457" t="n">
        <f aca="false">E33+L33+AC33</f>
        <v>0.01</v>
      </c>
      <c r="AG33" s="461"/>
      <c r="AH33" s="475" t="n">
        <f aca="false">H33+S33+AE33</f>
        <v>0</v>
      </c>
      <c r="AJ33" s="458" t="n">
        <f aca="false">AJ32</f>
        <v>0</v>
      </c>
      <c r="AM33" s="467" t="n">
        <f aca="false">+AJ33+AF33</f>
        <v>0.01</v>
      </c>
    </row>
    <row r="34" customFormat="false" ht="12.75" hidden="false" customHeight="false" outlineLevel="0" collapsed="false">
      <c r="A34" s="455" t="n">
        <f aca="false">A33+1</f>
        <v>36215</v>
      </c>
      <c r="C34" s="456" t="n">
        <f aca="false">C33</f>
        <v>0</v>
      </c>
      <c r="D34" s="458"/>
      <c r="E34" s="458" t="n">
        <f aca="false">C34*'Spot Rates'!$F$36</f>
        <v>0</v>
      </c>
      <c r="F34" s="458"/>
      <c r="G34" s="458" t="n">
        <f aca="false">E34-E33</f>
        <v>0</v>
      </c>
      <c r="H34" s="468" t="n">
        <f aca="false">IF(G34=-C33,G34*0,G34)</f>
        <v>0</v>
      </c>
      <c r="I34" s="469"/>
      <c r="J34" s="470" t="n">
        <v>34850</v>
      </c>
      <c r="K34" s="471"/>
      <c r="L34" s="462" t="n">
        <f aca="false">L33</f>
        <v>0.01</v>
      </c>
      <c r="M34" s="472"/>
      <c r="N34" s="457" t="n">
        <v>0</v>
      </c>
      <c r="O34" s="472"/>
      <c r="P34" s="457" t="n">
        <f aca="false">L34+N34</f>
        <v>0.01</v>
      </c>
      <c r="Q34" s="473"/>
      <c r="R34" s="472" t="n">
        <f aca="false">P34-P33</f>
        <v>0</v>
      </c>
      <c r="S34" s="468" t="n">
        <f aca="false">IF(R34=-P33,R34*0,R34)</f>
        <v>0</v>
      </c>
      <c r="T34" s="474"/>
      <c r="U34" s="458" t="n">
        <f aca="false">U33</f>
        <v>0</v>
      </c>
      <c r="V34" s="458" t="n">
        <f aca="false">V33</f>
        <v>0</v>
      </c>
      <c r="W34" s="458" t="n">
        <f aca="false">W33</f>
        <v>0</v>
      </c>
      <c r="X34" s="458" t="n">
        <f aca="false">X33</f>
        <v>0</v>
      </c>
      <c r="Y34" s="458" t="n">
        <f aca="false">Y33</f>
        <v>0</v>
      </c>
      <c r="Z34" s="458" t="n">
        <f aca="false">Z33</f>
        <v>0</v>
      </c>
      <c r="AA34" s="458" t="n">
        <f aca="false">AA33</f>
        <v>0</v>
      </c>
      <c r="AB34" s="458" t="n">
        <f aca="false">AB33</f>
        <v>0</v>
      </c>
      <c r="AC34" s="458" t="n">
        <f aca="false">SUM(U34:AB34)</f>
        <v>0</v>
      </c>
      <c r="AD34" s="458" t="n">
        <f aca="false">AC34-AC33</f>
        <v>0</v>
      </c>
      <c r="AE34" s="468" t="n">
        <f aca="false">IF(AD34=-AC33,AD34*0,AD34)</f>
        <v>0</v>
      </c>
      <c r="AF34" s="457" t="n">
        <f aca="false">E34+L34+AC34</f>
        <v>0.01</v>
      </c>
      <c r="AG34" s="461"/>
      <c r="AH34" s="475" t="n">
        <f aca="false">H34+S34+AE34</f>
        <v>0</v>
      </c>
      <c r="AJ34" s="458" t="n">
        <f aca="false">AJ33</f>
        <v>0</v>
      </c>
      <c r="AM34" s="467" t="n">
        <f aca="false">+AJ34+AF34</f>
        <v>0.01</v>
      </c>
    </row>
    <row r="35" customFormat="false" ht="12.75" hidden="false" customHeight="false" outlineLevel="0" collapsed="false">
      <c r="A35" s="455" t="n">
        <f aca="false">A34+1</f>
        <v>36216</v>
      </c>
      <c r="C35" s="456" t="n">
        <f aca="false">C34</f>
        <v>0</v>
      </c>
      <c r="D35" s="458"/>
      <c r="E35" s="458" t="n">
        <f aca="false">C35*'Spot Rates'!$F$36</f>
        <v>0</v>
      </c>
      <c r="F35" s="458"/>
      <c r="G35" s="458" t="n">
        <f aca="false">E35-E34</f>
        <v>0</v>
      </c>
      <c r="H35" s="468" t="n">
        <f aca="false">IF(G35=-C34,G35*0,G35)</f>
        <v>0</v>
      </c>
      <c r="I35" s="469"/>
      <c r="J35" s="470" t="n">
        <v>34850</v>
      </c>
      <c r="K35" s="471"/>
      <c r="L35" s="462" t="n">
        <f aca="false">L34</f>
        <v>0.01</v>
      </c>
      <c r="M35" s="472"/>
      <c r="N35" s="457" t="n">
        <v>0</v>
      </c>
      <c r="O35" s="472"/>
      <c r="P35" s="457" t="n">
        <f aca="false">L35+N35</f>
        <v>0.01</v>
      </c>
      <c r="Q35" s="473"/>
      <c r="R35" s="472" t="n">
        <f aca="false">P35-P34</f>
        <v>0</v>
      </c>
      <c r="S35" s="468" t="n">
        <f aca="false">IF(R35=-P34,R35*0,R35)</f>
        <v>0</v>
      </c>
      <c r="T35" s="474"/>
      <c r="U35" s="458" t="n">
        <f aca="false">U34</f>
        <v>0</v>
      </c>
      <c r="V35" s="458" t="n">
        <f aca="false">V34</f>
        <v>0</v>
      </c>
      <c r="W35" s="458" t="n">
        <f aca="false">W34</f>
        <v>0</v>
      </c>
      <c r="X35" s="458" t="n">
        <f aca="false">X34</f>
        <v>0</v>
      </c>
      <c r="Y35" s="458" t="n">
        <f aca="false">Y34</f>
        <v>0</v>
      </c>
      <c r="Z35" s="458" t="n">
        <f aca="false">Z34</f>
        <v>0</v>
      </c>
      <c r="AA35" s="458" t="n">
        <f aca="false">AA34</f>
        <v>0</v>
      </c>
      <c r="AB35" s="458" t="n">
        <f aca="false">AB34</f>
        <v>0</v>
      </c>
      <c r="AC35" s="458" t="n">
        <f aca="false">SUM(U35:AB35)</f>
        <v>0</v>
      </c>
      <c r="AD35" s="458" t="n">
        <f aca="false">AC35-AC34</f>
        <v>0</v>
      </c>
      <c r="AE35" s="468" t="n">
        <f aca="false">IF(AD35=-AC34,AD35*0,AD35)</f>
        <v>0</v>
      </c>
      <c r="AF35" s="457" t="n">
        <f aca="false">E35+L35+AC35</f>
        <v>0.01</v>
      </c>
      <c r="AG35" s="461"/>
      <c r="AH35" s="475" t="n">
        <f aca="false">H35+S35+AE35</f>
        <v>0</v>
      </c>
      <c r="AJ35" s="458" t="n">
        <f aca="false">AJ34</f>
        <v>0</v>
      </c>
      <c r="AM35" s="467" t="n">
        <f aca="false">+AJ35+AF35</f>
        <v>0.01</v>
      </c>
    </row>
    <row r="36" customFormat="false" ht="12.75" hidden="false" customHeight="false" outlineLevel="0" collapsed="false">
      <c r="A36" s="455" t="n">
        <f aca="false">A35+1</f>
        <v>36217</v>
      </c>
      <c r="C36" s="456" t="n">
        <f aca="false">C35</f>
        <v>0</v>
      </c>
      <c r="D36" s="458"/>
      <c r="E36" s="458" t="n">
        <f aca="false">C36*'Spot Rates'!$F$36</f>
        <v>0</v>
      </c>
      <c r="F36" s="458"/>
      <c r="G36" s="458" t="n">
        <f aca="false">E36-E35</f>
        <v>0</v>
      </c>
      <c r="H36" s="468" t="n">
        <f aca="false">IF(G36=-C35,G36*0,G36)</f>
        <v>0</v>
      </c>
      <c r="I36" s="469"/>
      <c r="J36" s="470" t="n">
        <v>34850</v>
      </c>
      <c r="K36" s="471"/>
      <c r="L36" s="462" t="n">
        <f aca="false">L35</f>
        <v>0.01</v>
      </c>
      <c r="M36" s="472"/>
      <c r="N36" s="457" t="n">
        <v>0</v>
      </c>
      <c r="O36" s="472"/>
      <c r="P36" s="457" t="n">
        <f aca="false">L36+N36</f>
        <v>0.01</v>
      </c>
      <c r="Q36" s="473"/>
      <c r="R36" s="472" t="n">
        <f aca="false">P36-P35</f>
        <v>0</v>
      </c>
      <c r="S36" s="468" t="n">
        <f aca="false">IF(R36=-P35,R36*0,R36)</f>
        <v>0</v>
      </c>
      <c r="T36" s="474"/>
      <c r="U36" s="458" t="n">
        <f aca="false">U35</f>
        <v>0</v>
      </c>
      <c r="V36" s="458" t="n">
        <f aca="false">V35</f>
        <v>0</v>
      </c>
      <c r="W36" s="458" t="n">
        <f aca="false">W35</f>
        <v>0</v>
      </c>
      <c r="X36" s="458" t="n">
        <f aca="false">X35</f>
        <v>0</v>
      </c>
      <c r="Y36" s="458" t="n">
        <f aca="false">Y35</f>
        <v>0</v>
      </c>
      <c r="Z36" s="458" t="n">
        <f aca="false">Z35</f>
        <v>0</v>
      </c>
      <c r="AA36" s="458" t="n">
        <f aca="false">AA35</f>
        <v>0</v>
      </c>
      <c r="AB36" s="458" t="n">
        <f aca="false">AB35</f>
        <v>0</v>
      </c>
      <c r="AC36" s="458" t="n">
        <f aca="false">SUM(U36:AB36)</f>
        <v>0</v>
      </c>
      <c r="AD36" s="458" t="n">
        <f aca="false">AC36-AC35</f>
        <v>0</v>
      </c>
      <c r="AE36" s="468" t="n">
        <f aca="false">IF(AD36=-AC35,AD36*0,AD36)</f>
        <v>0</v>
      </c>
      <c r="AF36" s="457" t="n">
        <f aca="false">E36+L36+AC36</f>
        <v>0.01</v>
      </c>
      <c r="AG36" s="461"/>
      <c r="AH36" s="475" t="n">
        <f aca="false">H36+S36+AE36</f>
        <v>0</v>
      </c>
      <c r="AJ36" s="458" t="n">
        <f aca="false">AJ35</f>
        <v>0</v>
      </c>
      <c r="AM36" s="467" t="n">
        <f aca="false">+AJ36+AF36</f>
        <v>0.01</v>
      </c>
    </row>
    <row r="37" customFormat="false" ht="12.75" hidden="false" customHeight="false" outlineLevel="0" collapsed="false">
      <c r="A37" s="455" t="n">
        <f aca="false">A36+1</f>
        <v>36218</v>
      </c>
      <c r="C37" s="456" t="n">
        <f aca="false">C36</f>
        <v>0</v>
      </c>
      <c r="D37" s="458"/>
      <c r="E37" s="458" t="n">
        <f aca="false">C37*'Spot Rates'!$F$36</f>
        <v>0</v>
      </c>
      <c r="F37" s="458"/>
      <c r="G37" s="458" t="n">
        <f aca="false">E37-E36</f>
        <v>0</v>
      </c>
      <c r="H37" s="468" t="n">
        <f aca="false">IF(G37=-C36,G37*0,G37)</f>
        <v>0</v>
      </c>
      <c r="I37" s="469"/>
      <c r="J37" s="470" t="n">
        <v>34850</v>
      </c>
      <c r="K37" s="471"/>
      <c r="L37" s="462" t="n">
        <f aca="false">L36</f>
        <v>0.01</v>
      </c>
      <c r="M37" s="472"/>
      <c r="N37" s="457" t="n">
        <v>0</v>
      </c>
      <c r="O37" s="472"/>
      <c r="P37" s="457" t="n">
        <f aca="false">L37+N37</f>
        <v>0.01</v>
      </c>
      <c r="Q37" s="473"/>
      <c r="R37" s="472" t="n">
        <f aca="false">P37-P36</f>
        <v>0</v>
      </c>
      <c r="S37" s="468" t="n">
        <f aca="false">IF(R37=-P36,R37*0,R37)</f>
        <v>0</v>
      </c>
      <c r="T37" s="474"/>
      <c r="U37" s="458" t="n">
        <f aca="false">U36</f>
        <v>0</v>
      </c>
      <c r="V37" s="458" t="n">
        <f aca="false">V36</f>
        <v>0</v>
      </c>
      <c r="W37" s="458" t="n">
        <f aca="false">W36</f>
        <v>0</v>
      </c>
      <c r="X37" s="458" t="n">
        <f aca="false">X36</f>
        <v>0</v>
      </c>
      <c r="Y37" s="458" t="n">
        <f aca="false">Y36</f>
        <v>0</v>
      </c>
      <c r="Z37" s="458" t="n">
        <f aca="false">Z36</f>
        <v>0</v>
      </c>
      <c r="AA37" s="458" t="n">
        <f aca="false">AA36</f>
        <v>0</v>
      </c>
      <c r="AB37" s="458" t="n">
        <f aca="false">AB36</f>
        <v>0</v>
      </c>
      <c r="AC37" s="458" t="n">
        <f aca="false">SUM(U37:AB37)</f>
        <v>0</v>
      </c>
      <c r="AD37" s="458" t="n">
        <f aca="false">AC37-AC36</f>
        <v>0</v>
      </c>
      <c r="AE37" s="468" t="n">
        <f aca="false">IF(AD37=-AC36,AD37*0,AD37)</f>
        <v>0</v>
      </c>
      <c r="AF37" s="457" t="n">
        <f aca="false">E37+L37+AC37</f>
        <v>0.01</v>
      </c>
      <c r="AG37" s="461"/>
      <c r="AH37" s="475" t="n">
        <f aca="false">H37+S37+AE37</f>
        <v>0</v>
      </c>
      <c r="AJ37" s="458" t="n">
        <f aca="false">AJ36</f>
        <v>0</v>
      </c>
      <c r="AM37" s="467" t="n">
        <f aca="false">+AJ37+AF37</f>
        <v>0.01</v>
      </c>
    </row>
    <row r="38" customFormat="false" ht="12.75" hidden="false" customHeight="false" outlineLevel="0" collapsed="false">
      <c r="A38" s="455" t="n">
        <f aca="false">A37+1</f>
        <v>36219</v>
      </c>
      <c r="C38" s="456" t="n">
        <f aca="false">C37</f>
        <v>0</v>
      </c>
      <c r="D38" s="458"/>
      <c r="E38" s="458" t="n">
        <f aca="false">C38*'Spot Rates'!$F$36</f>
        <v>0</v>
      </c>
      <c r="F38" s="458"/>
      <c r="G38" s="458" t="n">
        <f aca="false">E38-E37</f>
        <v>0</v>
      </c>
      <c r="H38" s="468" t="n">
        <f aca="false">IF(G38=-C37,G38*0,G38)</f>
        <v>0</v>
      </c>
      <c r="I38" s="469"/>
      <c r="J38" s="470" t="n">
        <v>34850</v>
      </c>
      <c r="K38" s="471"/>
      <c r="L38" s="462" t="n">
        <f aca="false">L37</f>
        <v>0.01</v>
      </c>
      <c r="M38" s="472"/>
      <c r="N38" s="457" t="n">
        <v>0</v>
      </c>
      <c r="O38" s="472"/>
      <c r="P38" s="457" t="n">
        <f aca="false">L38+N38</f>
        <v>0.01</v>
      </c>
      <c r="Q38" s="473"/>
      <c r="R38" s="472" t="n">
        <f aca="false">P38-P37</f>
        <v>0</v>
      </c>
      <c r="S38" s="468" t="n">
        <f aca="false">IF(R38=-P37,R38*0,R38)</f>
        <v>0</v>
      </c>
      <c r="T38" s="474"/>
      <c r="U38" s="458" t="n">
        <f aca="false">U37</f>
        <v>0</v>
      </c>
      <c r="V38" s="458" t="n">
        <f aca="false">V37</f>
        <v>0</v>
      </c>
      <c r="W38" s="458" t="n">
        <f aca="false">W37</f>
        <v>0</v>
      </c>
      <c r="X38" s="458" t="n">
        <f aca="false">X37</f>
        <v>0</v>
      </c>
      <c r="Y38" s="458" t="n">
        <f aca="false">Y37</f>
        <v>0</v>
      </c>
      <c r="Z38" s="458" t="n">
        <f aca="false">Z37</f>
        <v>0</v>
      </c>
      <c r="AA38" s="458" t="n">
        <f aca="false">AA37</f>
        <v>0</v>
      </c>
      <c r="AB38" s="458" t="n">
        <f aca="false">AB37</f>
        <v>0</v>
      </c>
      <c r="AC38" s="458" t="n">
        <f aca="false">SUM(U38:AB38)</f>
        <v>0</v>
      </c>
      <c r="AD38" s="458" t="n">
        <f aca="false">AC38-AC37</f>
        <v>0</v>
      </c>
      <c r="AE38" s="468" t="n">
        <f aca="false">IF(AD38=-AC37,AD38*0,AD38)</f>
        <v>0</v>
      </c>
      <c r="AF38" s="457" t="n">
        <f aca="false">E38+L38+AC38</f>
        <v>0.01</v>
      </c>
      <c r="AG38" s="461"/>
      <c r="AH38" s="475" t="n">
        <f aca="false">H38+S38+AE38</f>
        <v>0</v>
      </c>
      <c r="AJ38" s="458" t="n">
        <f aca="false">AJ37</f>
        <v>0</v>
      </c>
      <c r="AM38" s="467" t="n">
        <f aca="false">+AJ38+AF38</f>
        <v>0.01</v>
      </c>
    </row>
    <row r="39" customFormat="false" ht="12.75" hidden="false" customHeight="false" outlineLevel="0" collapsed="false">
      <c r="A39" s="455" t="n">
        <f aca="false">A38+1</f>
        <v>36220</v>
      </c>
      <c r="C39" s="456" t="n">
        <f aca="false">C38</f>
        <v>0</v>
      </c>
      <c r="D39" s="458"/>
      <c r="E39" s="458" t="n">
        <f aca="false">C39*'Spot Rates'!$F$36</f>
        <v>0</v>
      </c>
      <c r="F39" s="458"/>
      <c r="G39" s="458" t="n">
        <f aca="false">E39-E38</f>
        <v>0</v>
      </c>
      <c r="H39" s="468" t="n">
        <f aca="false">IF(G39=-C38,G39*0,G39)</f>
        <v>0</v>
      </c>
      <c r="I39" s="469"/>
      <c r="J39" s="470" t="n">
        <v>34850</v>
      </c>
      <c r="K39" s="471"/>
      <c r="L39" s="462" t="n">
        <f aca="false">L38</f>
        <v>0.01</v>
      </c>
      <c r="M39" s="472"/>
      <c r="N39" s="457" t="n">
        <v>0</v>
      </c>
      <c r="O39" s="472"/>
      <c r="P39" s="457" t="n">
        <f aca="false">L39+N39</f>
        <v>0.01</v>
      </c>
      <c r="Q39" s="473"/>
      <c r="R39" s="472" t="n">
        <f aca="false">P39-P38</f>
        <v>0</v>
      </c>
      <c r="S39" s="468" t="n">
        <f aca="false">IF(R39=-P38,R39*0,R39)</f>
        <v>0</v>
      </c>
      <c r="T39" s="474"/>
      <c r="U39" s="458" t="n">
        <f aca="false">U38</f>
        <v>0</v>
      </c>
      <c r="V39" s="458" t="n">
        <f aca="false">V38</f>
        <v>0</v>
      </c>
      <c r="W39" s="458" t="n">
        <f aca="false">W38</f>
        <v>0</v>
      </c>
      <c r="X39" s="458" t="n">
        <f aca="false">X38</f>
        <v>0</v>
      </c>
      <c r="Y39" s="458" t="n">
        <f aca="false">Y38</f>
        <v>0</v>
      </c>
      <c r="Z39" s="458" t="n">
        <f aca="false">Z38</f>
        <v>0</v>
      </c>
      <c r="AA39" s="458" t="n">
        <f aca="false">AA38</f>
        <v>0</v>
      </c>
      <c r="AB39" s="458" t="n">
        <f aca="false">AB38</f>
        <v>0</v>
      </c>
      <c r="AC39" s="458" t="n">
        <f aca="false">SUM(U39:AB39)</f>
        <v>0</v>
      </c>
      <c r="AD39" s="458" t="n">
        <f aca="false">AC39-AC38</f>
        <v>0</v>
      </c>
      <c r="AE39" s="468" t="n">
        <f aca="false">IF(AD39=-AC38,AD39*0,AD39)</f>
        <v>0</v>
      </c>
      <c r="AF39" s="457" t="n">
        <f aca="false">E39+L39+AC39</f>
        <v>0.01</v>
      </c>
      <c r="AG39" s="461"/>
      <c r="AH39" s="475" t="n">
        <f aca="false">H39+S39+AE39</f>
        <v>0</v>
      </c>
      <c r="AJ39" s="458" t="n">
        <f aca="false">AJ38</f>
        <v>0</v>
      </c>
      <c r="AK39" s="71" t="n">
        <f aca="false">+AJ39-AJ38</f>
        <v>0</v>
      </c>
      <c r="AM39" s="467" t="n">
        <f aca="false">+AJ39+AF39</f>
        <v>0.01</v>
      </c>
    </row>
    <row r="40" customFormat="false" ht="12.75" hidden="false" customHeight="false" outlineLevel="0" collapsed="false">
      <c r="A40" s="455" t="n">
        <f aca="false">A39+1</f>
        <v>36221</v>
      </c>
      <c r="C40" s="456" t="n">
        <f aca="false">C39</f>
        <v>0</v>
      </c>
      <c r="D40" s="458"/>
      <c r="E40" s="458" t="n">
        <f aca="false">C40*'Spot Rates'!$F$36</f>
        <v>0</v>
      </c>
      <c r="F40" s="458"/>
      <c r="G40" s="458" t="n">
        <f aca="false">E40-E39</f>
        <v>0</v>
      </c>
      <c r="H40" s="468" t="n">
        <f aca="false">IF(G40=-C39,G40*0,G40)</f>
        <v>0</v>
      </c>
      <c r="I40" s="469"/>
      <c r="J40" s="470" t="n">
        <v>34851</v>
      </c>
      <c r="K40" s="471"/>
      <c r="L40" s="462" t="n">
        <f aca="false">L39</f>
        <v>0.01</v>
      </c>
      <c r="M40" s="472"/>
      <c r="N40" s="457" t="n">
        <v>0</v>
      </c>
      <c r="O40" s="472"/>
      <c r="P40" s="457" t="n">
        <f aca="false">L40+N40</f>
        <v>0.01</v>
      </c>
      <c r="Q40" s="473"/>
      <c r="R40" s="472" t="n">
        <f aca="false">P40-P39</f>
        <v>0</v>
      </c>
      <c r="S40" s="468" t="n">
        <f aca="false">IF(R40=-P39,R40*0,R40)</f>
        <v>0</v>
      </c>
      <c r="T40" s="474"/>
      <c r="U40" s="458" t="n">
        <f aca="false">U39</f>
        <v>0</v>
      </c>
      <c r="V40" s="458" t="n">
        <f aca="false">V39</f>
        <v>0</v>
      </c>
      <c r="W40" s="458" t="n">
        <f aca="false">W39</f>
        <v>0</v>
      </c>
      <c r="X40" s="458" t="n">
        <f aca="false">X39</f>
        <v>0</v>
      </c>
      <c r="Y40" s="458" t="n">
        <f aca="false">Y39</f>
        <v>0</v>
      </c>
      <c r="Z40" s="458" t="n">
        <f aca="false">Z39</f>
        <v>0</v>
      </c>
      <c r="AA40" s="458" t="n">
        <f aca="false">AA39</f>
        <v>0</v>
      </c>
      <c r="AB40" s="458" t="n">
        <f aca="false">AB39</f>
        <v>0</v>
      </c>
      <c r="AC40" s="458" t="n">
        <f aca="false">SUM(U40:AB40)</f>
        <v>0</v>
      </c>
      <c r="AD40" s="458" t="n">
        <f aca="false">AC40-AC39</f>
        <v>0</v>
      </c>
      <c r="AE40" s="468" t="n">
        <f aca="false">IF(AD40=-AC39,AD40*0,AD40)</f>
        <v>0</v>
      </c>
      <c r="AF40" s="457" t="n">
        <f aca="false">E40+L40+AC40</f>
        <v>0.01</v>
      </c>
      <c r="AG40" s="461"/>
      <c r="AH40" s="475" t="n">
        <f aca="false">H40+S40+AE40</f>
        <v>0</v>
      </c>
      <c r="AJ40" s="458" t="n">
        <f aca="false">AJ39</f>
        <v>0</v>
      </c>
      <c r="AM40" s="467" t="n">
        <f aca="false">+AJ40+AF40</f>
        <v>0.01</v>
      </c>
    </row>
    <row r="41" customFormat="false" ht="12.75" hidden="false" customHeight="false" outlineLevel="0" collapsed="false">
      <c r="A41" s="455" t="n">
        <f aca="false">A40+1</f>
        <v>36222</v>
      </c>
      <c r="C41" s="456" t="n">
        <f aca="false">C40</f>
        <v>0</v>
      </c>
      <c r="D41" s="458"/>
      <c r="E41" s="458" t="n">
        <f aca="false">C41*'Spot Rates'!$F$36</f>
        <v>0</v>
      </c>
      <c r="F41" s="458"/>
      <c r="G41" s="458" t="n">
        <f aca="false">E41-E40</f>
        <v>0</v>
      </c>
      <c r="H41" s="468" t="n">
        <f aca="false">IF(G41=-C40,G41*0,G41)</f>
        <v>0</v>
      </c>
      <c r="I41" s="469"/>
      <c r="J41" s="470" t="n">
        <v>34852</v>
      </c>
      <c r="K41" s="471"/>
      <c r="L41" s="462" t="n">
        <f aca="false">L40</f>
        <v>0.01</v>
      </c>
      <c r="M41" s="472"/>
      <c r="N41" s="457" t="n">
        <v>0</v>
      </c>
      <c r="O41" s="472"/>
      <c r="P41" s="457" t="n">
        <f aca="false">L41+N41</f>
        <v>0.01</v>
      </c>
      <c r="Q41" s="473"/>
      <c r="R41" s="472" t="n">
        <f aca="false">P41-P40</f>
        <v>0</v>
      </c>
      <c r="S41" s="468" t="n">
        <f aca="false">IF(R41=-P40,R41*0,R41)</f>
        <v>0</v>
      </c>
      <c r="T41" s="474"/>
      <c r="U41" s="458" t="n">
        <f aca="false">U40</f>
        <v>0</v>
      </c>
      <c r="V41" s="458" t="n">
        <f aca="false">V40</f>
        <v>0</v>
      </c>
      <c r="W41" s="458" t="n">
        <f aca="false">W40</f>
        <v>0</v>
      </c>
      <c r="X41" s="458" t="n">
        <f aca="false">X40</f>
        <v>0</v>
      </c>
      <c r="Y41" s="458" t="n">
        <f aca="false">Y40</f>
        <v>0</v>
      </c>
      <c r="Z41" s="458" t="n">
        <f aca="false">Z40</f>
        <v>0</v>
      </c>
      <c r="AA41" s="458" t="n">
        <f aca="false">AA40</f>
        <v>0</v>
      </c>
      <c r="AB41" s="458" t="n">
        <f aca="false">AB40</f>
        <v>0</v>
      </c>
      <c r="AC41" s="458" t="n">
        <f aca="false">SUM(U41:AB41)</f>
        <v>0</v>
      </c>
      <c r="AD41" s="458" t="n">
        <f aca="false">AC41-AC40</f>
        <v>0</v>
      </c>
      <c r="AE41" s="468" t="n">
        <f aca="false">IF(AD41=-AC40,AD41*0,AD41)</f>
        <v>0</v>
      </c>
      <c r="AF41" s="457" t="n">
        <f aca="false">E41+L41+AC41</f>
        <v>0.01</v>
      </c>
      <c r="AG41" s="461"/>
      <c r="AH41" s="475" t="n">
        <f aca="false">H41+S41+AE41</f>
        <v>0</v>
      </c>
      <c r="AJ41" s="458" t="n">
        <f aca="false">AJ40</f>
        <v>0</v>
      </c>
      <c r="AM41" s="467" t="n">
        <f aca="false">+AJ41+AF41</f>
        <v>0.01</v>
      </c>
    </row>
    <row r="42" customFormat="false" ht="12.75" hidden="false" customHeight="false" outlineLevel="0" collapsed="false">
      <c r="A42" s="71"/>
      <c r="B42" s="71"/>
      <c r="C42" s="456" t="n">
        <f aca="false">C41</f>
        <v>0</v>
      </c>
    </row>
    <row r="43" customFormat="false" ht="12.75" hidden="false" customHeight="false" outlineLevel="0" collapsed="false">
      <c r="A43" s="71"/>
      <c r="B43" s="71"/>
      <c r="AC43" s="449" t="s">
        <v>372</v>
      </c>
      <c r="AD43" s="449"/>
      <c r="AE43" s="449"/>
      <c r="AF43" s="450" t="n">
        <f aca="false">+Price!E24</f>
        <v>0</v>
      </c>
      <c r="AG43" s="433"/>
      <c r="AH43" s="449"/>
      <c r="AI43" s="433"/>
      <c r="AJ43" s="450" t="e">
        <f aca="false">+#REF!</f>
        <v>#REF!</v>
      </c>
      <c r="AK43" s="433"/>
      <c r="AL43" s="433"/>
      <c r="AM43" s="476" t="n">
        <f aca="false">+Report!I66</f>
        <v>0</v>
      </c>
    </row>
    <row r="44" customFormat="false" ht="12.75" hidden="false" customHeight="false" outlineLevel="0" collapsed="false">
      <c r="A44" s="0"/>
      <c r="B44" s="71"/>
      <c r="I44" s="71"/>
      <c r="J44" s="71"/>
      <c r="K44" s="71"/>
      <c r="U44" s="477"/>
      <c r="V44" s="477"/>
      <c r="W44" s="477"/>
      <c r="X44" s="477"/>
    </row>
    <row r="45" customFormat="false" ht="12.75" hidden="false" customHeight="false" outlineLevel="0" collapsed="false">
      <c r="A45" s="71"/>
      <c r="B45" s="71"/>
      <c r="I45" s="71"/>
      <c r="J45" s="71"/>
      <c r="K45" s="71"/>
      <c r="AC45" s="478" t="s">
        <v>373</v>
      </c>
      <c r="AD45" s="478"/>
      <c r="AE45" s="478"/>
      <c r="AF45" s="479" t="n">
        <f aca="false">+AF43-AF41</f>
        <v>-0.01</v>
      </c>
      <c r="AG45" s="480"/>
      <c r="AH45" s="478"/>
      <c r="AI45" s="480"/>
      <c r="AJ45" s="479" t="e">
        <f aca="false">+AJ43-AJ41</f>
        <v>#REF!</v>
      </c>
      <c r="AK45" s="480"/>
      <c r="AL45" s="480"/>
      <c r="AM45" s="479" t="n">
        <f aca="false">+AM43-AM41</f>
        <v>-0.01</v>
      </c>
      <c r="AN45" s="480"/>
    </row>
    <row r="46" customFormat="false" ht="12.75" hidden="false" customHeight="false" outlineLevel="0" collapsed="false">
      <c r="A46" s="71"/>
      <c r="B46" s="71"/>
      <c r="I46" s="71"/>
      <c r="J46" s="71"/>
      <c r="K46" s="71"/>
      <c r="U46" s="481"/>
      <c r="V46" s="481"/>
      <c r="W46" s="481"/>
      <c r="X46" s="481"/>
      <c r="Y46" s="482"/>
      <c r="Z46" s="482"/>
      <c r="AA46" s="482"/>
      <c r="AB46" s="482"/>
      <c r="AC46" s="481"/>
    </row>
    <row r="47" customFormat="false" ht="12.75" hidden="false" customHeight="false" outlineLevel="0" collapsed="false">
      <c r="A47" s="71"/>
      <c r="B47" s="71"/>
      <c r="I47" s="71"/>
      <c r="J47" s="71"/>
      <c r="K47" s="71"/>
    </row>
    <row r="48" customFormat="false" ht="12.75" hidden="false" customHeight="false" outlineLevel="0" collapsed="false">
      <c r="A48" s="71"/>
      <c r="B48" s="71"/>
      <c r="I48" s="71"/>
      <c r="J48" s="71"/>
      <c r="K48" s="71"/>
    </row>
    <row r="49" customFormat="false" ht="12.75" hidden="false" customHeight="false" outlineLevel="0" collapsed="false">
      <c r="A49" s="71"/>
      <c r="B49" s="71"/>
      <c r="I49" s="71"/>
      <c r="J49" s="71"/>
      <c r="K49" s="71"/>
    </row>
    <row r="50" customFormat="false" ht="12.75" hidden="false" customHeight="false" outlineLevel="0" collapsed="false">
      <c r="A50" s="71"/>
      <c r="B50" s="71"/>
    </row>
    <row r="51" customFormat="false" ht="12.75" hidden="false" customHeight="false" outlineLevel="0" collapsed="false">
      <c r="A51" s="71"/>
      <c r="B51" s="71"/>
    </row>
    <row r="52" customFormat="false" ht="12.75" hidden="false" customHeight="false" outlineLevel="0" collapsed="false">
      <c r="A52" s="71"/>
      <c r="B52" s="71"/>
    </row>
    <row r="53" customFormat="false" ht="12.75" hidden="false" customHeight="false" outlineLevel="0" collapsed="false">
      <c r="A53" s="71"/>
      <c r="B53" s="71"/>
    </row>
    <row r="54" customFormat="false" ht="12.75" hidden="false" customHeight="false" outlineLevel="0" collapsed="false">
      <c r="A54" s="71"/>
      <c r="B54" s="71"/>
      <c r="U54" s="458"/>
      <c r="V54" s="458"/>
      <c r="W54" s="458"/>
      <c r="X54" s="458"/>
      <c r="Y54" s="458"/>
      <c r="Z54" s="458"/>
      <c r="AA54" s="458"/>
      <c r="AB54" s="458"/>
      <c r="AC54" s="458"/>
    </row>
    <row r="60" customFormat="false" ht="12.75" hidden="false" customHeight="false" outlineLevel="0" collapsed="false">
      <c r="U60" s="458"/>
      <c r="V60" s="458"/>
      <c r="W60" s="458"/>
      <c r="X60" s="458"/>
      <c r="Y60" s="458"/>
      <c r="Z60" s="458"/>
      <c r="AA60" s="458"/>
      <c r="AB60" s="458"/>
      <c r="AC60" s="458"/>
    </row>
  </sheetData>
  <mergeCells count="1">
    <mergeCell ref="A1:AH1"/>
  </mergeCells>
  <printOptions headings="false" gridLines="false" gridLinesSet="true" horizontalCentered="false" verticalCentered="false"/>
  <pageMargins left="0.747916666666667" right="0.747916666666667" top="0.7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1" topLeftCell="C2" activePane="bottomRight" state="frozen"/>
      <selection pane="topLeft" activeCell="A1" activeCellId="0" sqref="A1"/>
      <selection pane="topRight" activeCell="C1" activeCellId="0" sqref="C1"/>
      <selection pane="bottomLeft" activeCell="A2" activeCellId="0" sqref="A2"/>
      <selection pane="bottomRight" activeCell="L19" activeCellId="0" sqref="L19:Q22"/>
    </sheetView>
  </sheetViews>
  <sheetFormatPr defaultColWidth="9.13671875" defaultRowHeight="12.75" customHeight="true" zeroHeight="false" outlineLevelRow="0" outlineLevelCol="0"/>
  <cols>
    <col collapsed="false" customWidth="true" hidden="false" outlineLevel="0" max="1" min="1" style="134" width="23.85"/>
    <col collapsed="false" customWidth="true" hidden="false" outlineLevel="0" max="2" min="2" style="134" width="14.85"/>
    <col collapsed="false" customWidth="true" hidden="false" outlineLevel="0" max="3" min="3" style="134" width="12.42"/>
    <col collapsed="false" customWidth="true" hidden="false" outlineLevel="0" max="4" min="4" style="134" width="14.85"/>
    <col collapsed="false" customWidth="true" hidden="false" outlineLevel="0" max="5" min="5" style="134" width="15.99"/>
    <col collapsed="false" customWidth="true" hidden="false" outlineLevel="0" max="11" min="6" style="134" width="14.85"/>
    <col collapsed="false" customWidth="true" hidden="false" outlineLevel="0" max="12" min="12" style="134" width="15.28"/>
    <col collapsed="false" customWidth="true" hidden="false" outlineLevel="0" max="17" min="13" style="134" width="14.85"/>
    <col collapsed="false" customWidth="true" hidden="false" outlineLevel="0" max="18" min="18" style="134" width="15.56"/>
    <col collapsed="false" customWidth="true" hidden="false" outlineLevel="0" max="23" min="19" style="134" width="14.85"/>
    <col collapsed="false" customWidth="true" hidden="false" outlineLevel="0" max="24" min="24" style="134" width="15.41"/>
    <col collapsed="false" customWidth="true" hidden="false" outlineLevel="0" max="33" min="25" style="134" width="14.85"/>
    <col collapsed="false" customWidth="true" hidden="false" outlineLevel="0" max="34" min="34" style="134" width="2.7"/>
    <col collapsed="false" customWidth="true" hidden="false" outlineLevel="0" max="35" min="35" style="134" width="15.13"/>
    <col collapsed="false" customWidth="true" hidden="false" outlineLevel="0" max="36" min="36" style="134" width="16.13"/>
    <col collapsed="false" customWidth="true" hidden="false" outlineLevel="0" max="37" min="37" style="134" width="14.56"/>
    <col collapsed="false" customWidth="false" hidden="false" outlineLevel="0" max="38" min="38" style="134" width="9.14"/>
    <col collapsed="false" customWidth="true" hidden="false" outlineLevel="0" max="39" min="39" style="134" width="13.28"/>
    <col collapsed="false" customWidth="true" hidden="false" outlineLevel="0" max="40" min="40" style="134" width="11.56"/>
    <col collapsed="false" customWidth="true" hidden="false" outlineLevel="0" max="41" min="41" style="134" width="14.56"/>
    <col collapsed="false" customWidth="false" hidden="false" outlineLevel="0" max="257" min="42" style="134" width="9.14"/>
  </cols>
  <sheetData>
    <row r="1" customFormat="false" ht="12.75" hidden="false" customHeight="true" outlineLevel="0" collapsed="false">
      <c r="B1" s="134" t="n">
        <f aca="false">M38</f>
        <v>0</v>
      </c>
      <c r="D1" s="193"/>
      <c r="E1" s="193"/>
      <c r="F1" s="194"/>
      <c r="G1" s="397"/>
      <c r="H1" s="1"/>
      <c r="I1" s="1"/>
      <c r="J1" s="1"/>
      <c r="K1" s="1"/>
      <c r="L1" s="1"/>
      <c r="M1" s="1"/>
      <c r="N1" s="1"/>
      <c r="O1" s="1"/>
    </row>
    <row r="2" customFormat="false" ht="12.75" hidden="false" customHeight="true" outlineLevel="0" collapsed="false">
      <c r="A2" s="196" t="s">
        <v>170</v>
      </c>
      <c r="D2" s="1"/>
      <c r="E2" s="193"/>
      <c r="F2" s="194"/>
      <c r="G2" s="1"/>
      <c r="H2" s="1"/>
      <c r="I2" s="1"/>
      <c r="J2" s="1"/>
      <c r="K2" s="1"/>
      <c r="L2" s="1"/>
      <c r="M2" s="1"/>
      <c r="N2" s="1"/>
      <c r="O2" s="1"/>
    </row>
    <row r="3" customFormat="false" ht="12.75" hidden="false" customHeight="true" outlineLevel="0" collapsed="false">
      <c r="A3" s="198" t="s">
        <v>171</v>
      </c>
      <c r="B3" s="199" t="s">
        <v>12</v>
      </c>
      <c r="C3" s="199" t="s">
        <v>374</v>
      </c>
      <c r="D3" s="1"/>
      <c r="E3" s="193"/>
      <c r="F3" s="194"/>
      <c r="G3" s="1"/>
      <c r="H3" s="1"/>
      <c r="I3" s="1"/>
      <c r="J3" s="1"/>
      <c r="K3" s="1"/>
      <c r="L3" s="1"/>
      <c r="M3" s="1"/>
      <c r="N3" s="1"/>
      <c r="O3" s="1"/>
    </row>
    <row r="4" customFormat="false" ht="12.75" hidden="false" customHeight="true" outlineLevel="0" collapsed="false">
      <c r="A4" s="198" t="s">
        <v>172</v>
      </c>
      <c r="B4" s="398" t="n">
        <f aca="false">Price!B4</f>
        <v>36647</v>
      </c>
      <c r="D4" s="1"/>
      <c r="E4" s="193"/>
      <c r="F4" s="1"/>
      <c r="G4" s="1"/>
      <c r="H4" s="1"/>
      <c r="I4" s="1"/>
      <c r="J4" s="1"/>
      <c r="K4" s="1"/>
      <c r="L4" s="1"/>
      <c r="M4" s="1"/>
      <c r="N4" s="1"/>
      <c r="O4" s="1"/>
    </row>
    <row r="5" customFormat="false" ht="12.75" hidden="false" customHeight="true" outlineLevel="0" collapsed="false">
      <c r="A5" s="198" t="s">
        <v>173</v>
      </c>
      <c r="B5" s="483" t="n">
        <f aca="false">Price!B5</f>
        <v>36677</v>
      </c>
      <c r="C5" s="204"/>
      <c r="V5" s="85"/>
      <c r="W5" s="85"/>
      <c r="X5" s="85"/>
      <c r="Y5" s="85"/>
      <c r="Z5" s="85"/>
      <c r="AA5" s="85"/>
    </row>
    <row r="6" customFormat="false" ht="12.75" hidden="false" customHeight="true" outlineLevel="0" collapsed="false">
      <c r="A6" s="198" t="s">
        <v>174</v>
      </c>
      <c r="B6" s="207"/>
      <c r="C6" s="204"/>
      <c r="K6" s="208" t="s">
        <v>175</v>
      </c>
      <c r="L6" s="209"/>
      <c r="M6" s="209"/>
      <c r="N6" s="209"/>
      <c r="O6" s="209"/>
      <c r="P6" s="209"/>
      <c r="Q6" s="209"/>
      <c r="R6" s="210"/>
      <c r="S6" s="17" t="s">
        <v>176</v>
      </c>
      <c r="T6" s="17"/>
      <c r="V6" s="208" t="s">
        <v>177</v>
      </c>
      <c r="W6" s="209"/>
      <c r="X6" s="209"/>
      <c r="Y6" s="209"/>
      <c r="Z6" s="209"/>
      <c r="AA6" s="210"/>
    </row>
    <row r="7" customFormat="false" ht="12.75" hidden="false" customHeight="true" outlineLevel="0" collapsed="false">
      <c r="K7" s="211"/>
      <c r="L7" s="212" t="s">
        <v>323</v>
      </c>
      <c r="M7" s="212" t="s">
        <v>181</v>
      </c>
      <c r="N7" s="212" t="s">
        <v>181</v>
      </c>
      <c r="O7" s="212" t="s">
        <v>181</v>
      </c>
      <c r="P7" s="212" t="s">
        <v>181</v>
      </c>
      <c r="Q7" s="212" t="s">
        <v>181</v>
      </c>
      <c r="R7" s="214" t="s">
        <v>7</v>
      </c>
      <c r="S7" s="215" t="s">
        <v>182</v>
      </c>
      <c r="T7" s="215" t="s">
        <v>183</v>
      </c>
      <c r="V7" s="216" t="s">
        <v>184</v>
      </c>
      <c r="W7" s="85"/>
      <c r="X7" s="85"/>
      <c r="Y7" s="85"/>
      <c r="Z7" s="85"/>
      <c r="AA7" s="217"/>
    </row>
    <row r="8" customFormat="false" ht="12.75" hidden="false" customHeight="true" outlineLevel="0" collapsed="false">
      <c r="A8" s="218" t="s">
        <v>185</v>
      </c>
      <c r="G8" s="137" t="s">
        <v>187</v>
      </c>
      <c r="H8" s="137"/>
      <c r="K8" s="220" t="s">
        <v>188</v>
      </c>
      <c r="L8" s="85"/>
      <c r="M8" s="85"/>
      <c r="N8" s="85"/>
      <c r="O8" s="85"/>
      <c r="P8" s="85"/>
      <c r="Q8" s="75"/>
      <c r="R8" s="217"/>
      <c r="V8" s="216" t="s">
        <v>189</v>
      </c>
      <c r="W8" s="85"/>
      <c r="X8" s="85"/>
      <c r="Y8" s="85"/>
      <c r="Z8" s="85"/>
      <c r="AA8" s="217"/>
    </row>
    <row r="9" customFormat="false" ht="12.75" hidden="false" customHeight="true" outlineLevel="0" collapsed="false">
      <c r="A9" s="134" t="s">
        <v>190</v>
      </c>
      <c r="E9" s="253" t="n">
        <v>0</v>
      </c>
      <c r="F9" s="1" t="s">
        <v>191</v>
      </c>
      <c r="G9" s="134" t="s">
        <v>192</v>
      </c>
      <c r="K9" s="216" t="s">
        <v>193</v>
      </c>
      <c r="L9" s="153" t="n">
        <v>0</v>
      </c>
      <c r="M9" s="153" t="n">
        <v>0</v>
      </c>
      <c r="N9" s="153" t="n">
        <v>0</v>
      </c>
      <c r="O9" s="153" t="n">
        <v>0</v>
      </c>
      <c r="P9" s="153" t="n">
        <v>0</v>
      </c>
      <c r="Q9" s="153" t="n">
        <v>0</v>
      </c>
      <c r="R9" s="222" t="n">
        <f aca="false">SUM(L9:Q9)</f>
        <v>0</v>
      </c>
      <c r="S9" s="223" t="n">
        <f aca="false">IF(R9&gt;=0,R9/1000000,0)</f>
        <v>0</v>
      </c>
      <c r="T9" s="223" t="n">
        <f aca="false">IF(R9&gt;=0,0,R9/1000000)</f>
        <v>0</v>
      </c>
      <c r="V9" s="216"/>
      <c r="W9" s="85"/>
      <c r="X9" s="85"/>
      <c r="Y9" s="85"/>
      <c r="Z9" s="85"/>
      <c r="AA9" s="217"/>
      <c r="AI9" s="153"/>
    </row>
    <row r="10" customFormat="false" ht="12.75" hidden="false" customHeight="true" outlineLevel="0" collapsed="false">
      <c r="A10" s="134" t="s">
        <v>194</v>
      </c>
      <c r="E10" s="253" t="n">
        <v>0</v>
      </c>
      <c r="F10" s="1" t="s">
        <v>191</v>
      </c>
      <c r="G10" s="134" t="s">
        <v>192</v>
      </c>
      <c r="K10" s="216" t="s">
        <v>195</v>
      </c>
      <c r="L10" s="153" t="n">
        <v>0</v>
      </c>
      <c r="M10" s="153" t="n">
        <v>0</v>
      </c>
      <c r="N10" s="153" t="n">
        <v>0</v>
      </c>
      <c r="O10" s="153" t="n">
        <v>0</v>
      </c>
      <c r="P10" s="153" t="n">
        <v>0</v>
      </c>
      <c r="Q10" s="153" t="n">
        <v>0</v>
      </c>
      <c r="R10" s="222" t="n">
        <f aca="false">SUM(L10:Q10)</f>
        <v>0</v>
      </c>
      <c r="S10" s="223" t="n">
        <f aca="false">IF(R10&gt;=0,R10/1000000,0)</f>
        <v>0</v>
      </c>
      <c r="T10" s="223" t="n">
        <f aca="false">IF(R10&gt;=0,0,R10/1000000)</f>
        <v>0</v>
      </c>
      <c r="V10" s="216" t="s">
        <v>196</v>
      </c>
      <c r="W10" s="85"/>
      <c r="X10" s="85"/>
      <c r="Y10" s="85"/>
      <c r="Z10" s="85"/>
      <c r="AA10" s="217"/>
    </row>
    <row r="11" customFormat="false" ht="12.75" hidden="false" customHeight="true" outlineLevel="0" collapsed="false">
      <c r="A11" s="134" t="s">
        <v>197</v>
      </c>
      <c r="E11" s="253" t="n">
        <v>0</v>
      </c>
      <c r="F11" s="1" t="s">
        <v>191</v>
      </c>
      <c r="G11" s="134" t="s">
        <v>198</v>
      </c>
      <c r="K11" s="216" t="s">
        <v>199</v>
      </c>
      <c r="L11" s="153" t="n">
        <v>0</v>
      </c>
      <c r="M11" s="153" t="n">
        <v>0</v>
      </c>
      <c r="N11" s="153" t="n">
        <v>0</v>
      </c>
      <c r="O11" s="153" t="n">
        <v>0</v>
      </c>
      <c r="P11" s="153" t="n">
        <v>0</v>
      </c>
      <c r="Q11" s="153" t="n">
        <v>0</v>
      </c>
      <c r="R11" s="222" t="n">
        <f aca="false">SUM(L11:Q11)</f>
        <v>0</v>
      </c>
      <c r="S11" s="223" t="n">
        <f aca="false">IF(R11&gt;=0,R11/1000000,0)</f>
        <v>0</v>
      </c>
      <c r="T11" s="223" t="n">
        <f aca="false">IF(R11&gt;=0,0,R11/1000000)</f>
        <v>0</v>
      </c>
      <c r="V11" s="216" t="s">
        <v>200</v>
      </c>
      <c r="W11" s="85"/>
      <c r="X11" s="85"/>
      <c r="Y11" s="85"/>
      <c r="Z11" s="85"/>
      <c r="AA11" s="217"/>
    </row>
    <row r="12" customFormat="false" ht="12.75" hidden="false" customHeight="true" outlineLevel="0" collapsed="false">
      <c r="A12" s="134" t="s">
        <v>201</v>
      </c>
      <c r="E12" s="253" t="n">
        <v>0</v>
      </c>
      <c r="F12" s="1" t="s">
        <v>191</v>
      </c>
      <c r="G12" s="134" t="s">
        <v>202</v>
      </c>
      <c r="K12" s="216" t="s">
        <v>203</v>
      </c>
      <c r="L12" s="153" t="n">
        <v>0</v>
      </c>
      <c r="M12" s="153" t="n">
        <v>0</v>
      </c>
      <c r="N12" s="153" t="n">
        <v>0</v>
      </c>
      <c r="O12" s="153" t="n">
        <v>0</v>
      </c>
      <c r="P12" s="153" t="n">
        <v>0</v>
      </c>
      <c r="Q12" s="153" t="n">
        <v>0</v>
      </c>
      <c r="R12" s="222" t="n">
        <f aca="false">SUM(L12:Q12)</f>
        <v>0</v>
      </c>
      <c r="S12" s="223" t="n">
        <f aca="false">IF(R12&gt;=0,R12/1000000,0)</f>
        <v>0</v>
      </c>
      <c r="T12" s="223" t="n">
        <f aca="false">IF(R12&gt;=0,0,R12/1000000)</f>
        <v>0</v>
      </c>
      <c r="V12" s="216"/>
      <c r="W12" s="85"/>
      <c r="X12" s="85"/>
      <c r="Y12" s="85"/>
      <c r="Z12" s="85"/>
      <c r="AA12" s="217"/>
      <c r="AK12" s="153"/>
    </row>
    <row r="13" customFormat="false" ht="12.75" hidden="false" customHeight="true" outlineLevel="0" collapsed="false">
      <c r="A13" s="134" t="s">
        <v>204</v>
      </c>
      <c r="E13" s="221" t="n">
        <v>0</v>
      </c>
      <c r="F13" s="1" t="s">
        <v>191</v>
      </c>
      <c r="K13" s="216"/>
      <c r="L13" s="85"/>
      <c r="M13" s="85"/>
      <c r="N13" s="85"/>
      <c r="O13" s="85"/>
      <c r="P13" s="85"/>
      <c r="Q13" s="85"/>
      <c r="R13" s="217"/>
      <c r="S13" s="225"/>
      <c r="T13" s="225"/>
      <c r="V13" s="216" t="s">
        <v>205</v>
      </c>
      <c r="W13" s="85"/>
      <c r="X13" s="85"/>
      <c r="Y13" s="17" t="s">
        <v>206</v>
      </c>
      <c r="Z13" s="85"/>
      <c r="AA13" s="217"/>
      <c r="AK13" s="153"/>
    </row>
    <row r="14" customFormat="false" ht="12.75" hidden="false" customHeight="true" outlineLevel="0" collapsed="false">
      <c r="A14" s="134" t="s">
        <v>207</v>
      </c>
      <c r="E14" s="226" t="n">
        <f aca="false">+E159</f>
        <v>0</v>
      </c>
      <c r="F14" s="134" t="s">
        <v>208</v>
      </c>
      <c r="K14" s="216" t="s">
        <v>209</v>
      </c>
      <c r="L14" s="227" t="n">
        <f aca="false">SUM(L9:L13)/1000000</f>
        <v>0</v>
      </c>
      <c r="M14" s="227" t="n">
        <f aca="false">SUM(M9:M13)/1000000</f>
        <v>0</v>
      </c>
      <c r="N14" s="227" t="n">
        <f aca="false">SUM(N9:N13)/1000000</f>
        <v>0</v>
      </c>
      <c r="O14" s="227" t="n">
        <f aca="false">SUM(O9:O13)/1000000</f>
        <v>0</v>
      </c>
      <c r="P14" s="227" t="n">
        <f aca="false">SUM(P9:P13)/1000000</f>
        <v>0</v>
      </c>
      <c r="Q14" s="227" t="n">
        <f aca="false">SUM(Q9:Q13)/1000000</f>
        <v>0</v>
      </c>
      <c r="R14" s="228" t="n">
        <f aca="false">SUM(R9:R12)/1000000</f>
        <v>0</v>
      </c>
      <c r="S14" s="227" t="n">
        <f aca="false">SUM(S9:S13)</f>
        <v>0</v>
      </c>
      <c r="T14" s="227" t="n">
        <f aca="false">SUM(T9:T13)</f>
        <v>0</v>
      </c>
      <c r="V14" s="216"/>
      <c r="W14" s="85"/>
      <c r="X14" s="85"/>
      <c r="Y14" s="17" t="s">
        <v>210</v>
      </c>
      <c r="Z14" s="85"/>
      <c r="AA14" s="217"/>
    </row>
    <row r="15" customFormat="false" ht="12.75" hidden="false" customHeight="true" outlineLevel="0" collapsed="false">
      <c r="A15" s="134" t="s">
        <v>211</v>
      </c>
      <c r="E15" s="226" t="n">
        <f aca="false">+L159</f>
        <v>0</v>
      </c>
      <c r="F15" s="134" t="s">
        <v>208</v>
      </c>
      <c r="K15" s="216" t="s">
        <v>212</v>
      </c>
      <c r="L15" s="29" t="n">
        <v>1</v>
      </c>
      <c r="M15" s="29" t="n">
        <v>0</v>
      </c>
      <c r="N15" s="29" t="n">
        <v>0</v>
      </c>
      <c r="O15" s="29" t="n">
        <v>0</v>
      </c>
      <c r="P15" s="29" t="n">
        <v>0</v>
      </c>
      <c r="Q15" s="29" t="n">
        <v>0</v>
      </c>
      <c r="R15" s="229" t="n">
        <f aca="false">IF(R16=0,0,R17/R16)</f>
        <v>0</v>
      </c>
      <c r="S15" s="230" t="str">
        <f aca="false">IF(SUM(S14:T14)-R14=0,"-",SUM(S14:T14)-R14)</f>
        <v>-</v>
      </c>
      <c r="T15" s="225"/>
      <c r="V15" s="216"/>
      <c r="W15" s="17" t="s">
        <v>213</v>
      </c>
      <c r="X15" s="17" t="s">
        <v>214</v>
      </c>
      <c r="Y15" s="21" t="s">
        <v>215</v>
      </c>
      <c r="Z15" s="85"/>
      <c r="AA15" s="217"/>
    </row>
    <row r="16" customFormat="false" ht="12.75" hidden="false" customHeight="true" outlineLevel="0" collapsed="false">
      <c r="A16" s="134" t="s">
        <v>216</v>
      </c>
      <c r="E16" s="226" t="n">
        <f aca="false">+E185</f>
        <v>0</v>
      </c>
      <c r="F16" s="134" t="s">
        <v>208</v>
      </c>
      <c r="I16" s="231"/>
      <c r="J16" s="231"/>
      <c r="K16" s="216" t="s">
        <v>217</v>
      </c>
      <c r="L16" s="234" t="n">
        <v>0</v>
      </c>
      <c r="M16" s="234" t="n">
        <v>0</v>
      </c>
      <c r="N16" s="234" t="n">
        <v>0</v>
      </c>
      <c r="O16" s="234" t="n">
        <v>0</v>
      </c>
      <c r="P16" s="234" t="n">
        <v>0</v>
      </c>
      <c r="Q16" s="234" t="n">
        <v>0</v>
      </c>
      <c r="R16" s="400" t="n">
        <f aca="false">SUM(L16:Q16)</f>
        <v>0</v>
      </c>
      <c r="S16" s="236"/>
      <c r="T16" s="225"/>
      <c r="U16" s="85"/>
      <c r="V16" s="216" t="s">
        <v>218</v>
      </c>
      <c r="W16" s="85" t="n">
        <v>0</v>
      </c>
      <c r="X16" s="85" t="n">
        <v>0</v>
      </c>
      <c r="Y16" s="85" t="n">
        <f aca="false">(X16-W16)/1000000</f>
        <v>0</v>
      </c>
      <c r="Z16" s="85"/>
      <c r="AA16" s="217"/>
      <c r="AB16" s="85"/>
      <c r="AC16" s="85"/>
      <c r="AD16" s="85"/>
      <c r="AE16" s="85"/>
      <c r="AF16" s="85"/>
      <c r="AG16" s="85"/>
      <c r="AH16" s="85"/>
      <c r="AI16" s="85"/>
      <c r="AJ16" s="85"/>
      <c r="AK16" s="85"/>
    </row>
    <row r="17" customFormat="false" ht="12.75" hidden="false" customHeight="true" outlineLevel="0" collapsed="false">
      <c r="E17" s="226"/>
      <c r="I17" s="231"/>
      <c r="J17" s="231"/>
      <c r="K17" s="237"/>
      <c r="L17" s="238" t="n">
        <f aca="false">SUM(L15*L16)</f>
        <v>0</v>
      </c>
      <c r="M17" s="238" t="n">
        <f aca="false">SUM(M15*M16)</f>
        <v>0</v>
      </c>
      <c r="N17" s="238" t="n">
        <f aca="false">SUM(N15*N16)</f>
        <v>0</v>
      </c>
      <c r="O17" s="238" t="n">
        <f aca="false">SUM(O15*O16)</f>
        <v>0</v>
      </c>
      <c r="P17" s="238" t="n">
        <f aca="false">SUM(P15*P16)</f>
        <v>0</v>
      </c>
      <c r="Q17" s="238" t="n">
        <f aca="false">SUM(Q15*Q16)</f>
        <v>0</v>
      </c>
      <c r="R17" s="239" t="n">
        <f aca="false">SUM(L17:Q17)</f>
        <v>0</v>
      </c>
      <c r="S17" s="0"/>
      <c r="T17" s="0"/>
      <c r="U17" s="85"/>
      <c r="V17" s="216" t="s">
        <v>219</v>
      </c>
      <c r="W17" s="85" t="n">
        <v>0</v>
      </c>
      <c r="X17" s="85" t="n">
        <v>0</v>
      </c>
      <c r="Y17" s="85" t="n">
        <f aca="false">(X17-W17)/1000000</f>
        <v>0</v>
      </c>
      <c r="Z17" s="85"/>
      <c r="AA17" s="217"/>
      <c r="AB17" s="85"/>
      <c r="AC17" s="85"/>
      <c r="AD17" s="85"/>
      <c r="AE17" s="85"/>
      <c r="AF17" s="85"/>
      <c r="AG17" s="85"/>
      <c r="AH17" s="85"/>
      <c r="AI17" s="85"/>
      <c r="AJ17" s="85"/>
      <c r="AK17" s="85"/>
    </row>
    <row r="18" customFormat="false" ht="12.75" hidden="false" customHeight="true" outlineLevel="0" collapsed="false">
      <c r="E18" s="226"/>
      <c r="I18" s="231"/>
      <c r="J18" s="231"/>
      <c r="K18" s="220" t="s">
        <v>220</v>
      </c>
      <c r="L18" s="85"/>
      <c r="M18" s="85"/>
      <c r="N18" s="85"/>
      <c r="O18" s="85"/>
      <c r="P18" s="85"/>
      <c r="Q18" s="75"/>
      <c r="R18" s="217"/>
      <c r="S18" s="223"/>
      <c r="T18" s="223"/>
      <c r="U18" s="85"/>
      <c r="V18" s="216" t="s">
        <v>221</v>
      </c>
      <c r="W18" s="85" t="n">
        <f aca="false">W16+W17</f>
        <v>0</v>
      </c>
      <c r="X18" s="85" t="n">
        <f aca="false">X16+X17</f>
        <v>0</v>
      </c>
      <c r="Y18" s="85" t="n">
        <f aca="false">Y16+Y17</f>
        <v>0</v>
      </c>
      <c r="Z18" s="85"/>
      <c r="AA18" s="217"/>
      <c r="AB18" s="85"/>
      <c r="AC18" s="85"/>
      <c r="AD18" s="85"/>
      <c r="AE18" s="85"/>
      <c r="AF18" s="85"/>
      <c r="AG18" s="85"/>
      <c r="AH18" s="85"/>
      <c r="AI18" s="85"/>
      <c r="AJ18" s="85"/>
      <c r="AK18" s="85"/>
    </row>
    <row r="19" customFormat="false" ht="12.75" hidden="false" customHeight="true" outlineLevel="0" collapsed="false">
      <c r="A19" s="137" t="s">
        <v>27</v>
      </c>
      <c r="E19" s="240" t="n">
        <f aca="false">SUM(E9:E16)</f>
        <v>0</v>
      </c>
      <c r="I19" s="85"/>
      <c r="J19" s="85"/>
      <c r="K19" s="216" t="s">
        <v>193</v>
      </c>
      <c r="L19" s="153" t="n">
        <v>0</v>
      </c>
      <c r="M19" s="153" t="n">
        <v>0</v>
      </c>
      <c r="N19" s="153" t="n">
        <v>0</v>
      </c>
      <c r="O19" s="153" t="n">
        <v>0</v>
      </c>
      <c r="P19" s="153" t="n">
        <v>0</v>
      </c>
      <c r="Q19" s="153" t="n">
        <v>0</v>
      </c>
      <c r="R19" s="222" t="n">
        <f aca="false">SUM(L19:Q19)</f>
        <v>0</v>
      </c>
      <c r="S19" s="223" t="n">
        <f aca="false">IF(R19&gt;=0,R19/1000000,0)</f>
        <v>0</v>
      </c>
      <c r="T19" s="223" t="n">
        <f aca="false">IF(R19&gt;=0,0,R19/1000000)</f>
        <v>0</v>
      </c>
      <c r="U19" s="85"/>
      <c r="V19" s="216"/>
      <c r="W19" s="85"/>
      <c r="X19" s="85"/>
      <c r="Y19" s="85"/>
      <c r="Z19" s="85"/>
      <c r="AA19" s="217"/>
      <c r="AB19" s="85"/>
      <c r="AC19" s="85"/>
      <c r="AD19" s="85"/>
      <c r="AE19" s="85"/>
      <c r="AF19" s="85"/>
      <c r="AG19" s="85"/>
      <c r="AH19" s="85"/>
      <c r="AI19" s="153"/>
      <c r="AJ19" s="85"/>
      <c r="AK19" s="85"/>
    </row>
    <row r="20" customFormat="false" ht="12.75" hidden="false" customHeight="true" outlineLevel="0" collapsed="false">
      <c r="I20" s="85"/>
      <c r="J20" s="85"/>
      <c r="K20" s="216" t="s">
        <v>195</v>
      </c>
      <c r="L20" s="153" t="n">
        <v>0</v>
      </c>
      <c r="M20" s="153" t="n">
        <v>0</v>
      </c>
      <c r="N20" s="153" t="n">
        <v>0</v>
      </c>
      <c r="O20" s="153" t="n">
        <v>0</v>
      </c>
      <c r="P20" s="153" t="n">
        <v>0</v>
      </c>
      <c r="Q20" s="153" t="n">
        <v>0</v>
      </c>
      <c r="R20" s="222" t="n">
        <f aca="false">SUM(L20:Q20)</f>
        <v>0</v>
      </c>
      <c r="S20" s="223" t="n">
        <f aca="false">IF(R20&gt;=0,R20/1000000,0)</f>
        <v>0</v>
      </c>
      <c r="T20" s="223" t="n">
        <f aca="false">IF(R20&gt;=0,0,R20/1000000)</f>
        <v>0</v>
      </c>
      <c r="U20" s="85"/>
      <c r="V20" s="216" t="s">
        <v>222</v>
      </c>
      <c r="W20" s="85"/>
      <c r="X20" s="85"/>
      <c r="Y20" s="85"/>
      <c r="Z20" s="85" t="n">
        <f aca="false">SUM(E19)-SUM(B58+B59+B64+B65)</f>
        <v>0</v>
      </c>
      <c r="AA20" s="217"/>
      <c r="AB20" s="85"/>
      <c r="AC20" s="85"/>
      <c r="AD20" s="85"/>
      <c r="AE20" s="85"/>
      <c r="AF20" s="85"/>
      <c r="AG20" s="85"/>
      <c r="AH20" s="85"/>
      <c r="AI20" s="153"/>
      <c r="AJ20" s="85"/>
      <c r="AK20" s="85"/>
    </row>
    <row r="21" customFormat="false" ht="12.75" hidden="false" customHeight="true" outlineLevel="0" collapsed="false">
      <c r="A21" s="218" t="s">
        <v>223</v>
      </c>
      <c r="I21" s="85"/>
      <c r="J21" s="85"/>
      <c r="K21" s="216" t="s">
        <v>199</v>
      </c>
      <c r="L21" s="153" t="n">
        <v>0</v>
      </c>
      <c r="M21" s="153" t="n">
        <v>0</v>
      </c>
      <c r="N21" s="153" t="n">
        <v>0</v>
      </c>
      <c r="O21" s="153" t="n">
        <v>0</v>
      </c>
      <c r="P21" s="153" t="n">
        <v>0</v>
      </c>
      <c r="Q21" s="153" t="n">
        <v>0</v>
      </c>
      <c r="R21" s="222" t="n">
        <f aca="false">SUM(L21:Q21)</f>
        <v>0</v>
      </c>
      <c r="S21" s="223" t="n">
        <f aca="false">IF(R21&gt;=0,R21/1000000,0)</f>
        <v>0</v>
      </c>
      <c r="T21" s="223" t="n">
        <f aca="false">IF(R21&gt;=0,0,R21/1000000)</f>
        <v>0</v>
      </c>
      <c r="U21" s="75"/>
      <c r="V21" s="242"/>
      <c r="W21" s="243"/>
      <c r="X21" s="243"/>
      <c r="Y21" s="243"/>
      <c r="Z21" s="243"/>
      <c r="AA21" s="244"/>
      <c r="AB21" s="75"/>
      <c r="AC21" s="75"/>
      <c r="AD21" s="75"/>
      <c r="AE21" s="75"/>
      <c r="AF21" s="75"/>
      <c r="AG21" s="75"/>
      <c r="AH21" s="75"/>
      <c r="AI21" s="2"/>
      <c r="AJ21" s="85"/>
      <c r="AK21" s="85"/>
    </row>
    <row r="22" customFormat="false" ht="12.75" hidden="false" customHeight="true" outlineLevel="0" collapsed="false">
      <c r="A22" s="134" t="s">
        <v>224</v>
      </c>
      <c r="E22" s="253" t="n">
        <v>0</v>
      </c>
      <c r="F22" s="1" t="s">
        <v>191</v>
      </c>
      <c r="G22" s="85"/>
      <c r="I22" s="85"/>
      <c r="J22" s="85"/>
      <c r="K22" s="216" t="s">
        <v>203</v>
      </c>
      <c r="L22" s="153" t="n">
        <v>0</v>
      </c>
      <c r="M22" s="153" t="n">
        <v>0</v>
      </c>
      <c r="N22" s="153" t="n">
        <v>0</v>
      </c>
      <c r="O22" s="153" t="n">
        <v>0</v>
      </c>
      <c r="P22" s="153" t="n">
        <v>0</v>
      </c>
      <c r="Q22" s="153" t="n">
        <v>0</v>
      </c>
      <c r="R22" s="222" t="n">
        <f aca="false">SUM(L22:Q22)</f>
        <v>0</v>
      </c>
      <c r="S22" s="223" t="n">
        <f aca="false">IF(R22&gt;=0,R22/1000000,0)</f>
        <v>0</v>
      </c>
      <c r="T22" s="223" t="n">
        <f aca="false">IF(R22&gt;=0,0,R22/1000000)</f>
        <v>0</v>
      </c>
      <c r="U22" s="85"/>
      <c r="V22" s="85"/>
      <c r="W22" s="85"/>
      <c r="X22" s="85"/>
      <c r="Y22" s="85"/>
      <c r="Z22" s="85"/>
      <c r="AA22" s="85"/>
      <c r="AB22" s="85"/>
      <c r="AC22" s="85"/>
      <c r="AD22" s="85"/>
      <c r="AE22" s="85"/>
      <c r="AF22" s="85"/>
      <c r="AG22" s="85"/>
      <c r="AH22" s="85"/>
      <c r="AI22" s="2"/>
      <c r="AJ22" s="85"/>
      <c r="AK22" s="85"/>
    </row>
    <row r="23" customFormat="false" ht="12.75" hidden="false" customHeight="true" outlineLevel="0" collapsed="false">
      <c r="A23" s="134" t="s">
        <v>225</v>
      </c>
      <c r="E23" s="221" t="n">
        <f aca="false">B63</f>
        <v>0</v>
      </c>
      <c r="F23" s="134" t="s">
        <v>208</v>
      </c>
      <c r="G23" s="85"/>
      <c r="I23" s="85"/>
      <c r="J23" s="85"/>
      <c r="K23" s="216"/>
      <c r="L23" s="85"/>
      <c r="M23" s="85"/>
      <c r="N23" s="85"/>
      <c r="O23" s="85"/>
      <c r="P23" s="85"/>
      <c r="Q23" s="85"/>
      <c r="R23" s="217"/>
      <c r="S23" s="225"/>
      <c r="T23" s="225"/>
      <c r="U23" s="85"/>
      <c r="V23" s="85"/>
      <c r="W23" s="85"/>
      <c r="X23" s="85"/>
      <c r="Y23" s="85"/>
      <c r="Z23" s="85"/>
      <c r="AA23" s="85"/>
      <c r="AB23" s="85"/>
      <c r="AC23" s="85"/>
      <c r="AD23" s="85"/>
      <c r="AE23" s="85"/>
      <c r="AF23" s="85"/>
      <c r="AG23" s="85"/>
      <c r="AH23" s="85"/>
      <c r="AI23" s="2"/>
      <c r="AJ23" s="85"/>
      <c r="AK23" s="85"/>
    </row>
    <row r="24" customFormat="false" ht="12.75" hidden="false" customHeight="true" outlineLevel="0" collapsed="false">
      <c r="A24" s="134" t="s">
        <v>226</v>
      </c>
      <c r="E24" s="246" t="n">
        <f aca="false">E22+E23</f>
        <v>0</v>
      </c>
      <c r="F24" s="134" t="s">
        <v>208</v>
      </c>
      <c r="I24" s="85"/>
      <c r="J24" s="85"/>
      <c r="K24" s="216" t="s">
        <v>209</v>
      </c>
      <c r="L24" s="227" t="n">
        <f aca="false">SUM(L19:L23)/1000000</f>
        <v>0</v>
      </c>
      <c r="M24" s="227" t="n">
        <f aca="false">SUM(M19:M23)/1000000</f>
        <v>0</v>
      </c>
      <c r="N24" s="227" t="n">
        <f aca="false">SUM(N19:N23)/1000000</f>
        <v>0</v>
      </c>
      <c r="O24" s="227" t="n">
        <f aca="false">SUM(O19:O23)/1000000</f>
        <v>0</v>
      </c>
      <c r="P24" s="227" t="n">
        <f aca="false">SUM(P19:P23)/1000000</f>
        <v>0</v>
      </c>
      <c r="Q24" s="227" t="n">
        <f aca="false">SUM(Q19:Q23)/1000000</f>
        <v>0</v>
      </c>
      <c r="R24" s="228" t="n">
        <f aca="false">SUM(R19:R22)/1000000</f>
        <v>0</v>
      </c>
      <c r="S24" s="227" t="n">
        <f aca="false">SUM(S19:S23)</f>
        <v>0</v>
      </c>
      <c r="T24" s="227" t="n">
        <f aca="false">SUM(T19:T23)</f>
        <v>0</v>
      </c>
      <c r="U24" s="75"/>
      <c r="V24" s="75"/>
      <c r="W24" s="75"/>
      <c r="X24" s="75"/>
      <c r="Y24" s="75"/>
      <c r="Z24" s="75"/>
      <c r="AA24" s="75"/>
      <c r="AB24" s="75"/>
      <c r="AC24" s="75"/>
      <c r="AD24" s="75"/>
      <c r="AE24" s="75"/>
      <c r="AF24" s="75"/>
      <c r="AG24" s="75"/>
      <c r="AH24" s="75"/>
      <c r="AI24" s="2"/>
      <c r="AJ24" s="85"/>
      <c r="AK24" s="85"/>
    </row>
    <row r="25" customFormat="false" ht="12.75" hidden="false" customHeight="true" outlineLevel="0" collapsed="false">
      <c r="A25" s="134" t="s">
        <v>227</v>
      </c>
      <c r="E25" s="226" t="n">
        <f aca="false">-M214</f>
        <v>-0</v>
      </c>
      <c r="I25" s="85"/>
      <c r="J25" s="85"/>
      <c r="K25" s="242"/>
      <c r="L25" s="243"/>
      <c r="M25" s="243"/>
      <c r="N25" s="243"/>
      <c r="O25" s="243"/>
      <c r="P25" s="243"/>
      <c r="Q25" s="243"/>
      <c r="R25" s="244"/>
      <c r="S25" s="75"/>
      <c r="T25" s="75"/>
      <c r="U25" s="85"/>
      <c r="V25" s="85"/>
      <c r="W25" s="85"/>
      <c r="X25" s="85"/>
      <c r="Y25" s="85"/>
      <c r="Z25" s="85"/>
      <c r="AA25" s="85"/>
      <c r="AB25" s="85"/>
      <c r="AC25" s="85"/>
      <c r="AD25" s="85"/>
      <c r="AE25" s="85"/>
      <c r="AF25" s="85"/>
      <c r="AG25" s="85"/>
      <c r="AH25" s="85"/>
      <c r="AI25" s="2"/>
      <c r="AJ25" s="85"/>
      <c r="AK25" s="85"/>
    </row>
    <row r="26" customFormat="false" ht="12.75" hidden="false" customHeight="true" outlineLevel="0" collapsed="false">
      <c r="A26" s="137" t="s">
        <v>228</v>
      </c>
      <c r="E26" s="247" t="n">
        <f aca="false">E24+E25</f>
        <v>0</v>
      </c>
      <c r="I26" s="85"/>
      <c r="J26" s="85"/>
      <c r="K26" s="1"/>
      <c r="L26" s="1"/>
      <c r="M26" s="1"/>
      <c r="N26" s="1"/>
      <c r="O26" s="1"/>
      <c r="P26" s="1"/>
      <c r="Q26" s="1"/>
      <c r="R26" s="1"/>
      <c r="S26" s="85"/>
      <c r="T26" s="85"/>
      <c r="U26" s="85"/>
      <c r="V26" s="85"/>
      <c r="W26" s="85"/>
      <c r="X26" s="85"/>
      <c r="Y26" s="85"/>
      <c r="Z26" s="85"/>
      <c r="AA26" s="85"/>
      <c r="AB26" s="85"/>
      <c r="AC26" s="85"/>
      <c r="AD26" s="85"/>
      <c r="AE26" s="85"/>
      <c r="AF26" s="85"/>
      <c r="AG26" s="85"/>
      <c r="AH26" s="85"/>
      <c r="AI26" s="2"/>
      <c r="AJ26" s="85"/>
      <c r="AK26" s="85"/>
    </row>
    <row r="27" customFormat="false" ht="12.75" hidden="false" customHeight="true" outlineLevel="0" collapsed="false">
      <c r="G27" s="85"/>
      <c r="I27" s="85"/>
      <c r="J27" s="85"/>
      <c r="K27" s="248"/>
      <c r="L27" s="209"/>
      <c r="M27" s="209"/>
      <c r="N27" s="209"/>
      <c r="O27" s="209"/>
      <c r="P27" s="209"/>
      <c r="Q27" s="249"/>
      <c r="R27" s="250"/>
      <c r="S27" s="85"/>
      <c r="T27" s="85"/>
      <c r="U27" s="85"/>
      <c r="V27" s="85"/>
      <c r="W27" s="85"/>
      <c r="X27" s="85"/>
      <c r="Y27" s="85"/>
      <c r="Z27" s="85"/>
      <c r="AA27" s="85"/>
      <c r="AB27" s="85"/>
      <c r="AC27" s="85"/>
      <c r="AD27" s="85"/>
      <c r="AE27" s="85"/>
      <c r="AF27" s="85"/>
      <c r="AG27" s="85"/>
      <c r="AH27" s="85"/>
      <c r="AI27" s="85"/>
      <c r="AJ27" s="85"/>
      <c r="AK27" s="85"/>
    </row>
    <row r="28" customFormat="false" ht="12.75" hidden="false" customHeight="true" outlineLevel="0" collapsed="false">
      <c r="A28" s="218" t="s">
        <v>229</v>
      </c>
      <c r="E28" s="85"/>
      <c r="I28" s="85"/>
      <c r="J28" s="85"/>
      <c r="K28" s="251" t="s">
        <v>230</v>
      </c>
      <c r="L28" s="251"/>
      <c r="M28" s="252" t="s">
        <v>231</v>
      </c>
      <c r="N28" s="252" t="s">
        <v>232</v>
      </c>
      <c r="O28" s="85"/>
      <c r="P28" s="85"/>
      <c r="Q28" s="85"/>
      <c r="R28" s="217"/>
      <c r="S28" s="85"/>
      <c r="T28" s="85"/>
      <c r="U28" s="85"/>
      <c r="V28" s="85"/>
      <c r="W28" s="85"/>
      <c r="X28" s="85"/>
      <c r="Y28" s="85"/>
      <c r="Z28" s="85"/>
      <c r="AA28" s="85"/>
      <c r="AB28" s="85"/>
      <c r="AC28" s="85"/>
      <c r="AD28" s="85"/>
      <c r="AE28" s="85"/>
      <c r="AF28" s="85"/>
      <c r="AG28" s="85"/>
      <c r="AH28" s="85"/>
      <c r="AI28" s="85"/>
      <c r="AJ28" s="85"/>
      <c r="AK28" s="85"/>
    </row>
    <row r="29" customFormat="false" ht="12.75" hidden="false" customHeight="true" outlineLevel="0" collapsed="false">
      <c r="A29" s="134" t="s">
        <v>233</v>
      </c>
      <c r="E29" s="253" t="n">
        <v>0</v>
      </c>
      <c r="F29" s="134" t="s">
        <v>234</v>
      </c>
      <c r="I29" s="85"/>
      <c r="J29" s="85"/>
      <c r="K29" s="216" t="s">
        <v>220</v>
      </c>
      <c r="L29" s="85"/>
      <c r="M29" s="85"/>
      <c r="N29" s="85"/>
      <c r="O29" s="85"/>
      <c r="P29" s="85"/>
      <c r="Q29" s="75"/>
      <c r="R29" s="254"/>
      <c r="S29" s="85"/>
      <c r="T29" s="85"/>
      <c r="U29" s="85"/>
      <c r="V29" s="85"/>
      <c r="W29" s="85"/>
      <c r="X29" s="85"/>
      <c r="Y29" s="85"/>
      <c r="Z29" s="85"/>
      <c r="AA29" s="85"/>
      <c r="AB29" s="85"/>
      <c r="AC29" s="85"/>
      <c r="AD29" s="85"/>
      <c r="AE29" s="85"/>
      <c r="AF29" s="85"/>
      <c r="AG29" s="85"/>
      <c r="AH29" s="85"/>
      <c r="AI29" s="85"/>
      <c r="AJ29" s="85"/>
      <c r="AK29" s="85"/>
    </row>
    <row r="30" customFormat="false" ht="12.75" hidden="false" customHeight="true" outlineLevel="0" collapsed="false">
      <c r="A30" s="134" t="s">
        <v>235</v>
      </c>
      <c r="E30" s="255" t="n">
        <f aca="false">B61</f>
        <v>0</v>
      </c>
      <c r="F30" s="134" t="s">
        <v>236</v>
      </c>
      <c r="I30" s="85"/>
      <c r="J30" s="85"/>
      <c r="K30" s="216" t="s">
        <v>237</v>
      </c>
      <c r="L30" s="153" t="n">
        <v>0</v>
      </c>
      <c r="M30" s="153" t="n">
        <v>0</v>
      </c>
      <c r="N30" s="153"/>
      <c r="O30" s="85" t="s">
        <v>234</v>
      </c>
      <c r="P30" s="85"/>
      <c r="Q30" s="85"/>
      <c r="R30" s="217"/>
      <c r="S30" s="85"/>
      <c r="T30" s="85"/>
      <c r="U30" s="85"/>
      <c r="V30" s="85"/>
      <c r="W30" s="85"/>
      <c r="X30" s="85"/>
      <c r="Y30" s="85"/>
      <c r="Z30" s="85"/>
      <c r="AA30" s="85"/>
      <c r="AB30" s="85"/>
      <c r="AC30" s="85"/>
      <c r="AD30" s="85"/>
      <c r="AE30" s="85"/>
      <c r="AF30" s="85"/>
      <c r="AG30" s="85"/>
      <c r="AH30" s="85"/>
      <c r="AI30" s="85"/>
      <c r="AJ30" s="85"/>
      <c r="AK30" s="85"/>
    </row>
    <row r="31" customFormat="false" ht="12.75" hidden="false" customHeight="true" outlineLevel="0" collapsed="false">
      <c r="A31" s="134" t="s">
        <v>238</v>
      </c>
      <c r="E31" s="226" t="n">
        <f aca="false">B102</f>
        <v>0</v>
      </c>
      <c r="F31" s="134" t="s">
        <v>236</v>
      </c>
      <c r="I31" s="85"/>
      <c r="J31" s="85"/>
      <c r="K31" s="216" t="s">
        <v>239</v>
      </c>
      <c r="L31" s="153" t="n">
        <v>0</v>
      </c>
      <c r="M31" s="153" t="n">
        <v>0</v>
      </c>
      <c r="N31" s="2" t="n">
        <v>0</v>
      </c>
      <c r="O31" s="85" t="s">
        <v>234</v>
      </c>
      <c r="P31" s="85"/>
      <c r="Q31" s="85"/>
      <c r="R31" s="217"/>
      <c r="S31" s="85"/>
      <c r="T31" s="85"/>
      <c r="U31" s="85"/>
      <c r="V31" s="85"/>
      <c r="W31" s="85"/>
      <c r="X31" s="85"/>
      <c r="Y31" s="85"/>
      <c r="Z31" s="85"/>
      <c r="AA31" s="85"/>
      <c r="AB31" s="85"/>
      <c r="AC31" s="85"/>
      <c r="AD31" s="85"/>
      <c r="AE31" s="85"/>
      <c r="AF31" s="85"/>
      <c r="AG31" s="85"/>
      <c r="AH31" s="85"/>
      <c r="AI31" s="75"/>
      <c r="AJ31" s="85"/>
      <c r="AK31" s="85"/>
    </row>
    <row r="32" customFormat="false" ht="12.75" hidden="false" customHeight="true" outlineLevel="0" collapsed="false">
      <c r="A32" s="134" t="s">
        <v>240</v>
      </c>
      <c r="E32" s="255" t="n">
        <f aca="false">B118</f>
        <v>0</v>
      </c>
      <c r="F32" s="134" t="s">
        <v>236</v>
      </c>
      <c r="K32" s="216" t="s">
        <v>241</v>
      </c>
      <c r="L32" s="153" t="n">
        <v>0</v>
      </c>
      <c r="M32" s="153" t="n">
        <v>0</v>
      </c>
      <c r="N32" s="2"/>
      <c r="O32" s="85" t="s">
        <v>234</v>
      </c>
      <c r="P32" s="85"/>
      <c r="Q32" s="85"/>
      <c r="R32" s="217"/>
      <c r="AI32" s="1"/>
    </row>
    <row r="33" customFormat="false" ht="12.75" hidden="false" customHeight="true" outlineLevel="0" collapsed="false">
      <c r="A33" s="134" t="s">
        <v>242</v>
      </c>
      <c r="E33" s="226" t="n">
        <f aca="false">+B67</f>
        <v>0</v>
      </c>
      <c r="F33" s="134" t="s">
        <v>236</v>
      </c>
      <c r="K33" s="216"/>
      <c r="L33" s="75"/>
      <c r="M33" s="2"/>
      <c r="N33" s="2"/>
      <c r="O33" s="85"/>
      <c r="P33" s="85"/>
      <c r="Q33" s="85"/>
      <c r="R33" s="217"/>
    </row>
    <row r="34" customFormat="false" ht="12.75" hidden="false" customHeight="true" outlineLevel="0" collapsed="false">
      <c r="A34" s="134" t="s">
        <v>243</v>
      </c>
      <c r="E34" s="226" t="n">
        <f aca="false">B69</f>
        <v>0</v>
      </c>
      <c r="F34" s="134" t="s">
        <v>236</v>
      </c>
      <c r="K34" s="216" t="s">
        <v>244</v>
      </c>
      <c r="L34" s="85"/>
      <c r="M34" s="2" t="n">
        <v>0</v>
      </c>
      <c r="N34" s="2" t="n">
        <f aca="false">B63</f>
        <v>0</v>
      </c>
      <c r="O34" s="85" t="s">
        <v>245</v>
      </c>
      <c r="P34" s="85"/>
      <c r="Q34" s="85"/>
      <c r="R34" s="217"/>
    </row>
    <row r="35" customFormat="false" ht="12.75" hidden="false" customHeight="true" outlineLevel="0" collapsed="false">
      <c r="A35" s="134" t="s">
        <v>246</v>
      </c>
      <c r="E35" s="226" t="n">
        <f aca="false">F238</f>
        <v>0</v>
      </c>
      <c r="F35" s="134" t="s">
        <v>236</v>
      </c>
      <c r="K35" s="216"/>
      <c r="L35" s="85"/>
      <c r="M35" s="2"/>
      <c r="N35" s="2"/>
      <c r="O35" s="85"/>
      <c r="P35" s="85"/>
      <c r="Q35" s="85"/>
      <c r="R35" s="217"/>
    </row>
    <row r="36" customFormat="false" ht="12.75" hidden="false" customHeight="true" outlineLevel="0" collapsed="false">
      <c r="A36" s="137" t="s">
        <v>247</v>
      </c>
      <c r="E36" s="240" t="n">
        <f aca="false">SUM(E29:E35)</f>
        <v>0</v>
      </c>
      <c r="K36" s="216" t="s">
        <v>110</v>
      </c>
      <c r="L36" s="75"/>
      <c r="M36" s="2" t="n">
        <f aca="false">SUM(M30:M34)</f>
        <v>0</v>
      </c>
      <c r="N36" s="2" t="n">
        <f aca="false">SUM(N30:N34)</f>
        <v>0</v>
      </c>
      <c r="O36" s="85"/>
      <c r="P36" s="85"/>
      <c r="Q36" s="85"/>
      <c r="R36" s="217"/>
    </row>
    <row r="37" customFormat="false" ht="12.75" hidden="false" customHeight="true" outlineLevel="0" collapsed="false">
      <c r="K37" s="256"/>
      <c r="L37" s="75"/>
      <c r="M37" s="75"/>
      <c r="N37" s="75"/>
      <c r="O37" s="85"/>
      <c r="P37" s="85"/>
      <c r="Q37" s="85"/>
      <c r="R37" s="217"/>
    </row>
    <row r="38" customFormat="false" ht="12.75" hidden="false" customHeight="true" outlineLevel="0" collapsed="false">
      <c r="A38" s="218" t="s">
        <v>248</v>
      </c>
      <c r="C38" s="153"/>
      <c r="E38" s="240" t="n">
        <f aca="false">+E36+E26+E19</f>
        <v>0</v>
      </c>
      <c r="K38" s="216"/>
      <c r="L38" s="257" t="s">
        <v>249</v>
      </c>
      <c r="M38" s="58" t="n">
        <f aca="false">M36-E38</f>
        <v>0</v>
      </c>
      <c r="N38" s="58" t="n">
        <f aca="false">+N36-E26</f>
        <v>0</v>
      </c>
      <c r="O38" s="85"/>
      <c r="P38" s="85"/>
      <c r="Q38" s="85"/>
      <c r="R38" s="217"/>
      <c r="AN38" s="1"/>
      <c r="AO38" s="1"/>
      <c r="AP38" s="1"/>
      <c r="AQ38" s="1"/>
      <c r="AR38" s="1"/>
      <c r="AS38" s="1"/>
    </row>
    <row r="39" customFormat="false" ht="12.75" hidden="false" customHeight="true" outlineLevel="0" collapsed="false">
      <c r="K39" s="258"/>
      <c r="L39" s="259"/>
      <c r="M39" s="259"/>
      <c r="N39" s="260"/>
      <c r="O39" s="259"/>
      <c r="P39" s="259"/>
      <c r="Q39" s="259"/>
      <c r="R39" s="261"/>
      <c r="AJ39" s="1"/>
      <c r="AK39" s="1"/>
      <c r="AN39" s="1"/>
      <c r="AO39" s="1"/>
      <c r="AP39" s="1"/>
      <c r="AQ39" s="1"/>
      <c r="AR39" s="1"/>
      <c r="AS39" s="1"/>
    </row>
    <row r="40" customFormat="false" ht="12.75" hidden="false" customHeight="true" outlineLevel="0" collapsed="false">
      <c r="A40" s="401"/>
      <c r="B40" s="402"/>
      <c r="C40" s="402"/>
      <c r="D40" s="402"/>
      <c r="E40" s="402"/>
      <c r="F40" s="402"/>
      <c r="G40" s="402"/>
      <c r="H40" s="402"/>
      <c r="I40" s="402"/>
      <c r="J40" s="402"/>
      <c r="K40" s="404"/>
      <c r="L40" s="404"/>
      <c r="M40" s="404"/>
      <c r="N40" s="404"/>
      <c r="O40" s="404"/>
      <c r="P40" s="404"/>
      <c r="Q40" s="402"/>
      <c r="R40" s="402"/>
      <c r="S40" s="402"/>
      <c r="T40" s="402"/>
      <c r="U40" s="402"/>
      <c r="V40" s="402"/>
      <c r="W40" s="402"/>
      <c r="X40" s="402"/>
      <c r="Y40" s="402"/>
      <c r="Z40" s="402"/>
      <c r="AA40" s="402"/>
      <c r="AB40" s="402"/>
      <c r="AC40" s="402"/>
      <c r="AD40" s="402"/>
      <c r="AE40" s="402"/>
      <c r="AF40" s="402"/>
      <c r="AG40" s="402"/>
      <c r="AJ40" s="1"/>
      <c r="AK40" s="1"/>
      <c r="AN40" s="1"/>
      <c r="AO40" s="1"/>
      <c r="AP40" s="1"/>
      <c r="AQ40" s="1"/>
      <c r="AR40" s="1"/>
      <c r="AS40" s="1"/>
    </row>
    <row r="41" customFormat="false" ht="12.75" hidden="false" customHeight="true" outlineLevel="0" collapsed="false">
      <c r="A41" s="262" t="s">
        <v>250</v>
      </c>
      <c r="B41" s="262"/>
      <c r="K41" s="1"/>
      <c r="L41" s="1"/>
      <c r="M41" s="33"/>
      <c r="N41" s="1"/>
      <c r="O41" s="1"/>
      <c r="P41" s="1"/>
      <c r="AJ41" s="1"/>
      <c r="AK41" s="1"/>
      <c r="AN41" s="1"/>
      <c r="AO41" s="1"/>
      <c r="AP41" s="1"/>
      <c r="AQ41" s="1"/>
      <c r="AR41" s="1"/>
      <c r="AS41" s="1"/>
    </row>
    <row r="42" customFormat="false" ht="12.75" hidden="false" customHeight="true" outlineLevel="0" collapsed="false">
      <c r="B42" s="1"/>
      <c r="AI42" s="263" t="s">
        <v>251</v>
      </c>
      <c r="AJ42" s="263"/>
      <c r="AK42" s="1"/>
      <c r="AN42" s="1"/>
      <c r="AO42" s="1"/>
      <c r="AP42" s="1"/>
      <c r="AQ42" s="1"/>
      <c r="AR42" s="1"/>
      <c r="AS42" s="1"/>
    </row>
    <row r="43" customFormat="false" ht="12.75" hidden="false" customHeight="true" outlineLevel="0" collapsed="false">
      <c r="A43" s="264"/>
      <c r="B43" s="265" t="s">
        <v>252</v>
      </c>
      <c r="C43" s="266" t="n">
        <f aca="false">SUM(C47:C76)-C61-C68-C69</f>
        <v>0</v>
      </c>
      <c r="D43" s="266" t="n">
        <f aca="false">SUM(D47:D76)-D61-D68-D69</f>
        <v>0</v>
      </c>
      <c r="E43" s="266" t="n">
        <f aca="false">SUM(E47:E76)-E61-E68-E69</f>
        <v>0</v>
      </c>
      <c r="F43" s="266" t="n">
        <f aca="false">SUM(F47:F76)-F61-F68-F69</f>
        <v>0</v>
      </c>
      <c r="G43" s="266" t="n">
        <f aca="false">SUM(G47:G76)-G61-G68-G69</f>
        <v>0</v>
      </c>
      <c r="H43" s="266" t="n">
        <f aca="false">SUM(H47:H76)-H61-H68-H69</f>
        <v>0</v>
      </c>
      <c r="I43" s="266" t="n">
        <f aca="false">SUM(I47:I76)-I61-I68-I69</f>
        <v>0</v>
      </c>
      <c r="J43" s="266" t="n">
        <f aca="false">SUM(J47:J76)-J61-J68-J69</f>
        <v>0</v>
      </c>
      <c r="K43" s="266" t="n">
        <f aca="false">SUM(K47:K76)-K61-K68-K69</f>
        <v>0</v>
      </c>
      <c r="L43" s="266" t="n">
        <f aca="false">SUM(L47:L76)-L61-L68-L69</f>
        <v>0</v>
      </c>
      <c r="M43" s="266" t="n">
        <f aca="false">SUM(M47:M76)-M61-M68-M69</f>
        <v>0</v>
      </c>
      <c r="N43" s="266" t="n">
        <f aca="false">SUM(N47:N76)-N61-N68-N69</f>
        <v>0</v>
      </c>
      <c r="O43" s="266" t="n">
        <f aca="false">SUM(O47:O76)-O61-O68-O69</f>
        <v>0</v>
      </c>
      <c r="P43" s="266" t="n">
        <f aca="false">SUM(P47:P76)-P61-P68-P69</f>
        <v>0</v>
      </c>
      <c r="Q43" s="266" t="n">
        <f aca="false">SUM(Q47:Q76)-Q61-Q68-Q69</f>
        <v>0</v>
      </c>
      <c r="R43" s="266" t="n">
        <f aca="false">SUM(R47:R76)-R61-R68-R69</f>
        <v>0</v>
      </c>
      <c r="S43" s="266" t="n">
        <f aca="false">SUM(S47:S76)-S61-S68-S69</f>
        <v>0</v>
      </c>
      <c r="T43" s="266" t="n">
        <f aca="false">SUM(T47:T76)-T61-T68-T69</f>
        <v>0</v>
      </c>
      <c r="U43" s="266" t="n">
        <f aca="false">SUM(U47:U76)-U61-U68-U69</f>
        <v>0</v>
      </c>
      <c r="V43" s="266" t="n">
        <f aca="false">SUM(V47:V76)-V61-V68-V69</f>
        <v>0</v>
      </c>
      <c r="W43" s="266" t="n">
        <f aca="false">SUM(W47:W76)-W61-W68-W69</f>
        <v>0</v>
      </c>
      <c r="X43" s="266" t="n">
        <f aca="false">SUM(X47:X76)-X61-X68-X69</f>
        <v>0</v>
      </c>
      <c r="Y43" s="266" t="n">
        <f aca="false">SUM(Y47:Y76)-Y61-Y68-Y69</f>
        <v>0</v>
      </c>
      <c r="Z43" s="266" t="n">
        <f aca="false">SUM(Z47:Z76)-Z61-Z68-Z69</f>
        <v>0</v>
      </c>
      <c r="AA43" s="266" t="n">
        <f aca="false">SUM(AA47:AA76)-AA61-AA68-AA69</f>
        <v>0</v>
      </c>
      <c r="AB43" s="266" t="n">
        <f aca="false">SUM(AB47:AB76)-AB61-AB68-AB69</f>
        <v>0</v>
      </c>
      <c r="AC43" s="266" t="n">
        <f aca="false">SUM(AC47:AC76)-AC61-AC68-AC69</f>
        <v>0</v>
      </c>
      <c r="AD43" s="266" t="n">
        <f aca="false">SUM(AD47:AD76)-AD61-AD68-AD69</f>
        <v>0</v>
      </c>
      <c r="AE43" s="266" t="n">
        <f aca="false">SUM(AE47:AE76)-AE61-AE68-AE69</f>
        <v>0</v>
      </c>
      <c r="AF43" s="266" t="n">
        <f aca="false">SUM(AF47:AF76)-AF61-AF68-AF69</f>
        <v>0</v>
      </c>
      <c r="AG43" s="266" t="n">
        <f aca="false">SUM(AG47:AG76)-AG61-AG68-AG69</f>
        <v>0</v>
      </c>
      <c r="AH43" s="1"/>
      <c r="AI43" s="267" t="s">
        <v>253</v>
      </c>
      <c r="AJ43" s="268" t="s">
        <v>254</v>
      </c>
      <c r="AK43" s="1"/>
      <c r="AL43" s="17"/>
      <c r="AN43" s="1"/>
      <c r="AO43" s="1"/>
      <c r="AP43" s="1"/>
      <c r="AQ43" s="1"/>
      <c r="AR43" s="1"/>
      <c r="AS43" s="1"/>
    </row>
    <row r="44" customFormat="false" ht="12.75" hidden="false" customHeight="true" outlineLevel="0" collapsed="false">
      <c r="A44" s="269" t="s">
        <v>255</v>
      </c>
      <c r="B44" s="270" t="n">
        <f aca="false">B4</f>
        <v>36647</v>
      </c>
      <c r="C44" s="271" t="n">
        <f aca="false">B44</f>
        <v>36647</v>
      </c>
      <c r="D44" s="271" t="n">
        <f aca="false">C44+1</f>
        <v>36648</v>
      </c>
      <c r="E44" s="271" t="n">
        <f aca="false">D44+1</f>
        <v>36649</v>
      </c>
      <c r="F44" s="271" t="n">
        <f aca="false">E44+1</f>
        <v>36650</v>
      </c>
      <c r="G44" s="271" t="n">
        <f aca="false">F44+1</f>
        <v>36651</v>
      </c>
      <c r="H44" s="271" t="n">
        <f aca="false">G44+1</f>
        <v>36652</v>
      </c>
      <c r="I44" s="271" t="n">
        <f aca="false">H44+1</f>
        <v>36653</v>
      </c>
      <c r="J44" s="271" t="n">
        <f aca="false">I44+1</f>
        <v>36654</v>
      </c>
      <c r="K44" s="271" t="n">
        <f aca="false">J44+1</f>
        <v>36655</v>
      </c>
      <c r="L44" s="271" t="n">
        <f aca="false">K44+1</f>
        <v>36656</v>
      </c>
      <c r="M44" s="271" t="n">
        <f aca="false">L44+1</f>
        <v>36657</v>
      </c>
      <c r="N44" s="271" t="n">
        <f aca="false">M44+1</f>
        <v>36658</v>
      </c>
      <c r="O44" s="271" t="n">
        <f aca="false">N44+1</f>
        <v>36659</v>
      </c>
      <c r="P44" s="271" t="n">
        <f aca="false">O44+1</f>
        <v>36660</v>
      </c>
      <c r="Q44" s="271" t="n">
        <f aca="false">P44+1</f>
        <v>36661</v>
      </c>
      <c r="R44" s="271" t="n">
        <f aca="false">Q44+1</f>
        <v>36662</v>
      </c>
      <c r="S44" s="271" t="n">
        <f aca="false">R44+1</f>
        <v>36663</v>
      </c>
      <c r="T44" s="271" t="n">
        <f aca="false">S44+1</f>
        <v>36664</v>
      </c>
      <c r="U44" s="271" t="n">
        <f aca="false">T44+1</f>
        <v>36665</v>
      </c>
      <c r="V44" s="271" t="n">
        <f aca="false">U44+1</f>
        <v>36666</v>
      </c>
      <c r="W44" s="271" t="n">
        <f aca="false">V44+1</f>
        <v>36667</v>
      </c>
      <c r="X44" s="271" t="n">
        <f aca="false">W44+1</f>
        <v>36668</v>
      </c>
      <c r="Y44" s="271" t="n">
        <f aca="false">X44+1</f>
        <v>36669</v>
      </c>
      <c r="Z44" s="271" t="n">
        <f aca="false">Y44+1</f>
        <v>36670</v>
      </c>
      <c r="AA44" s="271" t="n">
        <f aca="false">Z44+1</f>
        <v>36671</v>
      </c>
      <c r="AB44" s="271" t="n">
        <f aca="false">AA44+1</f>
        <v>36672</v>
      </c>
      <c r="AC44" s="271" t="n">
        <f aca="false">AB44+1</f>
        <v>36673</v>
      </c>
      <c r="AD44" s="271" t="n">
        <f aca="false">AC44+1</f>
        <v>36674</v>
      </c>
      <c r="AE44" s="271" t="n">
        <f aca="false">AD44+1</f>
        <v>36675</v>
      </c>
      <c r="AF44" s="271" t="n">
        <f aca="false">AE44+1</f>
        <v>36676</v>
      </c>
      <c r="AG44" s="271" t="n">
        <f aca="false">AF44+1</f>
        <v>36677</v>
      </c>
      <c r="AH44" s="272"/>
      <c r="AI44" s="273" t="n">
        <v>1</v>
      </c>
      <c r="AJ44" s="274" t="s">
        <v>256</v>
      </c>
      <c r="AK44" s="272"/>
      <c r="AL44" s="275"/>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72"/>
      <c r="BX44" s="272"/>
      <c r="BY44" s="272"/>
      <c r="BZ44" s="272"/>
      <c r="CA44" s="272"/>
      <c r="CB44" s="272"/>
      <c r="CC44" s="272"/>
      <c r="CD44" s="272"/>
      <c r="CE44" s="272"/>
      <c r="CF44" s="272"/>
      <c r="CG44" s="272"/>
      <c r="CH44" s="272"/>
      <c r="CI44" s="272"/>
      <c r="CJ44" s="272"/>
      <c r="CK44" s="272"/>
      <c r="CL44" s="272"/>
      <c r="CM44" s="272"/>
      <c r="CN44" s="272"/>
      <c r="CO44" s="272"/>
      <c r="CP44" s="272"/>
      <c r="CQ44" s="272"/>
      <c r="CR44" s="272"/>
      <c r="CS44" s="272"/>
      <c r="CT44" s="272"/>
      <c r="CU44" s="272"/>
      <c r="CV44" s="272"/>
      <c r="CW44" s="272"/>
      <c r="CX44" s="272"/>
      <c r="CY44" s="272"/>
      <c r="CZ44" s="272"/>
      <c r="DA44" s="272"/>
      <c r="DB44" s="272"/>
      <c r="DC44" s="272"/>
      <c r="DD44" s="272"/>
      <c r="DE44" s="272"/>
      <c r="DF44" s="272"/>
      <c r="DG44" s="272"/>
      <c r="DH44" s="272"/>
      <c r="DI44" s="272"/>
      <c r="DJ44" s="272"/>
      <c r="DK44" s="272"/>
      <c r="DL44" s="272"/>
      <c r="DM44" s="272"/>
      <c r="DN44" s="272"/>
      <c r="DO44" s="272"/>
      <c r="DP44" s="272"/>
      <c r="DQ44" s="272"/>
      <c r="DR44" s="272"/>
      <c r="DS44" s="272"/>
      <c r="DT44" s="272"/>
      <c r="DU44" s="272"/>
      <c r="DV44" s="272"/>
      <c r="DW44" s="272"/>
      <c r="DX44" s="272"/>
      <c r="DY44" s="272"/>
      <c r="DZ44" s="272"/>
      <c r="EA44" s="272"/>
      <c r="EB44" s="272"/>
      <c r="EC44" s="272"/>
      <c r="ED44" s="272"/>
      <c r="EE44" s="272"/>
      <c r="EF44" s="272"/>
      <c r="EG44" s="272"/>
      <c r="EH44" s="272"/>
      <c r="EI44" s="272"/>
      <c r="EJ44" s="272"/>
      <c r="EK44" s="272"/>
      <c r="EL44" s="272"/>
      <c r="EM44" s="272"/>
      <c r="EN44" s="272"/>
      <c r="EO44" s="272"/>
      <c r="EP44" s="272"/>
      <c r="EQ44" s="272"/>
      <c r="ER44" s="272"/>
      <c r="ES44" s="272"/>
      <c r="ET44" s="272"/>
      <c r="EU44" s="272"/>
      <c r="EV44" s="272"/>
      <c r="EW44" s="272"/>
      <c r="EX44" s="272"/>
      <c r="EY44" s="272"/>
      <c r="EZ44" s="272"/>
      <c r="FA44" s="272"/>
      <c r="FB44" s="272"/>
      <c r="FC44" s="272"/>
      <c r="FD44" s="272"/>
      <c r="FE44" s="272"/>
      <c r="FF44" s="272"/>
      <c r="FG44" s="272"/>
      <c r="FH44" s="272"/>
      <c r="FI44" s="272"/>
      <c r="FJ44" s="272"/>
      <c r="FK44" s="272"/>
      <c r="FL44" s="272"/>
      <c r="FM44" s="272"/>
      <c r="FN44" s="272"/>
      <c r="FO44" s="272"/>
      <c r="FP44" s="272"/>
      <c r="FQ44" s="272"/>
      <c r="FR44" s="272"/>
      <c r="FS44" s="272"/>
      <c r="FT44" s="272"/>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row>
    <row r="45" customFormat="false" ht="12.75" hidden="false" customHeight="true" outlineLevel="0" collapsed="false">
      <c r="A45" s="276"/>
      <c r="B45" s="276" t="n">
        <f aca="false">M38</f>
        <v>0</v>
      </c>
      <c r="C45" s="278" t="str">
        <f aca="false">LOOKUP((WEEKDAY(C44,1)),$AI$44:$AI$50,$AJ$44:$AJ$50)</f>
        <v>M</v>
      </c>
      <c r="D45" s="278" t="str">
        <f aca="false">LOOKUP((WEEKDAY(D44,1)),$AI$44:$AI$50,$AJ$44:$AJ$50)</f>
        <v>T</v>
      </c>
      <c r="E45" s="278" t="str">
        <f aca="false">LOOKUP((WEEKDAY(E44,1)),$AI$44:$AI$50,$AJ$44:$AJ$50)</f>
        <v>W</v>
      </c>
      <c r="F45" s="278" t="str">
        <f aca="false">LOOKUP((WEEKDAY(F44,1)),$AI$44:$AI$50,$AJ$44:$AJ$50)</f>
        <v>R</v>
      </c>
      <c r="G45" s="278" t="str">
        <f aca="false">LOOKUP((WEEKDAY(G44,1)),$AI$44:$AI$50,$AJ$44:$AJ$50)</f>
        <v>F</v>
      </c>
      <c r="H45" s="278" t="str">
        <f aca="false">LOOKUP((WEEKDAY(H44,1)),$AI$44:$AI$50,$AJ$44:$AJ$50)</f>
        <v>S</v>
      </c>
      <c r="I45" s="278" t="str">
        <f aca="false">LOOKUP((WEEKDAY(I44,1)),$AI$44:$AI$50,$AJ$44:$AJ$50)</f>
        <v>S</v>
      </c>
      <c r="J45" s="278" t="str">
        <f aca="false">LOOKUP((WEEKDAY(J44,1)),$AI$44:$AI$50,$AJ$44:$AJ$50)</f>
        <v>M</v>
      </c>
      <c r="K45" s="278" t="str">
        <f aca="false">LOOKUP((WEEKDAY(K44,1)),$AI$44:$AI$50,$AJ$44:$AJ$50)</f>
        <v>T</v>
      </c>
      <c r="L45" s="278" t="str">
        <f aca="false">LOOKUP((WEEKDAY(L44,1)),$AI$44:$AI$50,$AJ$44:$AJ$50)</f>
        <v>W</v>
      </c>
      <c r="M45" s="278" t="str">
        <f aca="false">LOOKUP((WEEKDAY(M44,1)),$AI$44:$AI$50,$AJ$44:$AJ$50)</f>
        <v>R</v>
      </c>
      <c r="N45" s="278" t="str">
        <f aca="false">LOOKUP((WEEKDAY(N44,1)),$AI$44:$AI$50,$AJ$44:$AJ$50)</f>
        <v>F</v>
      </c>
      <c r="O45" s="278" t="str">
        <f aca="false">LOOKUP((WEEKDAY(O44,1)),$AI$44:$AI$50,$AJ$44:$AJ$50)</f>
        <v>S</v>
      </c>
      <c r="P45" s="278" t="str">
        <f aca="false">LOOKUP((WEEKDAY(P44,1)),$AI$44:$AI$50,$AJ$44:$AJ$50)</f>
        <v>S</v>
      </c>
      <c r="Q45" s="278" t="str">
        <f aca="false">LOOKUP((WEEKDAY(Q44,1)),$AI$44:$AI$50,$AJ$44:$AJ$50)</f>
        <v>M</v>
      </c>
      <c r="R45" s="278" t="str">
        <f aca="false">LOOKUP((WEEKDAY(R44,1)),$AI$44:$AI$50,$AJ$44:$AJ$50)</f>
        <v>T</v>
      </c>
      <c r="S45" s="278" t="str">
        <f aca="false">LOOKUP((WEEKDAY(S44,1)),$AI$44:$AI$50,$AJ$44:$AJ$50)</f>
        <v>W</v>
      </c>
      <c r="T45" s="278" t="str">
        <f aca="false">LOOKUP((WEEKDAY(T44,1)),$AI$44:$AI$50,$AJ$44:$AJ$50)</f>
        <v>R</v>
      </c>
      <c r="U45" s="278" t="str">
        <f aca="false">LOOKUP((WEEKDAY(U44,1)),$AI$44:$AI$50,$AJ$44:$AJ$50)</f>
        <v>F</v>
      </c>
      <c r="V45" s="278" t="str">
        <f aca="false">LOOKUP((WEEKDAY(V44,1)),$AI$44:$AI$50,$AJ$44:$AJ$50)</f>
        <v>S</v>
      </c>
      <c r="W45" s="278" t="str">
        <f aca="false">LOOKUP((WEEKDAY(W44,1)),$AI$44:$AI$50,$AJ$44:$AJ$50)</f>
        <v>S</v>
      </c>
      <c r="X45" s="278" t="str">
        <f aca="false">LOOKUP((WEEKDAY(X44,1)),$AI$44:$AI$50,$AJ$44:$AJ$50)</f>
        <v>M</v>
      </c>
      <c r="Y45" s="278" t="str">
        <f aca="false">LOOKUP((WEEKDAY(Y44,1)),$AI$44:$AI$50,$AJ$44:$AJ$50)</f>
        <v>T</v>
      </c>
      <c r="Z45" s="278" t="str">
        <f aca="false">LOOKUP((WEEKDAY(Z44,1)),$AI$44:$AI$50,$AJ$44:$AJ$50)</f>
        <v>W</v>
      </c>
      <c r="AA45" s="278" t="str">
        <f aca="false">LOOKUP((WEEKDAY(AA44,1)),$AI$44:$AI$50,$AJ$44:$AJ$50)</f>
        <v>R</v>
      </c>
      <c r="AB45" s="278" t="str">
        <f aca="false">LOOKUP((WEEKDAY(AB44,1)),$AI$44:$AI$50,$AJ$44:$AJ$50)</f>
        <v>F</v>
      </c>
      <c r="AC45" s="278" t="str">
        <f aca="false">LOOKUP((WEEKDAY(AC44,1)),$AI$44:$AI$50,$AJ$44:$AJ$50)</f>
        <v>S</v>
      </c>
      <c r="AD45" s="278" t="str">
        <f aca="false">LOOKUP((WEEKDAY(AD44,1)),$AI$44:$AI$50,$AJ$44:$AJ$50)</f>
        <v>S</v>
      </c>
      <c r="AE45" s="278" t="str">
        <f aca="false">LOOKUP((WEEKDAY(AE44,1)),$AI$44:$AI$50,$AJ$44:$AJ$50)</f>
        <v>M</v>
      </c>
      <c r="AF45" s="278" t="str">
        <f aca="false">LOOKUP((WEEKDAY(AF44,1)),$AI$44:$AI$50,$AJ$44:$AJ$50)</f>
        <v>T</v>
      </c>
      <c r="AG45" s="278" t="str">
        <f aca="false">LOOKUP((WEEKDAY(AG44,1)),$AI$44:$AI$50,$AJ$44:$AJ$50)</f>
        <v>W</v>
      </c>
      <c r="AH45" s="1"/>
      <c r="AI45" s="279" t="n">
        <v>2</v>
      </c>
      <c r="AJ45" s="280" t="s">
        <v>257</v>
      </c>
      <c r="AK45" s="1"/>
      <c r="AL45" s="85"/>
      <c r="AN45" s="1"/>
      <c r="AO45" s="1"/>
      <c r="AP45" s="1"/>
      <c r="AQ45" s="1"/>
      <c r="AR45" s="1"/>
      <c r="AS45" s="1"/>
    </row>
    <row r="46" customFormat="false" ht="12.75" hidden="false" customHeight="true" outlineLevel="0" collapsed="false">
      <c r="A46" s="281"/>
      <c r="B46" s="277" t="s">
        <v>258</v>
      </c>
      <c r="C46" s="323"/>
      <c r="D46" s="323"/>
      <c r="E46" s="323"/>
      <c r="F46" s="323"/>
      <c r="G46" s="323"/>
      <c r="H46" s="323"/>
      <c r="I46" s="323"/>
      <c r="J46" s="323"/>
      <c r="K46" s="323"/>
      <c r="L46" s="323"/>
      <c r="M46" s="323"/>
      <c r="N46" s="323"/>
      <c r="O46" s="323"/>
      <c r="P46" s="282"/>
      <c r="Q46" s="323"/>
      <c r="R46" s="282" t="s">
        <v>375</v>
      </c>
      <c r="S46" s="323"/>
      <c r="T46" s="282"/>
      <c r="U46" s="323"/>
      <c r="V46" s="323"/>
      <c r="W46" s="282"/>
      <c r="X46" s="323"/>
      <c r="Y46" s="323"/>
      <c r="Z46" s="323"/>
      <c r="AA46" s="323"/>
      <c r="AB46" s="323"/>
      <c r="AC46" s="323"/>
      <c r="AD46" s="323"/>
      <c r="AE46" s="282"/>
      <c r="AF46" s="323"/>
      <c r="AG46" s="324"/>
      <c r="AH46" s="1"/>
      <c r="AI46" s="279" t="n">
        <v>3</v>
      </c>
      <c r="AJ46" s="280" t="s">
        <v>261</v>
      </c>
      <c r="AK46" s="1"/>
      <c r="AL46" s="85"/>
      <c r="AN46" s="1"/>
      <c r="AO46" s="1"/>
      <c r="AP46" s="1"/>
      <c r="AQ46" s="1"/>
      <c r="AR46" s="1"/>
      <c r="AS46" s="1"/>
    </row>
    <row r="47" customFormat="false" ht="12.75" hidden="false" customHeight="true" outlineLevel="0" collapsed="false">
      <c r="A47" s="226" t="s">
        <v>262</v>
      </c>
      <c r="B47" s="284" t="n">
        <v>0</v>
      </c>
      <c r="C47" s="153" t="n">
        <v>0</v>
      </c>
      <c r="D47" s="153" t="n">
        <v>0</v>
      </c>
      <c r="E47" s="153" t="n">
        <v>0</v>
      </c>
      <c r="F47" s="153" t="n">
        <v>0</v>
      </c>
      <c r="G47" s="153" t="n">
        <v>0</v>
      </c>
      <c r="H47" s="153" t="n">
        <v>0</v>
      </c>
      <c r="I47" s="153" t="n">
        <v>0</v>
      </c>
      <c r="J47" s="153" t="n">
        <v>0</v>
      </c>
      <c r="K47" s="153" t="n">
        <v>0</v>
      </c>
      <c r="L47" s="153" t="n">
        <v>0</v>
      </c>
      <c r="M47" s="153" t="n">
        <v>0</v>
      </c>
      <c r="N47" s="153" t="n">
        <v>0</v>
      </c>
      <c r="O47" s="153" t="n">
        <v>0</v>
      </c>
      <c r="P47" s="153" t="n">
        <v>0</v>
      </c>
      <c r="Q47" s="153" t="n">
        <v>0</v>
      </c>
      <c r="R47" s="153" t="n">
        <v>0</v>
      </c>
      <c r="S47" s="153" t="n">
        <v>0</v>
      </c>
      <c r="T47" s="153" t="n">
        <v>0</v>
      </c>
      <c r="U47" s="153" t="n">
        <v>0</v>
      </c>
      <c r="V47" s="153" t="n">
        <v>0</v>
      </c>
      <c r="W47" s="153" t="n">
        <v>0</v>
      </c>
      <c r="X47" s="153" t="n">
        <v>0</v>
      </c>
      <c r="Y47" s="153" t="n">
        <v>0</v>
      </c>
      <c r="Z47" s="153" t="n">
        <v>0</v>
      </c>
      <c r="AA47" s="153" t="n">
        <v>0</v>
      </c>
      <c r="AB47" s="153" t="n">
        <v>0</v>
      </c>
      <c r="AC47" s="153" t="n">
        <v>0</v>
      </c>
      <c r="AD47" s="153" t="n">
        <v>0</v>
      </c>
      <c r="AE47" s="153" t="n">
        <v>0</v>
      </c>
      <c r="AF47" s="153" t="n">
        <v>0</v>
      </c>
      <c r="AG47" s="153" t="n">
        <v>0</v>
      </c>
      <c r="AH47" s="1"/>
      <c r="AI47" s="279" t="n">
        <v>4</v>
      </c>
      <c r="AJ47" s="280" t="s">
        <v>263</v>
      </c>
      <c r="AK47" s="1"/>
      <c r="AL47" s="3"/>
      <c r="AM47" s="2"/>
      <c r="AN47" s="33"/>
      <c r="AO47" s="1"/>
      <c r="AP47" s="1"/>
      <c r="AQ47" s="1"/>
      <c r="AR47" s="1"/>
      <c r="AS47" s="1"/>
    </row>
    <row r="48" customFormat="false" ht="12.75" hidden="false" customHeight="true" outlineLevel="0" collapsed="false">
      <c r="A48" s="285" t="s">
        <v>264</v>
      </c>
      <c r="B48" s="284" t="n">
        <v>0</v>
      </c>
      <c r="C48" s="153" t="n">
        <v>0</v>
      </c>
      <c r="D48" s="153" t="n">
        <v>0</v>
      </c>
      <c r="E48" s="153" t="n">
        <v>0</v>
      </c>
      <c r="F48" s="153" t="n">
        <v>0</v>
      </c>
      <c r="G48" s="153" t="n">
        <v>0</v>
      </c>
      <c r="H48" s="153" t="n">
        <v>0</v>
      </c>
      <c r="I48" s="153" t="n">
        <v>0</v>
      </c>
      <c r="J48" s="153" t="n">
        <v>0</v>
      </c>
      <c r="K48" s="153" t="n">
        <v>0</v>
      </c>
      <c r="L48" s="153" t="n">
        <v>0</v>
      </c>
      <c r="M48" s="153" t="n">
        <v>0</v>
      </c>
      <c r="N48" s="153" t="n">
        <v>0</v>
      </c>
      <c r="O48" s="153" t="n">
        <v>0</v>
      </c>
      <c r="P48" s="153" t="n">
        <v>0</v>
      </c>
      <c r="Q48" s="153" t="n">
        <v>0</v>
      </c>
      <c r="R48" s="153" t="n">
        <v>0</v>
      </c>
      <c r="S48" s="153" t="n">
        <v>0</v>
      </c>
      <c r="T48" s="153" t="n">
        <v>0</v>
      </c>
      <c r="U48" s="153" t="n">
        <v>0</v>
      </c>
      <c r="V48" s="153" t="n">
        <v>0</v>
      </c>
      <c r="W48" s="153" t="n">
        <v>0</v>
      </c>
      <c r="X48" s="153" t="n">
        <v>0</v>
      </c>
      <c r="Y48" s="153" t="n">
        <v>0</v>
      </c>
      <c r="Z48" s="153" t="n">
        <v>0</v>
      </c>
      <c r="AA48" s="153" t="n">
        <v>0</v>
      </c>
      <c r="AB48" s="153" t="n">
        <v>0</v>
      </c>
      <c r="AC48" s="153" t="n">
        <v>0</v>
      </c>
      <c r="AD48" s="153" t="n">
        <v>0</v>
      </c>
      <c r="AE48" s="153" t="n">
        <v>0</v>
      </c>
      <c r="AF48" s="153" t="n">
        <v>0</v>
      </c>
      <c r="AG48" s="153" t="n">
        <v>0</v>
      </c>
      <c r="AH48" s="1"/>
      <c r="AI48" s="279" t="n">
        <v>5</v>
      </c>
      <c r="AJ48" s="280" t="s">
        <v>265</v>
      </c>
      <c r="AK48" s="1"/>
      <c r="AL48" s="3"/>
      <c r="AM48" s="153"/>
      <c r="AN48" s="56"/>
      <c r="AO48" s="3"/>
      <c r="AP48" s="3"/>
      <c r="AQ48" s="3"/>
      <c r="AR48" s="3"/>
      <c r="AS48" s="3"/>
      <c r="AT48" s="205"/>
      <c r="AU48" s="205"/>
    </row>
    <row r="49" customFormat="false" ht="12.75" hidden="false" customHeight="true" outlineLevel="0" collapsed="false">
      <c r="A49" s="285" t="s">
        <v>266</v>
      </c>
      <c r="B49" s="284" t="n">
        <v>0</v>
      </c>
      <c r="C49" s="153" t="n">
        <v>0</v>
      </c>
      <c r="D49" s="153" t="n">
        <v>0</v>
      </c>
      <c r="E49" s="153" t="n">
        <v>0</v>
      </c>
      <c r="F49" s="153" t="n">
        <v>0</v>
      </c>
      <c r="G49" s="153" t="n">
        <v>0</v>
      </c>
      <c r="H49" s="153" t="n">
        <v>0</v>
      </c>
      <c r="I49" s="153" t="n">
        <v>0</v>
      </c>
      <c r="J49" s="153" t="n">
        <v>0</v>
      </c>
      <c r="K49" s="153" t="n">
        <v>0</v>
      </c>
      <c r="L49" s="153" t="n">
        <v>0</v>
      </c>
      <c r="M49" s="153" t="n">
        <v>0</v>
      </c>
      <c r="N49" s="153" t="n">
        <v>0</v>
      </c>
      <c r="O49" s="153" t="n">
        <v>0</v>
      </c>
      <c r="P49" s="153" t="n">
        <v>0</v>
      </c>
      <c r="Q49" s="153" t="n">
        <v>0</v>
      </c>
      <c r="R49" s="153" t="n">
        <v>0</v>
      </c>
      <c r="S49" s="153" t="n">
        <v>0</v>
      </c>
      <c r="T49" s="153" t="n">
        <v>0</v>
      </c>
      <c r="U49" s="153" t="n">
        <v>0</v>
      </c>
      <c r="V49" s="153" t="n">
        <v>0</v>
      </c>
      <c r="W49" s="153" t="n">
        <v>0</v>
      </c>
      <c r="X49" s="153" t="n">
        <v>0</v>
      </c>
      <c r="Y49" s="153" t="n">
        <v>0</v>
      </c>
      <c r="Z49" s="153" t="n">
        <v>0</v>
      </c>
      <c r="AA49" s="153" t="n">
        <v>0</v>
      </c>
      <c r="AB49" s="153" t="n">
        <v>0</v>
      </c>
      <c r="AC49" s="153" t="n">
        <v>0</v>
      </c>
      <c r="AD49" s="153" t="n">
        <v>0</v>
      </c>
      <c r="AE49" s="153" t="n">
        <v>0</v>
      </c>
      <c r="AF49" s="153" t="n">
        <v>0</v>
      </c>
      <c r="AG49" s="153" t="n">
        <v>0</v>
      </c>
      <c r="AH49" s="1"/>
      <c r="AI49" s="279" t="n">
        <v>6</v>
      </c>
      <c r="AJ49" s="280" t="s">
        <v>267</v>
      </c>
      <c r="AK49" s="1"/>
      <c r="AL49" s="3"/>
      <c r="AM49" s="153"/>
      <c r="AN49" s="56"/>
      <c r="AO49" s="3"/>
      <c r="AP49" s="3"/>
      <c r="AQ49" s="3"/>
      <c r="AR49" s="3"/>
      <c r="AS49" s="3"/>
      <c r="AT49" s="205"/>
      <c r="AU49" s="205"/>
    </row>
    <row r="50" customFormat="false" ht="12.75" hidden="true" customHeight="true" outlineLevel="0" collapsed="false">
      <c r="A50" s="285" t="s">
        <v>268</v>
      </c>
      <c r="B50" s="284" t="e">
        <f aca="false">(Price!B50+Index!B50+#REF!)/'Spot Rates'!$F$36</f>
        <v>#REF!</v>
      </c>
      <c r="C50" s="153" t="n">
        <v>0</v>
      </c>
      <c r="D50" s="153" t="n">
        <v>0</v>
      </c>
      <c r="E50" s="153" t="n">
        <v>0</v>
      </c>
      <c r="F50" s="153" t="n">
        <v>0</v>
      </c>
      <c r="G50" s="153" t="n">
        <v>0</v>
      </c>
      <c r="H50" s="153" t="n">
        <v>0</v>
      </c>
      <c r="I50" s="153" t="n">
        <v>0</v>
      </c>
      <c r="J50" s="153" t="n">
        <v>0</v>
      </c>
      <c r="K50" s="153" t="n">
        <v>0</v>
      </c>
      <c r="L50" s="153" t="n">
        <v>0</v>
      </c>
      <c r="M50" s="153" t="n">
        <v>0</v>
      </c>
      <c r="N50" s="153" t="n">
        <v>0</v>
      </c>
      <c r="O50" s="153" t="n">
        <v>0</v>
      </c>
      <c r="P50" s="153" t="n">
        <v>0</v>
      </c>
      <c r="Q50" s="153" t="n">
        <v>0</v>
      </c>
      <c r="R50" s="153" t="n">
        <v>0</v>
      </c>
      <c r="S50" s="153" t="n">
        <v>0</v>
      </c>
      <c r="T50" s="153" t="n">
        <v>0</v>
      </c>
      <c r="U50" s="153" t="n">
        <v>0</v>
      </c>
      <c r="V50" s="153" t="n">
        <v>0</v>
      </c>
      <c r="W50" s="153" t="n">
        <v>0</v>
      </c>
      <c r="X50" s="153" t="n">
        <v>0</v>
      </c>
      <c r="Y50" s="153" t="n">
        <v>0</v>
      </c>
      <c r="Z50" s="153" t="n">
        <v>0</v>
      </c>
      <c r="AA50" s="153" t="n">
        <v>0</v>
      </c>
      <c r="AB50" s="153" t="n">
        <v>0</v>
      </c>
      <c r="AC50" s="153" t="n">
        <v>0</v>
      </c>
      <c r="AD50" s="153" t="n">
        <v>0</v>
      </c>
      <c r="AE50" s="153" t="n">
        <v>0</v>
      </c>
      <c r="AF50" s="153" t="n">
        <v>0</v>
      </c>
      <c r="AG50" s="153" t="n">
        <v>0</v>
      </c>
      <c r="AH50" s="1"/>
      <c r="AI50" s="286" t="n">
        <v>7</v>
      </c>
      <c r="AJ50" s="287" t="s">
        <v>256</v>
      </c>
      <c r="AK50" s="1"/>
      <c r="AL50" s="2"/>
      <c r="AM50" s="2"/>
      <c r="AN50" s="56"/>
      <c r="AO50" s="3"/>
      <c r="AP50" s="3"/>
      <c r="AQ50" s="3"/>
      <c r="AR50" s="3"/>
      <c r="AS50" s="3"/>
      <c r="AT50" s="205"/>
      <c r="AU50" s="205"/>
    </row>
    <row r="51" customFormat="false" ht="12.75" hidden="false" customHeight="true" outlineLevel="0" collapsed="false">
      <c r="A51" s="285" t="s">
        <v>269</v>
      </c>
      <c r="B51" s="284" t="n">
        <v>0</v>
      </c>
      <c r="C51" s="153" t="n">
        <v>0</v>
      </c>
      <c r="D51" s="153" t="n">
        <v>0</v>
      </c>
      <c r="E51" s="153" t="n">
        <v>0</v>
      </c>
      <c r="F51" s="153" t="n">
        <v>0</v>
      </c>
      <c r="G51" s="153" t="n">
        <v>0</v>
      </c>
      <c r="H51" s="153" t="n">
        <v>0</v>
      </c>
      <c r="I51" s="153" t="n">
        <v>0</v>
      </c>
      <c r="J51" s="153" t="n">
        <v>0</v>
      </c>
      <c r="K51" s="153" t="n">
        <v>0</v>
      </c>
      <c r="L51" s="153" t="n">
        <v>0</v>
      </c>
      <c r="M51" s="153" t="n">
        <v>0</v>
      </c>
      <c r="N51" s="153" t="n">
        <v>0</v>
      </c>
      <c r="O51" s="153" t="n">
        <v>0</v>
      </c>
      <c r="P51" s="153" t="n">
        <v>0</v>
      </c>
      <c r="Q51" s="153" t="n">
        <v>0</v>
      </c>
      <c r="R51" s="153" t="n">
        <v>0</v>
      </c>
      <c r="S51" s="153" t="n">
        <v>0</v>
      </c>
      <c r="T51" s="153" t="n">
        <v>0</v>
      </c>
      <c r="U51" s="153" t="n">
        <v>0</v>
      </c>
      <c r="V51" s="153" t="n">
        <v>0</v>
      </c>
      <c r="W51" s="153" t="n">
        <v>0</v>
      </c>
      <c r="X51" s="153" t="n">
        <v>0</v>
      </c>
      <c r="Y51" s="153" t="n">
        <v>0</v>
      </c>
      <c r="Z51" s="153" t="n">
        <v>0</v>
      </c>
      <c r="AA51" s="153" t="n">
        <v>0</v>
      </c>
      <c r="AB51" s="153" t="n">
        <v>0</v>
      </c>
      <c r="AC51" s="153" t="n">
        <v>0</v>
      </c>
      <c r="AD51" s="153" t="n">
        <v>0</v>
      </c>
      <c r="AE51" s="153" t="n">
        <v>0</v>
      </c>
      <c r="AF51" s="153" t="n">
        <v>0</v>
      </c>
      <c r="AG51" s="153" t="n">
        <v>0</v>
      </c>
      <c r="AH51" s="1"/>
      <c r="AI51" s="205"/>
      <c r="AJ51" s="1"/>
      <c r="AK51" s="1"/>
      <c r="AL51" s="2"/>
      <c r="AM51" s="2"/>
      <c r="AN51" s="33"/>
      <c r="AO51" s="1"/>
      <c r="AP51" s="1"/>
      <c r="AQ51" s="1"/>
      <c r="AR51" s="1"/>
      <c r="AS51" s="1"/>
    </row>
    <row r="52" customFormat="false" ht="12.75" hidden="true" customHeight="true" outlineLevel="0" collapsed="false">
      <c r="A52" s="285" t="s">
        <v>270</v>
      </c>
      <c r="B52" s="284" t="e">
        <f aca="false">(Price!B52+Index!B52+#REF!)/'Spot Rates'!$F$36</f>
        <v>#REF!</v>
      </c>
      <c r="C52" s="153" t="n">
        <v>0</v>
      </c>
      <c r="D52" s="153" t="n">
        <v>0</v>
      </c>
      <c r="E52" s="153" t="n">
        <v>0</v>
      </c>
      <c r="F52" s="153" t="n">
        <v>0</v>
      </c>
      <c r="G52" s="153" t="n">
        <v>0</v>
      </c>
      <c r="H52" s="153" t="n">
        <v>0</v>
      </c>
      <c r="I52" s="153" t="n">
        <v>0</v>
      </c>
      <c r="J52" s="153" t="n">
        <v>0</v>
      </c>
      <c r="K52" s="153" t="n">
        <v>0</v>
      </c>
      <c r="L52" s="153" t="n">
        <v>0</v>
      </c>
      <c r="M52" s="153" t="n">
        <v>0</v>
      </c>
      <c r="N52" s="153" t="n">
        <v>0</v>
      </c>
      <c r="O52" s="153" t="n">
        <v>0</v>
      </c>
      <c r="P52" s="153" t="n">
        <v>0</v>
      </c>
      <c r="Q52" s="153" t="n">
        <v>0</v>
      </c>
      <c r="R52" s="153" t="n">
        <v>0</v>
      </c>
      <c r="S52" s="153" t="n">
        <v>0</v>
      </c>
      <c r="T52" s="153" t="n">
        <v>0</v>
      </c>
      <c r="U52" s="153" t="n">
        <v>0</v>
      </c>
      <c r="V52" s="153" t="n">
        <v>0</v>
      </c>
      <c r="W52" s="153" t="n">
        <v>0</v>
      </c>
      <c r="X52" s="153" t="n">
        <v>0</v>
      </c>
      <c r="Y52" s="153" t="n">
        <v>0</v>
      </c>
      <c r="Z52" s="153" t="n">
        <v>0</v>
      </c>
      <c r="AA52" s="153" t="n">
        <v>0</v>
      </c>
      <c r="AB52" s="153" t="n">
        <v>0</v>
      </c>
      <c r="AC52" s="153" t="n">
        <v>0</v>
      </c>
      <c r="AD52" s="153" t="n">
        <v>0</v>
      </c>
      <c r="AE52" s="153" t="n">
        <v>0</v>
      </c>
      <c r="AF52" s="153" t="n">
        <v>0</v>
      </c>
      <c r="AG52" s="153" t="n">
        <v>0</v>
      </c>
      <c r="AH52" s="1"/>
      <c r="AI52" s="205"/>
      <c r="AJ52" s="1"/>
      <c r="AK52" s="1"/>
      <c r="AL52" s="2"/>
      <c r="AM52" s="2"/>
      <c r="AN52" s="33"/>
      <c r="AO52" s="1"/>
      <c r="AP52" s="1"/>
      <c r="AQ52" s="1"/>
      <c r="AR52" s="1"/>
      <c r="AS52" s="1"/>
    </row>
    <row r="53" customFormat="false" ht="12.75" hidden="false" customHeight="true" outlineLevel="0" collapsed="false">
      <c r="A53" s="226" t="s">
        <v>118</v>
      </c>
      <c r="B53" s="284" t="n">
        <v>0</v>
      </c>
      <c r="C53" s="153" t="n">
        <v>0</v>
      </c>
      <c r="D53" s="153" t="n">
        <v>0</v>
      </c>
      <c r="E53" s="153" t="n">
        <v>0</v>
      </c>
      <c r="F53" s="153" t="n">
        <v>0</v>
      </c>
      <c r="G53" s="153" t="n">
        <v>0</v>
      </c>
      <c r="H53" s="153" t="n">
        <v>0</v>
      </c>
      <c r="I53" s="153" t="n">
        <v>0</v>
      </c>
      <c r="J53" s="153" t="n">
        <v>0</v>
      </c>
      <c r="K53" s="153" t="n">
        <v>0</v>
      </c>
      <c r="L53" s="153" t="n">
        <v>0</v>
      </c>
      <c r="M53" s="153" t="n">
        <v>0</v>
      </c>
      <c r="N53" s="153" t="n">
        <v>0</v>
      </c>
      <c r="O53" s="153" t="n">
        <v>0</v>
      </c>
      <c r="P53" s="153" t="n">
        <v>0</v>
      </c>
      <c r="Q53" s="153" t="n">
        <v>0</v>
      </c>
      <c r="R53" s="153" t="n">
        <v>0</v>
      </c>
      <c r="S53" s="153" t="n">
        <v>0</v>
      </c>
      <c r="T53" s="153" t="n">
        <v>0</v>
      </c>
      <c r="U53" s="153" t="n">
        <v>0</v>
      </c>
      <c r="V53" s="153" t="n">
        <v>0</v>
      </c>
      <c r="W53" s="153" t="n">
        <v>0</v>
      </c>
      <c r="X53" s="153" t="n">
        <v>0</v>
      </c>
      <c r="Y53" s="153" t="n">
        <v>0</v>
      </c>
      <c r="Z53" s="153" t="n">
        <v>0</v>
      </c>
      <c r="AA53" s="153" t="n">
        <v>0</v>
      </c>
      <c r="AB53" s="153" t="n">
        <v>0</v>
      </c>
      <c r="AC53" s="153" t="n">
        <v>0</v>
      </c>
      <c r="AD53" s="153" t="n">
        <v>0</v>
      </c>
      <c r="AE53" s="153" t="n">
        <v>0</v>
      </c>
      <c r="AF53" s="153" t="n">
        <v>0</v>
      </c>
      <c r="AG53" s="153" t="n">
        <v>0</v>
      </c>
      <c r="AH53" s="1"/>
      <c r="AJ53" s="1"/>
      <c r="AK53" s="1"/>
      <c r="AL53" s="3"/>
      <c r="AM53" s="2"/>
      <c r="AN53" s="33"/>
      <c r="AO53" s="1"/>
      <c r="AP53" s="1"/>
      <c r="AQ53" s="1"/>
      <c r="AR53" s="1"/>
      <c r="AS53" s="1"/>
    </row>
    <row r="54" customFormat="false" ht="12.75" hidden="false" customHeight="true" outlineLevel="0" collapsed="false">
      <c r="A54" s="226" t="s">
        <v>376</v>
      </c>
      <c r="B54" s="284" t="n">
        <v>0</v>
      </c>
      <c r="C54" s="153" t="n">
        <v>0</v>
      </c>
      <c r="D54" s="153" t="n">
        <v>0</v>
      </c>
      <c r="E54" s="153" t="n">
        <v>0</v>
      </c>
      <c r="F54" s="153" t="n">
        <v>0</v>
      </c>
      <c r="G54" s="153" t="n">
        <v>0</v>
      </c>
      <c r="H54" s="153" t="n">
        <v>0</v>
      </c>
      <c r="I54" s="153" t="n">
        <v>0</v>
      </c>
      <c r="J54" s="153" t="n">
        <v>0</v>
      </c>
      <c r="K54" s="153" t="n">
        <v>0</v>
      </c>
      <c r="L54" s="153" t="n">
        <v>0</v>
      </c>
      <c r="M54" s="153" t="n">
        <v>0</v>
      </c>
      <c r="N54" s="153" t="n">
        <v>0</v>
      </c>
      <c r="O54" s="153" t="n">
        <v>0</v>
      </c>
      <c r="P54" s="153" t="n">
        <v>0</v>
      </c>
      <c r="Q54" s="153" t="n">
        <v>0</v>
      </c>
      <c r="R54" s="153" t="n">
        <v>0</v>
      </c>
      <c r="S54" s="153" t="n">
        <v>0</v>
      </c>
      <c r="T54" s="153" t="n">
        <v>0</v>
      </c>
      <c r="U54" s="153" t="n">
        <v>0</v>
      </c>
      <c r="V54" s="153" t="n">
        <v>0</v>
      </c>
      <c r="W54" s="153" t="n">
        <v>0</v>
      </c>
      <c r="X54" s="153" t="n">
        <v>0</v>
      </c>
      <c r="Y54" s="153" t="n">
        <v>0</v>
      </c>
      <c r="Z54" s="153" t="n">
        <v>0</v>
      </c>
      <c r="AA54" s="153" t="n">
        <v>0</v>
      </c>
      <c r="AB54" s="153" t="n">
        <v>0</v>
      </c>
      <c r="AC54" s="153" t="n">
        <v>0</v>
      </c>
      <c r="AD54" s="153" t="n">
        <v>0</v>
      </c>
      <c r="AE54" s="153" t="n">
        <v>0</v>
      </c>
      <c r="AF54" s="153" t="n">
        <v>0</v>
      </c>
      <c r="AG54" s="153" t="n">
        <v>0</v>
      </c>
      <c r="AH54" s="1"/>
      <c r="AJ54" s="1"/>
      <c r="AK54" s="1"/>
      <c r="AL54" s="3"/>
      <c r="AM54" s="2"/>
      <c r="AN54" s="33"/>
      <c r="AO54" s="1"/>
      <c r="AP54" s="1"/>
      <c r="AQ54" s="1"/>
      <c r="AR54" s="1"/>
      <c r="AS54" s="1"/>
    </row>
    <row r="55" customFormat="false" ht="12.75" hidden="false" customHeight="true" outlineLevel="0" collapsed="false">
      <c r="A55" s="226" t="s">
        <v>120</v>
      </c>
      <c r="B55" s="284" t="n">
        <v>0</v>
      </c>
      <c r="C55" s="153" t="n">
        <v>0</v>
      </c>
      <c r="D55" s="153" t="n">
        <v>0</v>
      </c>
      <c r="E55" s="153" t="n">
        <v>0</v>
      </c>
      <c r="F55" s="153" t="n">
        <v>0</v>
      </c>
      <c r="G55" s="153" t="n">
        <v>0</v>
      </c>
      <c r="H55" s="153" t="n">
        <v>0</v>
      </c>
      <c r="I55" s="153" t="n">
        <v>0</v>
      </c>
      <c r="J55" s="153" t="n">
        <v>0</v>
      </c>
      <c r="K55" s="153" t="n">
        <v>0</v>
      </c>
      <c r="L55" s="153" t="n">
        <v>0</v>
      </c>
      <c r="M55" s="153" t="n">
        <v>0</v>
      </c>
      <c r="N55" s="153" t="n">
        <v>0</v>
      </c>
      <c r="O55" s="153" t="n">
        <v>0</v>
      </c>
      <c r="P55" s="153" t="n">
        <v>0</v>
      </c>
      <c r="Q55" s="153" t="n">
        <v>0</v>
      </c>
      <c r="R55" s="153" t="n">
        <v>0</v>
      </c>
      <c r="S55" s="153" t="n">
        <v>0</v>
      </c>
      <c r="T55" s="153" t="n">
        <v>0</v>
      </c>
      <c r="U55" s="153" t="n">
        <v>0</v>
      </c>
      <c r="V55" s="153" t="n">
        <v>0</v>
      </c>
      <c r="W55" s="153" t="n">
        <v>0</v>
      </c>
      <c r="X55" s="153" t="n">
        <v>0</v>
      </c>
      <c r="Y55" s="153" t="n">
        <v>0</v>
      </c>
      <c r="Z55" s="153" t="n">
        <v>0</v>
      </c>
      <c r="AA55" s="153" t="n">
        <v>0</v>
      </c>
      <c r="AB55" s="153" t="n">
        <v>0</v>
      </c>
      <c r="AC55" s="153" t="n">
        <v>0</v>
      </c>
      <c r="AD55" s="153" t="n">
        <v>0</v>
      </c>
      <c r="AE55" s="153" t="n">
        <v>0</v>
      </c>
      <c r="AF55" s="153" t="n">
        <v>0</v>
      </c>
      <c r="AG55" s="153" t="n">
        <v>0</v>
      </c>
      <c r="AH55" s="1"/>
      <c r="AJ55" s="1"/>
      <c r="AK55" s="1"/>
      <c r="AL55" s="3"/>
      <c r="AM55" s="2"/>
      <c r="AN55" s="33"/>
      <c r="AO55" s="1"/>
      <c r="AP55" s="1"/>
      <c r="AQ55" s="1"/>
      <c r="AR55" s="1"/>
      <c r="AS55" s="1"/>
    </row>
    <row r="56" customFormat="false" ht="12.75" hidden="false" customHeight="true" outlineLevel="0" collapsed="false">
      <c r="A56" s="226" t="s">
        <v>121</v>
      </c>
      <c r="B56" s="284" t="n">
        <v>0</v>
      </c>
      <c r="C56" s="153" t="n">
        <v>0</v>
      </c>
      <c r="D56" s="153" t="n">
        <v>0</v>
      </c>
      <c r="E56" s="153" t="n">
        <v>0</v>
      </c>
      <c r="F56" s="153" t="n">
        <v>0</v>
      </c>
      <c r="G56" s="153" t="n">
        <v>0</v>
      </c>
      <c r="H56" s="153" t="n">
        <v>0</v>
      </c>
      <c r="I56" s="153" t="n">
        <v>0</v>
      </c>
      <c r="J56" s="153" t="n">
        <v>0</v>
      </c>
      <c r="K56" s="153" t="n">
        <v>0</v>
      </c>
      <c r="L56" s="153" t="n">
        <v>0</v>
      </c>
      <c r="M56" s="153" t="n">
        <v>0</v>
      </c>
      <c r="N56" s="153" t="n">
        <v>0</v>
      </c>
      <c r="O56" s="153" t="n">
        <v>0</v>
      </c>
      <c r="P56" s="153" t="n">
        <v>0</v>
      </c>
      <c r="Q56" s="153" t="n">
        <v>0</v>
      </c>
      <c r="R56" s="153" t="n">
        <v>0</v>
      </c>
      <c r="S56" s="153" t="n">
        <v>0</v>
      </c>
      <c r="T56" s="153" t="n">
        <v>0</v>
      </c>
      <c r="U56" s="153" t="n">
        <v>0</v>
      </c>
      <c r="V56" s="153" t="n">
        <v>0</v>
      </c>
      <c r="W56" s="153" t="n">
        <v>0</v>
      </c>
      <c r="X56" s="153" t="n">
        <v>0</v>
      </c>
      <c r="Y56" s="153" t="n">
        <v>0</v>
      </c>
      <c r="Z56" s="153" t="n">
        <v>0</v>
      </c>
      <c r="AA56" s="153" t="n">
        <v>0</v>
      </c>
      <c r="AB56" s="153" t="n">
        <v>0</v>
      </c>
      <c r="AC56" s="153" t="n">
        <v>0</v>
      </c>
      <c r="AD56" s="153" t="n">
        <v>0</v>
      </c>
      <c r="AE56" s="153" t="n">
        <v>0</v>
      </c>
      <c r="AF56" s="153" t="n">
        <v>0</v>
      </c>
      <c r="AG56" s="153" t="n">
        <v>0</v>
      </c>
      <c r="AH56" s="1"/>
      <c r="AI56" s="205"/>
      <c r="AJ56" s="1"/>
      <c r="AK56" s="1"/>
      <c r="AL56" s="3"/>
      <c r="AM56" s="2"/>
      <c r="AN56" s="33"/>
      <c r="AO56" s="1"/>
      <c r="AP56" s="1"/>
      <c r="AQ56" s="1"/>
      <c r="AR56" s="1"/>
      <c r="AS56" s="1"/>
    </row>
    <row r="57" customFormat="false" ht="12.75" hidden="false" customHeight="true" outlineLevel="0" collapsed="false">
      <c r="A57" s="285" t="s">
        <v>122</v>
      </c>
      <c r="B57" s="284" t="n">
        <v>0</v>
      </c>
      <c r="C57" s="153" t="n">
        <v>0</v>
      </c>
      <c r="D57" s="153" t="n">
        <v>0</v>
      </c>
      <c r="E57" s="153" t="n">
        <v>0</v>
      </c>
      <c r="F57" s="153" t="n">
        <v>0</v>
      </c>
      <c r="G57" s="153" t="n">
        <v>0</v>
      </c>
      <c r="H57" s="153" t="n">
        <v>0</v>
      </c>
      <c r="I57" s="153" t="n">
        <v>0</v>
      </c>
      <c r="J57" s="153" t="n">
        <v>0</v>
      </c>
      <c r="K57" s="153" t="n">
        <v>0</v>
      </c>
      <c r="L57" s="153" t="n">
        <v>0</v>
      </c>
      <c r="M57" s="153" t="n">
        <v>0</v>
      </c>
      <c r="N57" s="153" t="n">
        <v>0</v>
      </c>
      <c r="O57" s="153" t="n">
        <v>0</v>
      </c>
      <c r="P57" s="153" t="n">
        <v>0</v>
      </c>
      <c r="Q57" s="153" t="n">
        <v>0</v>
      </c>
      <c r="R57" s="153" t="n">
        <v>0</v>
      </c>
      <c r="S57" s="153" t="n">
        <v>0</v>
      </c>
      <c r="T57" s="153" t="n">
        <v>0</v>
      </c>
      <c r="U57" s="153" t="n">
        <v>0</v>
      </c>
      <c r="V57" s="153" t="n">
        <v>0</v>
      </c>
      <c r="W57" s="153" t="n">
        <v>0</v>
      </c>
      <c r="X57" s="153" t="n">
        <v>0</v>
      </c>
      <c r="Y57" s="153" t="n">
        <v>0</v>
      </c>
      <c r="Z57" s="153" t="n">
        <v>0</v>
      </c>
      <c r="AA57" s="153" t="n">
        <v>0</v>
      </c>
      <c r="AB57" s="153" t="n">
        <v>0</v>
      </c>
      <c r="AC57" s="153" t="n">
        <v>0</v>
      </c>
      <c r="AD57" s="153" t="n">
        <v>0</v>
      </c>
      <c r="AE57" s="153" t="n">
        <v>0</v>
      </c>
      <c r="AF57" s="153" t="n">
        <v>0</v>
      </c>
      <c r="AG57" s="153" t="n">
        <v>0</v>
      </c>
      <c r="AH57" s="1"/>
      <c r="AI57" s="205"/>
      <c r="AJ57" s="1"/>
      <c r="AK57" s="1"/>
      <c r="AL57" s="3"/>
      <c r="AM57" s="2"/>
      <c r="AN57" s="33"/>
      <c r="AO57" s="1"/>
      <c r="AP57" s="1"/>
      <c r="AQ57" s="1"/>
      <c r="AR57" s="1"/>
      <c r="AS57" s="1"/>
    </row>
    <row r="58" customFormat="false" ht="12.75" hidden="false" customHeight="true" outlineLevel="0" collapsed="false">
      <c r="A58" s="285" t="s">
        <v>278</v>
      </c>
      <c r="B58" s="284" t="n">
        <v>0</v>
      </c>
      <c r="C58" s="153" t="n">
        <v>0</v>
      </c>
      <c r="D58" s="153" t="n">
        <v>0</v>
      </c>
      <c r="E58" s="153" t="n">
        <v>0</v>
      </c>
      <c r="F58" s="153" t="n">
        <v>0</v>
      </c>
      <c r="G58" s="153" t="n">
        <v>0</v>
      </c>
      <c r="H58" s="153" t="n">
        <v>0</v>
      </c>
      <c r="I58" s="153" t="n">
        <v>0</v>
      </c>
      <c r="J58" s="153" t="n">
        <v>0</v>
      </c>
      <c r="K58" s="153" t="n">
        <v>0</v>
      </c>
      <c r="L58" s="153" t="n">
        <v>0</v>
      </c>
      <c r="M58" s="153" t="n">
        <v>0</v>
      </c>
      <c r="N58" s="153" t="n">
        <v>0</v>
      </c>
      <c r="O58" s="153" t="n">
        <v>0</v>
      </c>
      <c r="P58" s="153" t="n">
        <v>0</v>
      </c>
      <c r="Q58" s="153" t="n">
        <v>0</v>
      </c>
      <c r="R58" s="153" t="n">
        <v>0</v>
      </c>
      <c r="S58" s="153" t="n">
        <v>0</v>
      </c>
      <c r="T58" s="153" t="n">
        <v>0</v>
      </c>
      <c r="U58" s="153" t="n">
        <v>0</v>
      </c>
      <c r="V58" s="153" t="n">
        <v>0</v>
      </c>
      <c r="W58" s="153" t="n">
        <v>0</v>
      </c>
      <c r="X58" s="153" t="n">
        <v>0</v>
      </c>
      <c r="Y58" s="153" t="n">
        <v>0</v>
      </c>
      <c r="Z58" s="153" t="n">
        <v>0</v>
      </c>
      <c r="AA58" s="153" t="n">
        <v>0</v>
      </c>
      <c r="AB58" s="153" t="n">
        <v>0</v>
      </c>
      <c r="AC58" s="153" t="n">
        <v>0</v>
      </c>
      <c r="AD58" s="153" t="n">
        <v>0</v>
      </c>
      <c r="AE58" s="153" t="n">
        <v>0</v>
      </c>
      <c r="AF58" s="153" t="n">
        <v>0</v>
      </c>
      <c r="AG58" s="153" t="n">
        <v>0</v>
      </c>
      <c r="AH58" s="1"/>
      <c r="AI58" s="205"/>
      <c r="AJ58" s="1"/>
      <c r="AK58" s="1"/>
      <c r="AL58" s="3"/>
      <c r="AM58" s="2"/>
      <c r="AN58" s="56"/>
      <c r="AO58" s="3"/>
      <c r="AP58" s="3"/>
      <c r="AQ58" s="3"/>
      <c r="AR58" s="3"/>
      <c r="AS58" s="3"/>
      <c r="AT58" s="205"/>
      <c r="AU58" s="205"/>
      <c r="AV58" s="205"/>
      <c r="AW58" s="205"/>
      <c r="AX58" s="205"/>
    </row>
    <row r="59" customFormat="false" ht="12.75" hidden="false" customHeight="true" outlineLevel="0" collapsed="false">
      <c r="A59" s="285" t="s">
        <v>124</v>
      </c>
      <c r="B59" s="284" t="n">
        <v>0</v>
      </c>
      <c r="C59" s="153" t="n">
        <v>0</v>
      </c>
      <c r="D59" s="153" t="n">
        <v>0</v>
      </c>
      <c r="E59" s="153" t="n">
        <v>0</v>
      </c>
      <c r="F59" s="153" t="n">
        <v>0</v>
      </c>
      <c r="G59" s="153" t="n">
        <v>0</v>
      </c>
      <c r="H59" s="153" t="n">
        <v>0</v>
      </c>
      <c r="I59" s="153" t="n">
        <v>0</v>
      </c>
      <c r="J59" s="153" t="n">
        <v>0</v>
      </c>
      <c r="K59" s="153" t="n">
        <v>0</v>
      </c>
      <c r="L59" s="153" t="n">
        <v>0</v>
      </c>
      <c r="M59" s="153" t="n">
        <v>0</v>
      </c>
      <c r="N59" s="153" t="n">
        <v>0</v>
      </c>
      <c r="O59" s="153" t="n">
        <v>0</v>
      </c>
      <c r="P59" s="153" t="n">
        <v>0</v>
      </c>
      <c r="Q59" s="153" t="n">
        <v>0</v>
      </c>
      <c r="R59" s="153" t="n">
        <v>0</v>
      </c>
      <c r="S59" s="153" t="n">
        <v>0</v>
      </c>
      <c r="T59" s="153" t="n">
        <v>0</v>
      </c>
      <c r="U59" s="153" t="n">
        <v>0</v>
      </c>
      <c r="V59" s="153" t="n">
        <v>0</v>
      </c>
      <c r="W59" s="153" t="n">
        <v>0</v>
      </c>
      <c r="X59" s="153" t="n">
        <v>0</v>
      </c>
      <c r="Y59" s="153" t="n">
        <v>0</v>
      </c>
      <c r="Z59" s="153" t="n">
        <v>0</v>
      </c>
      <c r="AA59" s="153" t="n">
        <v>0</v>
      </c>
      <c r="AB59" s="153" t="n">
        <v>0</v>
      </c>
      <c r="AC59" s="153" t="n">
        <v>0</v>
      </c>
      <c r="AD59" s="153" t="n">
        <v>0</v>
      </c>
      <c r="AE59" s="153" t="n">
        <v>0</v>
      </c>
      <c r="AF59" s="153" t="n">
        <v>0</v>
      </c>
      <c r="AG59" s="153" t="n">
        <v>0</v>
      </c>
      <c r="AH59" s="1"/>
      <c r="AI59" s="205"/>
      <c r="AJ59" s="1"/>
      <c r="AK59" s="1"/>
      <c r="AL59" s="3"/>
      <c r="AM59" s="2"/>
      <c r="AN59" s="56"/>
      <c r="AO59" s="3"/>
      <c r="AP59" s="3"/>
      <c r="AQ59" s="3"/>
      <c r="AR59" s="3"/>
      <c r="AS59" s="3"/>
      <c r="AT59" s="205"/>
      <c r="AU59" s="205"/>
      <c r="AV59" s="205"/>
      <c r="AW59" s="205"/>
      <c r="AX59" s="205"/>
    </row>
    <row r="60" customFormat="false" ht="12.75" hidden="false" customHeight="true" outlineLevel="0" collapsed="false">
      <c r="A60" s="285" t="s">
        <v>128</v>
      </c>
      <c r="B60" s="284" t="n">
        <v>0</v>
      </c>
      <c r="C60" s="153" t="n">
        <v>0</v>
      </c>
      <c r="D60" s="153" t="n">
        <v>0</v>
      </c>
      <c r="E60" s="153" t="n">
        <v>0</v>
      </c>
      <c r="F60" s="153" t="n">
        <v>0</v>
      </c>
      <c r="G60" s="153" t="n">
        <v>0</v>
      </c>
      <c r="H60" s="153" t="n">
        <v>0</v>
      </c>
      <c r="I60" s="153" t="n">
        <v>0</v>
      </c>
      <c r="J60" s="153" t="n">
        <v>0</v>
      </c>
      <c r="K60" s="153" t="n">
        <v>0</v>
      </c>
      <c r="L60" s="153" t="n">
        <v>0</v>
      </c>
      <c r="M60" s="153" t="n">
        <v>0</v>
      </c>
      <c r="N60" s="153" t="n">
        <v>0</v>
      </c>
      <c r="O60" s="153" t="n">
        <v>0</v>
      </c>
      <c r="P60" s="153" t="n">
        <v>0</v>
      </c>
      <c r="Q60" s="153" t="n">
        <v>0</v>
      </c>
      <c r="R60" s="153" t="n">
        <v>0</v>
      </c>
      <c r="S60" s="153" t="n">
        <v>0</v>
      </c>
      <c r="T60" s="153" t="n">
        <v>0</v>
      </c>
      <c r="U60" s="153" t="n">
        <v>0</v>
      </c>
      <c r="V60" s="153" t="n">
        <v>0</v>
      </c>
      <c r="W60" s="153" t="n">
        <v>0</v>
      </c>
      <c r="X60" s="153" t="n">
        <v>0</v>
      </c>
      <c r="Y60" s="153" t="n">
        <v>0</v>
      </c>
      <c r="Z60" s="153" t="n">
        <v>0</v>
      </c>
      <c r="AA60" s="153" t="n">
        <v>0</v>
      </c>
      <c r="AB60" s="153" t="n">
        <v>0</v>
      </c>
      <c r="AC60" s="153" t="n">
        <v>0</v>
      </c>
      <c r="AD60" s="153" t="n">
        <v>0</v>
      </c>
      <c r="AE60" s="153" t="n">
        <v>0</v>
      </c>
      <c r="AF60" s="153" t="n">
        <v>0</v>
      </c>
      <c r="AG60" s="153" t="n">
        <v>0</v>
      </c>
      <c r="AH60" s="1"/>
      <c r="AI60" s="205"/>
      <c r="AJ60" s="1"/>
      <c r="AK60" s="1"/>
      <c r="AL60" s="3"/>
      <c r="AM60" s="2"/>
      <c r="AN60" s="56"/>
      <c r="AO60" s="3"/>
      <c r="AP60" s="3"/>
      <c r="AQ60" s="3"/>
      <c r="AR60" s="3"/>
      <c r="AS60" s="3"/>
      <c r="AT60" s="205"/>
      <c r="AU60" s="205"/>
      <c r="AV60" s="205"/>
      <c r="AW60" s="205"/>
      <c r="AX60" s="205"/>
    </row>
    <row r="61" customFormat="false" ht="12.75" hidden="false" customHeight="true" outlineLevel="0" collapsed="false">
      <c r="A61" s="285" t="s">
        <v>279</v>
      </c>
      <c r="B61" s="284" t="n">
        <v>0</v>
      </c>
      <c r="C61" s="153" t="n">
        <v>0</v>
      </c>
      <c r="D61" s="153" t="n">
        <v>0</v>
      </c>
      <c r="E61" s="153" t="n">
        <v>0</v>
      </c>
      <c r="F61" s="153" t="n">
        <v>0</v>
      </c>
      <c r="G61" s="153" t="n">
        <v>0</v>
      </c>
      <c r="H61" s="153" t="n">
        <v>0</v>
      </c>
      <c r="I61" s="153" t="n">
        <v>0</v>
      </c>
      <c r="J61" s="153" t="n">
        <v>0</v>
      </c>
      <c r="K61" s="153" t="n">
        <v>0</v>
      </c>
      <c r="L61" s="153" t="n">
        <v>0</v>
      </c>
      <c r="M61" s="153" t="n">
        <v>0</v>
      </c>
      <c r="N61" s="153" t="n">
        <v>0</v>
      </c>
      <c r="O61" s="153" t="n">
        <v>0</v>
      </c>
      <c r="P61" s="153" t="n">
        <v>0</v>
      </c>
      <c r="Q61" s="153" t="n">
        <v>0</v>
      </c>
      <c r="R61" s="153" t="n">
        <v>0</v>
      </c>
      <c r="S61" s="153" t="n">
        <v>0</v>
      </c>
      <c r="T61" s="153" t="n">
        <v>0</v>
      </c>
      <c r="U61" s="153" t="n">
        <v>0</v>
      </c>
      <c r="V61" s="153" t="n">
        <v>0</v>
      </c>
      <c r="W61" s="153" t="n">
        <v>0</v>
      </c>
      <c r="X61" s="153" t="n">
        <v>0</v>
      </c>
      <c r="Y61" s="153" t="n">
        <v>0</v>
      </c>
      <c r="Z61" s="153" t="n">
        <v>0</v>
      </c>
      <c r="AA61" s="153" t="n">
        <v>0</v>
      </c>
      <c r="AB61" s="153" t="n">
        <v>0</v>
      </c>
      <c r="AC61" s="153" t="n">
        <v>0</v>
      </c>
      <c r="AD61" s="153" t="n">
        <v>0</v>
      </c>
      <c r="AE61" s="153" t="n">
        <v>0</v>
      </c>
      <c r="AF61" s="153" t="n">
        <v>0</v>
      </c>
      <c r="AG61" s="153" t="n">
        <v>0</v>
      </c>
      <c r="AH61" s="1"/>
      <c r="AJ61" s="1"/>
      <c r="AK61" s="1"/>
      <c r="AL61" s="3"/>
      <c r="AM61" s="2"/>
      <c r="AN61" s="33"/>
      <c r="AO61" s="1"/>
      <c r="AP61" s="1"/>
      <c r="AQ61" s="1"/>
      <c r="AR61" s="1"/>
      <c r="AS61" s="1"/>
    </row>
    <row r="62" customFormat="false" ht="12.75" hidden="false" customHeight="true" outlineLevel="0" collapsed="false">
      <c r="A62" s="285" t="s">
        <v>130</v>
      </c>
      <c r="B62" s="284" t="n">
        <v>0</v>
      </c>
      <c r="C62" s="153" t="n">
        <v>0</v>
      </c>
      <c r="D62" s="153" t="n">
        <v>0</v>
      </c>
      <c r="E62" s="153" t="n">
        <v>0</v>
      </c>
      <c r="F62" s="153" t="n">
        <v>0</v>
      </c>
      <c r="G62" s="153" t="n">
        <v>0</v>
      </c>
      <c r="H62" s="153" t="n">
        <v>0</v>
      </c>
      <c r="I62" s="153" t="n">
        <v>0</v>
      </c>
      <c r="J62" s="153" t="n">
        <v>0</v>
      </c>
      <c r="K62" s="153" t="n">
        <v>0</v>
      </c>
      <c r="L62" s="153" t="n">
        <v>0</v>
      </c>
      <c r="M62" s="153" t="n">
        <v>0</v>
      </c>
      <c r="N62" s="153" t="n">
        <v>0</v>
      </c>
      <c r="O62" s="153" t="n">
        <v>0</v>
      </c>
      <c r="P62" s="153" t="n">
        <v>0</v>
      </c>
      <c r="Q62" s="153" t="n">
        <v>0</v>
      </c>
      <c r="R62" s="153" t="n">
        <v>0</v>
      </c>
      <c r="S62" s="153" t="n">
        <v>0</v>
      </c>
      <c r="T62" s="153" t="n">
        <v>0</v>
      </c>
      <c r="U62" s="153" t="n">
        <v>0</v>
      </c>
      <c r="V62" s="153" t="n">
        <v>0</v>
      </c>
      <c r="W62" s="153" t="n">
        <v>0</v>
      </c>
      <c r="X62" s="153" t="n">
        <v>0</v>
      </c>
      <c r="Y62" s="153" t="n">
        <v>0</v>
      </c>
      <c r="Z62" s="153" t="n">
        <v>0</v>
      </c>
      <c r="AA62" s="153" t="n">
        <v>0</v>
      </c>
      <c r="AB62" s="153" t="n">
        <v>0</v>
      </c>
      <c r="AC62" s="153" t="n">
        <v>0</v>
      </c>
      <c r="AD62" s="153" t="n">
        <v>0</v>
      </c>
      <c r="AE62" s="153" t="n">
        <v>0</v>
      </c>
      <c r="AF62" s="153" t="n">
        <v>0</v>
      </c>
      <c r="AG62" s="153" t="n">
        <v>0</v>
      </c>
      <c r="AH62" s="1"/>
      <c r="AJ62" s="1"/>
      <c r="AK62" s="1"/>
      <c r="AL62" s="3"/>
      <c r="AM62" s="2"/>
      <c r="AN62" s="33"/>
      <c r="AO62" s="33"/>
      <c r="AP62" s="1"/>
      <c r="AQ62" s="1"/>
      <c r="AR62" s="1"/>
      <c r="AS62" s="1"/>
    </row>
    <row r="63" customFormat="false" ht="12.75" hidden="false" customHeight="true" outlineLevel="0" collapsed="false">
      <c r="A63" s="285" t="s">
        <v>232</v>
      </c>
      <c r="B63" s="284" t="n">
        <v>0</v>
      </c>
      <c r="C63" s="153" t="n">
        <v>0</v>
      </c>
      <c r="D63" s="153" t="n">
        <v>0</v>
      </c>
      <c r="E63" s="153" t="n">
        <v>0</v>
      </c>
      <c r="F63" s="153" t="n">
        <v>0</v>
      </c>
      <c r="G63" s="153" t="n">
        <v>0</v>
      </c>
      <c r="H63" s="153" t="n">
        <v>0</v>
      </c>
      <c r="I63" s="153" t="n">
        <v>0</v>
      </c>
      <c r="J63" s="153" t="n">
        <v>0</v>
      </c>
      <c r="K63" s="153" t="n">
        <v>0</v>
      </c>
      <c r="L63" s="153" t="n">
        <v>0</v>
      </c>
      <c r="M63" s="153" t="n">
        <v>0</v>
      </c>
      <c r="N63" s="153" t="n">
        <v>0</v>
      </c>
      <c r="O63" s="153" t="n">
        <v>0</v>
      </c>
      <c r="P63" s="153" t="n">
        <v>0</v>
      </c>
      <c r="Q63" s="153" t="n">
        <v>0</v>
      </c>
      <c r="R63" s="153" t="n">
        <v>0</v>
      </c>
      <c r="S63" s="153" t="n">
        <v>0</v>
      </c>
      <c r="T63" s="153" t="n">
        <v>0</v>
      </c>
      <c r="U63" s="153" t="n">
        <v>0</v>
      </c>
      <c r="V63" s="153" t="n">
        <v>0</v>
      </c>
      <c r="W63" s="153" t="n">
        <v>0</v>
      </c>
      <c r="X63" s="153" t="n">
        <v>0</v>
      </c>
      <c r="Y63" s="153" t="n">
        <v>0</v>
      </c>
      <c r="Z63" s="153" t="n">
        <v>0</v>
      </c>
      <c r="AA63" s="153" t="n">
        <v>0</v>
      </c>
      <c r="AB63" s="153" t="n">
        <v>0</v>
      </c>
      <c r="AC63" s="153" t="n">
        <v>0</v>
      </c>
      <c r="AD63" s="153" t="n">
        <v>0</v>
      </c>
      <c r="AE63" s="153" t="n">
        <v>0</v>
      </c>
      <c r="AF63" s="153" t="n">
        <v>0</v>
      </c>
      <c r="AG63" s="153" t="n">
        <v>0</v>
      </c>
      <c r="AH63" s="1"/>
      <c r="AI63" s="205"/>
      <c r="AJ63" s="1"/>
      <c r="AK63" s="1"/>
      <c r="AL63" s="3"/>
      <c r="AM63" s="2"/>
      <c r="AN63" s="33"/>
      <c r="AO63" s="1"/>
      <c r="AP63" s="1"/>
      <c r="AQ63" s="1"/>
      <c r="AR63" s="1"/>
      <c r="AS63" s="1"/>
    </row>
    <row r="64" customFormat="false" ht="12.75" hidden="false" customHeight="true" outlineLevel="0" collapsed="false">
      <c r="A64" s="285" t="s">
        <v>126</v>
      </c>
      <c r="B64" s="284" t="n">
        <v>0</v>
      </c>
      <c r="C64" s="153" t="n">
        <v>0</v>
      </c>
      <c r="D64" s="153" t="n">
        <v>0</v>
      </c>
      <c r="E64" s="153" t="n">
        <v>0</v>
      </c>
      <c r="F64" s="153" t="n">
        <v>0</v>
      </c>
      <c r="G64" s="153" t="n">
        <v>0</v>
      </c>
      <c r="H64" s="153" t="n">
        <v>0</v>
      </c>
      <c r="I64" s="153" t="n">
        <v>0</v>
      </c>
      <c r="J64" s="153" t="n">
        <v>0</v>
      </c>
      <c r="K64" s="153" t="n">
        <v>0</v>
      </c>
      <c r="L64" s="153" t="n">
        <v>0</v>
      </c>
      <c r="M64" s="153" t="n">
        <v>0</v>
      </c>
      <c r="N64" s="153" t="n">
        <v>0</v>
      </c>
      <c r="O64" s="153" t="n">
        <v>0</v>
      </c>
      <c r="P64" s="153" t="n">
        <v>0</v>
      </c>
      <c r="Q64" s="153" t="n">
        <v>0</v>
      </c>
      <c r="R64" s="153" t="n">
        <v>0</v>
      </c>
      <c r="S64" s="153" t="n">
        <v>0</v>
      </c>
      <c r="T64" s="153" t="n">
        <v>0</v>
      </c>
      <c r="U64" s="153" t="n">
        <v>0</v>
      </c>
      <c r="V64" s="153" t="n">
        <v>0</v>
      </c>
      <c r="W64" s="153" t="n">
        <v>0</v>
      </c>
      <c r="X64" s="153" t="n">
        <v>0</v>
      </c>
      <c r="Y64" s="153" t="n">
        <v>0</v>
      </c>
      <c r="Z64" s="153" t="n">
        <v>0</v>
      </c>
      <c r="AA64" s="153" t="n">
        <v>0</v>
      </c>
      <c r="AB64" s="153" t="n">
        <v>0</v>
      </c>
      <c r="AC64" s="153" t="n">
        <v>0</v>
      </c>
      <c r="AD64" s="153" t="n">
        <v>0</v>
      </c>
      <c r="AE64" s="153" t="n">
        <v>0</v>
      </c>
      <c r="AF64" s="153" t="n">
        <v>0</v>
      </c>
      <c r="AG64" s="153" t="n">
        <v>0</v>
      </c>
      <c r="AH64" s="1"/>
      <c r="AI64" s="205"/>
      <c r="AJ64" s="1"/>
      <c r="AK64" s="1"/>
      <c r="AL64" s="2"/>
      <c r="AM64" s="2"/>
      <c r="AN64" s="1"/>
      <c r="AO64" s="1"/>
      <c r="AP64" s="1"/>
      <c r="AQ64" s="1"/>
      <c r="AR64" s="1"/>
      <c r="AS64" s="1"/>
    </row>
    <row r="65" customFormat="false" ht="12.75" hidden="false" customHeight="true" outlineLevel="0" collapsed="false">
      <c r="A65" s="226" t="s">
        <v>127</v>
      </c>
      <c r="B65" s="284" t="n">
        <v>0</v>
      </c>
      <c r="C65" s="153" t="n">
        <v>0</v>
      </c>
      <c r="D65" s="153" t="n">
        <v>0</v>
      </c>
      <c r="E65" s="153" t="n">
        <v>0</v>
      </c>
      <c r="F65" s="153" t="n">
        <v>0</v>
      </c>
      <c r="G65" s="153" t="n">
        <v>0</v>
      </c>
      <c r="H65" s="153" t="n">
        <v>0</v>
      </c>
      <c r="I65" s="153" t="n">
        <v>0</v>
      </c>
      <c r="J65" s="153" t="n">
        <v>0</v>
      </c>
      <c r="K65" s="153" t="n">
        <v>0</v>
      </c>
      <c r="L65" s="153" t="n">
        <v>0</v>
      </c>
      <c r="M65" s="153" t="n">
        <v>0</v>
      </c>
      <c r="N65" s="153" t="n">
        <v>0</v>
      </c>
      <c r="O65" s="153" t="n">
        <v>0</v>
      </c>
      <c r="P65" s="153" t="n">
        <v>0</v>
      </c>
      <c r="Q65" s="153" t="n">
        <v>0</v>
      </c>
      <c r="R65" s="153" t="n">
        <v>0</v>
      </c>
      <c r="S65" s="153" t="n">
        <v>0</v>
      </c>
      <c r="T65" s="153" t="n">
        <v>0</v>
      </c>
      <c r="U65" s="153" t="n">
        <v>0</v>
      </c>
      <c r="V65" s="153" t="n">
        <v>0</v>
      </c>
      <c r="W65" s="153" t="n">
        <v>0</v>
      </c>
      <c r="X65" s="153" t="n">
        <v>0</v>
      </c>
      <c r="Y65" s="153" t="n">
        <v>0</v>
      </c>
      <c r="Z65" s="153" t="n">
        <v>0</v>
      </c>
      <c r="AA65" s="153" t="n">
        <v>0</v>
      </c>
      <c r="AB65" s="153" t="n">
        <v>0</v>
      </c>
      <c r="AC65" s="153" t="n">
        <v>0</v>
      </c>
      <c r="AD65" s="153" t="n">
        <v>0</v>
      </c>
      <c r="AE65" s="153" t="n">
        <v>0</v>
      </c>
      <c r="AF65" s="153" t="n">
        <v>0</v>
      </c>
      <c r="AG65" s="153" t="n">
        <v>0</v>
      </c>
      <c r="AH65" s="1"/>
      <c r="AJ65" s="1"/>
      <c r="AK65" s="1"/>
      <c r="AL65" s="3"/>
      <c r="AM65" s="2"/>
      <c r="AN65" s="1"/>
      <c r="AO65" s="1"/>
      <c r="AP65" s="1"/>
      <c r="AQ65" s="1"/>
      <c r="AR65" s="1"/>
      <c r="AS65" s="1"/>
    </row>
    <row r="66" customFormat="false" ht="12.75" hidden="true" customHeight="true" outlineLevel="0" collapsed="false">
      <c r="A66" s="226" t="s">
        <v>280</v>
      </c>
      <c r="B66" s="284" t="e">
        <f aca="false">(Price!B67+Index!B67+#REF!)/'Spot Rates'!$F$36</f>
        <v>#REF!</v>
      </c>
      <c r="C66" s="153" t="n">
        <v>0</v>
      </c>
      <c r="D66" s="153" t="n">
        <v>0</v>
      </c>
      <c r="E66" s="153" t="n">
        <v>0</v>
      </c>
      <c r="F66" s="153" t="n">
        <v>0</v>
      </c>
      <c r="G66" s="153" t="n">
        <v>0</v>
      </c>
      <c r="H66" s="153" t="n">
        <v>0</v>
      </c>
      <c r="I66" s="153" t="n">
        <v>0</v>
      </c>
      <c r="J66" s="153" t="n">
        <v>0</v>
      </c>
      <c r="K66" s="153" t="n">
        <v>0</v>
      </c>
      <c r="L66" s="153" t="n">
        <v>0</v>
      </c>
      <c r="M66" s="153" t="n">
        <v>0</v>
      </c>
      <c r="N66" s="153" t="n">
        <v>0</v>
      </c>
      <c r="O66" s="153" t="n">
        <v>0</v>
      </c>
      <c r="P66" s="153" t="n">
        <v>0</v>
      </c>
      <c r="Q66" s="153" t="n">
        <v>0</v>
      </c>
      <c r="R66" s="153" t="n">
        <v>0</v>
      </c>
      <c r="S66" s="153" t="n">
        <v>0</v>
      </c>
      <c r="T66" s="153" t="n">
        <v>0</v>
      </c>
      <c r="U66" s="153" t="n">
        <v>0</v>
      </c>
      <c r="V66" s="153" t="n">
        <v>0</v>
      </c>
      <c r="W66" s="153" t="n">
        <v>0</v>
      </c>
      <c r="X66" s="153" t="n">
        <v>0</v>
      </c>
      <c r="Y66" s="153" t="n">
        <v>0</v>
      </c>
      <c r="Z66" s="153" t="n">
        <v>0</v>
      </c>
      <c r="AA66" s="153" t="n">
        <v>0</v>
      </c>
      <c r="AB66" s="153" t="n">
        <v>0</v>
      </c>
      <c r="AC66" s="153" t="n">
        <v>0</v>
      </c>
      <c r="AD66" s="153" t="n">
        <v>0</v>
      </c>
      <c r="AE66" s="153" t="n">
        <v>0</v>
      </c>
      <c r="AF66" s="153" t="n">
        <v>0</v>
      </c>
      <c r="AG66" s="153" t="n">
        <v>0</v>
      </c>
      <c r="AH66" s="1"/>
      <c r="AI66" s="205"/>
      <c r="AJ66" s="1"/>
      <c r="AK66" s="1"/>
      <c r="AL66" s="3"/>
      <c r="AM66" s="2"/>
      <c r="AN66" s="1"/>
      <c r="AO66" s="1"/>
      <c r="AP66" s="1"/>
      <c r="AQ66" s="1"/>
      <c r="AR66" s="1"/>
      <c r="AS66" s="1"/>
    </row>
    <row r="67" customFormat="false" ht="12.75" hidden="false" customHeight="true" outlineLevel="0" collapsed="false">
      <c r="A67" s="226" t="s">
        <v>281</v>
      </c>
      <c r="B67" s="284" t="n">
        <v>0</v>
      </c>
      <c r="C67" s="153" t="n">
        <v>0</v>
      </c>
      <c r="D67" s="153" t="n">
        <v>0</v>
      </c>
      <c r="E67" s="153" t="n">
        <v>0</v>
      </c>
      <c r="F67" s="153" t="n">
        <v>0</v>
      </c>
      <c r="G67" s="153" t="n">
        <v>0</v>
      </c>
      <c r="H67" s="153" t="n">
        <v>0</v>
      </c>
      <c r="I67" s="153" t="n">
        <v>0</v>
      </c>
      <c r="J67" s="153" t="n">
        <v>0</v>
      </c>
      <c r="K67" s="153" t="n">
        <v>0</v>
      </c>
      <c r="L67" s="153" t="n">
        <v>0</v>
      </c>
      <c r="M67" s="153" t="n">
        <v>0</v>
      </c>
      <c r="N67" s="153" t="n">
        <v>0</v>
      </c>
      <c r="O67" s="153" t="n">
        <v>0</v>
      </c>
      <c r="P67" s="153" t="n">
        <v>0</v>
      </c>
      <c r="Q67" s="153" t="n">
        <v>0</v>
      </c>
      <c r="R67" s="153" t="n">
        <v>0</v>
      </c>
      <c r="S67" s="153" t="n">
        <v>0</v>
      </c>
      <c r="T67" s="153" t="n">
        <v>0</v>
      </c>
      <c r="U67" s="153" t="n">
        <v>0</v>
      </c>
      <c r="V67" s="153" t="n">
        <v>0</v>
      </c>
      <c r="W67" s="153" t="n">
        <v>0</v>
      </c>
      <c r="X67" s="153" t="n">
        <v>0</v>
      </c>
      <c r="Y67" s="153" t="n">
        <v>0</v>
      </c>
      <c r="Z67" s="153" t="n">
        <v>0</v>
      </c>
      <c r="AA67" s="153" t="n">
        <v>0</v>
      </c>
      <c r="AB67" s="153" t="n">
        <v>0</v>
      </c>
      <c r="AC67" s="153" t="n">
        <v>0</v>
      </c>
      <c r="AD67" s="153" t="n">
        <v>0</v>
      </c>
      <c r="AE67" s="153" t="n">
        <v>0</v>
      </c>
      <c r="AF67" s="153" t="n">
        <v>0</v>
      </c>
      <c r="AG67" s="153" t="n">
        <v>0</v>
      </c>
      <c r="AH67" s="1"/>
      <c r="AI67" s="205"/>
      <c r="AJ67" s="1"/>
      <c r="AK67" s="1"/>
      <c r="AL67" s="3"/>
      <c r="AM67" s="2"/>
      <c r="AN67" s="1"/>
      <c r="AO67" s="1"/>
      <c r="AP67" s="1"/>
      <c r="AQ67" s="1"/>
      <c r="AR67" s="1"/>
      <c r="AS67" s="1"/>
    </row>
    <row r="68" customFormat="false" ht="14.25" hidden="false" customHeight="true" outlineLevel="0" collapsed="false">
      <c r="A68" s="226" t="s">
        <v>282</v>
      </c>
      <c r="B68" s="284" t="n">
        <v>0</v>
      </c>
      <c r="C68" s="153" t="n">
        <v>0</v>
      </c>
      <c r="D68" s="153" t="n">
        <v>0</v>
      </c>
      <c r="E68" s="153" t="n">
        <v>0</v>
      </c>
      <c r="F68" s="153" t="n">
        <v>0</v>
      </c>
      <c r="G68" s="153" t="n">
        <v>0</v>
      </c>
      <c r="H68" s="153" t="n">
        <v>0</v>
      </c>
      <c r="I68" s="153" t="n">
        <v>0</v>
      </c>
      <c r="J68" s="153" t="n">
        <v>0</v>
      </c>
      <c r="K68" s="153" t="n">
        <v>0</v>
      </c>
      <c r="L68" s="153" t="n">
        <v>0</v>
      </c>
      <c r="M68" s="153" t="n">
        <v>0</v>
      </c>
      <c r="N68" s="153" t="n">
        <v>0</v>
      </c>
      <c r="O68" s="153" t="n">
        <v>0</v>
      </c>
      <c r="P68" s="153" t="n">
        <v>0</v>
      </c>
      <c r="Q68" s="153" t="n">
        <v>0</v>
      </c>
      <c r="R68" s="153" t="n">
        <v>0</v>
      </c>
      <c r="S68" s="153" t="n">
        <v>0</v>
      </c>
      <c r="T68" s="153" t="n">
        <v>0</v>
      </c>
      <c r="U68" s="153" t="n">
        <v>0</v>
      </c>
      <c r="V68" s="153" t="n">
        <v>0</v>
      </c>
      <c r="W68" s="153" t="n">
        <v>0</v>
      </c>
      <c r="X68" s="153" t="n">
        <v>0</v>
      </c>
      <c r="Y68" s="153" t="n">
        <v>0</v>
      </c>
      <c r="Z68" s="153" t="n">
        <v>0</v>
      </c>
      <c r="AA68" s="153" t="n">
        <v>0</v>
      </c>
      <c r="AB68" s="153" t="n">
        <v>0</v>
      </c>
      <c r="AC68" s="153" t="n">
        <v>0</v>
      </c>
      <c r="AD68" s="153" t="n">
        <v>0</v>
      </c>
      <c r="AE68" s="153" t="n">
        <v>0</v>
      </c>
      <c r="AF68" s="153" t="n">
        <v>0</v>
      </c>
      <c r="AG68" s="153" t="n">
        <v>0</v>
      </c>
      <c r="AH68" s="1"/>
      <c r="AJ68" s="1"/>
      <c r="AK68" s="1"/>
      <c r="AL68" s="3"/>
      <c r="AM68" s="2"/>
      <c r="AN68" s="1"/>
      <c r="AO68" s="1"/>
      <c r="AP68" s="1"/>
      <c r="AQ68" s="1"/>
      <c r="AR68" s="1"/>
      <c r="AS68" s="1"/>
    </row>
    <row r="69" customFormat="false" ht="14.25" hidden="false" customHeight="true" outlineLevel="0" collapsed="false">
      <c r="A69" s="285" t="s">
        <v>283</v>
      </c>
      <c r="B69" s="284" t="n">
        <v>0</v>
      </c>
      <c r="C69" s="153" t="n">
        <v>0</v>
      </c>
      <c r="D69" s="153" t="n">
        <v>0</v>
      </c>
      <c r="E69" s="153" t="n">
        <v>0</v>
      </c>
      <c r="F69" s="153" t="n">
        <v>0</v>
      </c>
      <c r="G69" s="153" t="n">
        <v>0</v>
      </c>
      <c r="H69" s="153" t="n">
        <v>0</v>
      </c>
      <c r="I69" s="153" t="n">
        <v>0</v>
      </c>
      <c r="J69" s="153" t="n">
        <v>0</v>
      </c>
      <c r="K69" s="153" t="n">
        <v>0</v>
      </c>
      <c r="L69" s="153" t="n">
        <v>0</v>
      </c>
      <c r="M69" s="153" t="n">
        <v>0</v>
      </c>
      <c r="N69" s="153" t="n">
        <v>0</v>
      </c>
      <c r="O69" s="153" t="n">
        <v>0</v>
      </c>
      <c r="P69" s="153" t="n">
        <v>0</v>
      </c>
      <c r="Q69" s="153" t="n">
        <v>0</v>
      </c>
      <c r="R69" s="153" t="n">
        <v>0</v>
      </c>
      <c r="S69" s="153" t="n">
        <v>0</v>
      </c>
      <c r="T69" s="153" t="n">
        <v>0</v>
      </c>
      <c r="U69" s="153" t="n">
        <v>0</v>
      </c>
      <c r="V69" s="153" t="n">
        <v>0</v>
      </c>
      <c r="W69" s="153" t="n">
        <v>0</v>
      </c>
      <c r="X69" s="153" t="n">
        <v>0</v>
      </c>
      <c r="Y69" s="153" t="n">
        <v>0</v>
      </c>
      <c r="Z69" s="153" t="n">
        <v>0</v>
      </c>
      <c r="AA69" s="153" t="n">
        <v>0</v>
      </c>
      <c r="AB69" s="153" t="n">
        <v>0</v>
      </c>
      <c r="AC69" s="153" t="n">
        <v>0</v>
      </c>
      <c r="AD69" s="153" t="n">
        <v>0</v>
      </c>
      <c r="AE69" s="153" t="n">
        <v>0</v>
      </c>
      <c r="AF69" s="153" t="n">
        <v>0</v>
      </c>
      <c r="AG69" s="153" t="n">
        <v>0</v>
      </c>
      <c r="AH69" s="1"/>
      <c r="AI69" s="205"/>
      <c r="AJ69" s="1"/>
      <c r="AK69" s="1"/>
      <c r="AL69" s="3"/>
      <c r="AM69" s="2"/>
      <c r="AN69" s="1"/>
      <c r="AO69" s="1"/>
      <c r="AP69" s="1"/>
      <c r="AQ69" s="1"/>
      <c r="AR69" s="1"/>
      <c r="AS69" s="1"/>
    </row>
    <row r="70" customFormat="false" ht="12.75" hidden="false" customHeight="true" outlineLevel="0" collapsed="false">
      <c r="A70" s="226" t="s">
        <v>284</v>
      </c>
      <c r="B70" s="284" t="n">
        <v>0</v>
      </c>
      <c r="C70" s="153" t="n">
        <v>0</v>
      </c>
      <c r="D70" s="153" t="n">
        <v>0</v>
      </c>
      <c r="E70" s="153" t="n">
        <v>0</v>
      </c>
      <c r="F70" s="153" t="n">
        <v>0</v>
      </c>
      <c r="G70" s="153" t="n">
        <v>0</v>
      </c>
      <c r="H70" s="153" t="n">
        <v>0</v>
      </c>
      <c r="I70" s="153" t="n">
        <v>0</v>
      </c>
      <c r="J70" s="153" t="n">
        <v>0</v>
      </c>
      <c r="K70" s="153" t="n">
        <v>0</v>
      </c>
      <c r="L70" s="153" t="n">
        <v>0</v>
      </c>
      <c r="M70" s="153" t="n">
        <v>0</v>
      </c>
      <c r="N70" s="153" t="n">
        <v>0</v>
      </c>
      <c r="O70" s="153" t="n">
        <v>0</v>
      </c>
      <c r="P70" s="153" t="n">
        <v>0</v>
      </c>
      <c r="Q70" s="153" t="n">
        <v>0</v>
      </c>
      <c r="R70" s="153" t="n">
        <v>0</v>
      </c>
      <c r="S70" s="153" t="n">
        <v>0</v>
      </c>
      <c r="T70" s="153" t="n">
        <v>0</v>
      </c>
      <c r="U70" s="153" t="n">
        <v>0</v>
      </c>
      <c r="V70" s="153" t="n">
        <v>0</v>
      </c>
      <c r="W70" s="153" t="n">
        <v>0</v>
      </c>
      <c r="X70" s="153" t="n">
        <v>0</v>
      </c>
      <c r="Y70" s="153" t="n">
        <v>0</v>
      </c>
      <c r="Z70" s="153" t="n">
        <v>0</v>
      </c>
      <c r="AA70" s="153" t="n">
        <v>0</v>
      </c>
      <c r="AB70" s="153" t="n">
        <v>0</v>
      </c>
      <c r="AC70" s="153" t="n">
        <v>0</v>
      </c>
      <c r="AD70" s="153" t="n">
        <v>0</v>
      </c>
      <c r="AE70" s="153" t="n">
        <v>0</v>
      </c>
      <c r="AF70" s="153" t="n">
        <v>0</v>
      </c>
      <c r="AG70" s="153" t="n">
        <v>0</v>
      </c>
      <c r="AH70" s="1"/>
      <c r="AJ70" s="1"/>
      <c r="AK70" s="1"/>
      <c r="AL70" s="3"/>
      <c r="AM70" s="2"/>
      <c r="AN70" s="1"/>
      <c r="AO70" s="1"/>
      <c r="AP70" s="1"/>
      <c r="AQ70" s="1"/>
      <c r="AR70" s="1"/>
      <c r="AS70" s="1"/>
    </row>
    <row r="71" customFormat="false" ht="12.75" hidden="false" customHeight="true" outlineLevel="0" collapsed="false">
      <c r="A71" s="226" t="s">
        <v>285</v>
      </c>
      <c r="B71" s="284" t="s">
        <v>286</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325"/>
      <c r="AH71" s="1"/>
      <c r="AJ71" s="1"/>
      <c r="AK71" s="1"/>
      <c r="AL71" s="3"/>
      <c r="AM71" s="2"/>
    </row>
    <row r="72" customFormat="false" ht="12.75" hidden="false" customHeight="true" outlineLevel="0" collapsed="false">
      <c r="A72" s="226"/>
      <c r="B72" s="28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310"/>
      <c r="AH72" s="1"/>
      <c r="AJ72" s="1"/>
      <c r="AK72" s="1"/>
      <c r="AL72" s="3"/>
      <c r="AM72" s="2"/>
    </row>
    <row r="73" customFormat="false" ht="12.75" hidden="false" customHeight="true" outlineLevel="0" collapsed="false">
      <c r="A73" s="226"/>
      <c r="B73" s="28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310"/>
      <c r="AH73" s="1"/>
      <c r="AJ73" s="1"/>
      <c r="AK73" s="1"/>
      <c r="AL73" s="3"/>
      <c r="AM73" s="2"/>
    </row>
    <row r="74" customFormat="false" ht="12.75" hidden="false" customHeight="true" outlineLevel="0" collapsed="false">
      <c r="A74" s="226"/>
      <c r="B74" s="28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310"/>
      <c r="AH74" s="1"/>
      <c r="AJ74" s="1"/>
      <c r="AK74" s="1"/>
      <c r="AL74" s="3"/>
      <c r="AM74" s="2"/>
    </row>
    <row r="75" customFormat="false" ht="12.75" hidden="false" customHeight="true" outlineLevel="0" collapsed="false">
      <c r="A75" s="226"/>
      <c r="B75" s="3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310"/>
      <c r="AH75" s="1"/>
      <c r="AJ75" s="1"/>
      <c r="AK75" s="1"/>
      <c r="AL75" s="3"/>
      <c r="AM75" s="2"/>
    </row>
    <row r="76" customFormat="false" ht="12.75" hidden="false" customHeight="true" outlineLevel="0" collapsed="false">
      <c r="A76" s="315" t="s">
        <v>289</v>
      </c>
      <c r="B76" s="316" t="e">
        <f aca="false">SUM(B47:B75)-B61-B68-B69</f>
        <v>#REF!</v>
      </c>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8"/>
      <c r="AH76" s="1"/>
      <c r="AJ76" s="1"/>
      <c r="AK76" s="1"/>
      <c r="AL76" s="3"/>
      <c r="AM76" s="2"/>
    </row>
    <row r="77" customFormat="false" ht="12.7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J77" s="1"/>
      <c r="AK77" s="1"/>
      <c r="AL77" s="3"/>
      <c r="AM77" s="2"/>
    </row>
    <row r="78" customFormat="false" ht="12.75" hidden="false" customHeight="true" outlineLevel="0" collapsed="false">
      <c r="A78" s="85"/>
      <c r="B78" s="319"/>
      <c r="AH78" s="85"/>
      <c r="AJ78" s="85"/>
      <c r="AK78" s="153"/>
      <c r="AL78" s="3"/>
      <c r="AM78" s="2"/>
    </row>
    <row r="79" customFormat="false" ht="12.75" hidden="false" customHeight="true" outlineLevel="0" collapsed="false">
      <c r="A79" s="262" t="s">
        <v>324</v>
      </c>
      <c r="B79" s="262"/>
      <c r="AH79" s="85"/>
      <c r="AJ79" s="85"/>
      <c r="AK79" s="153"/>
      <c r="AL79" s="3"/>
      <c r="AM79" s="2"/>
    </row>
    <row r="80" customFormat="false" ht="12.75" hidden="false" customHeight="true" outlineLevel="0" collapsed="false">
      <c r="A80" s="85"/>
      <c r="B80" s="319"/>
      <c r="AH80" s="85"/>
      <c r="AJ80" s="85"/>
      <c r="AK80" s="153"/>
      <c r="AL80" s="3"/>
      <c r="AM80" s="2"/>
    </row>
    <row r="81" customFormat="false" ht="12.75" hidden="false" customHeight="true" outlineLevel="0" collapsed="false">
      <c r="A81" s="264"/>
      <c r="B81" s="265" t="s">
        <v>252</v>
      </c>
      <c r="C81" s="266" t="n">
        <f aca="false">SUM(C85:C101)</f>
        <v>0</v>
      </c>
      <c r="D81" s="266" t="n">
        <f aca="false">SUM(D85:D101)</f>
        <v>0</v>
      </c>
      <c r="E81" s="266" t="n">
        <f aca="false">SUM(E85:E101)</f>
        <v>0</v>
      </c>
      <c r="F81" s="266" t="n">
        <f aca="false">SUM(F85:F101)</f>
        <v>0</v>
      </c>
      <c r="G81" s="266" t="n">
        <f aca="false">SUM(G85:G101)</f>
        <v>0</v>
      </c>
      <c r="H81" s="266" t="n">
        <f aca="false">SUM(H85:H101)</f>
        <v>0</v>
      </c>
      <c r="I81" s="266" t="n">
        <f aca="false">SUM(I85:I101)</f>
        <v>0</v>
      </c>
      <c r="J81" s="266" t="n">
        <f aca="false">SUM(J85:J101)</f>
        <v>0</v>
      </c>
      <c r="K81" s="266" t="n">
        <f aca="false">SUM(K85:K101)</f>
        <v>0</v>
      </c>
      <c r="L81" s="266" t="n">
        <f aca="false">SUM(L85:L101)</f>
        <v>0</v>
      </c>
      <c r="M81" s="266" t="n">
        <f aca="false">SUM(M85:M101)</f>
        <v>0</v>
      </c>
      <c r="N81" s="266" t="n">
        <f aca="false">SUM(N85:N101)</f>
        <v>0</v>
      </c>
      <c r="O81" s="266" t="n">
        <f aca="false">SUM(O85:O101)</f>
        <v>0</v>
      </c>
      <c r="P81" s="266" t="n">
        <f aca="false">SUM(P85:P101)</f>
        <v>0</v>
      </c>
      <c r="Q81" s="266" t="n">
        <f aca="false">SUM(Q85:Q101)</f>
        <v>0</v>
      </c>
      <c r="R81" s="266" t="n">
        <f aca="false">SUM(R85:R101)</f>
        <v>0</v>
      </c>
      <c r="S81" s="266" t="n">
        <f aca="false">SUM(S85:S101)</f>
        <v>0</v>
      </c>
      <c r="T81" s="266" t="n">
        <f aca="false">SUM(T85:T101)</f>
        <v>0</v>
      </c>
      <c r="U81" s="266" t="n">
        <f aca="false">SUM(U85:U101)</f>
        <v>0</v>
      </c>
      <c r="V81" s="266" t="n">
        <f aca="false">SUM(V85:V101)</f>
        <v>0</v>
      </c>
      <c r="W81" s="266" t="n">
        <f aca="false">SUM(W85:W101)</f>
        <v>0</v>
      </c>
      <c r="X81" s="266" t="n">
        <f aca="false">SUM(X85:X101)</f>
        <v>0</v>
      </c>
      <c r="Y81" s="266" t="n">
        <f aca="false">SUM(Y85:Y101)</f>
        <v>0</v>
      </c>
      <c r="Z81" s="266" t="n">
        <f aca="false">SUM(Z85:Z101)</f>
        <v>0</v>
      </c>
      <c r="AA81" s="266" t="n">
        <f aca="false">SUM(AA85:AA101)</f>
        <v>0</v>
      </c>
      <c r="AB81" s="266" t="n">
        <f aca="false">SUM(AB85:AB101)</f>
        <v>0</v>
      </c>
      <c r="AC81" s="266" t="n">
        <f aca="false">SUM(AC85:AC101)</f>
        <v>0</v>
      </c>
      <c r="AD81" s="266" t="n">
        <f aca="false">SUM(AD85:AD101)</f>
        <v>0</v>
      </c>
      <c r="AE81" s="266" t="n">
        <f aca="false">SUM(AE85:AE101)</f>
        <v>0</v>
      </c>
      <c r="AF81" s="266" t="n">
        <f aca="false">SUM(AF85:AF101)</f>
        <v>0</v>
      </c>
      <c r="AG81" s="266" t="n">
        <f aca="false">SUM(AG85:AG101)</f>
        <v>0</v>
      </c>
      <c r="AH81" s="1"/>
      <c r="AI81" s="320"/>
      <c r="AJ81" s="22"/>
      <c r="AK81" s="1"/>
      <c r="AL81" s="17"/>
      <c r="AN81" s="1"/>
      <c r="AO81" s="1"/>
      <c r="AP81" s="1"/>
      <c r="AQ81" s="1"/>
      <c r="AR81" s="1"/>
      <c r="AS81" s="1"/>
    </row>
    <row r="82" customFormat="false" ht="12.75" hidden="false" customHeight="true" outlineLevel="0" collapsed="false">
      <c r="A82" s="269" t="s">
        <v>166</v>
      </c>
      <c r="B82" s="270" t="n">
        <f aca="false">B44</f>
        <v>36647</v>
      </c>
      <c r="C82" s="271" t="n">
        <f aca="false">C44</f>
        <v>36647</v>
      </c>
      <c r="D82" s="271" t="n">
        <f aca="false">D44</f>
        <v>36648</v>
      </c>
      <c r="E82" s="271" t="n">
        <f aca="false">E44</f>
        <v>36649</v>
      </c>
      <c r="F82" s="271" t="n">
        <f aca="false">F44</f>
        <v>36650</v>
      </c>
      <c r="G82" s="271" t="n">
        <f aca="false">G44</f>
        <v>36651</v>
      </c>
      <c r="H82" s="271" t="n">
        <f aca="false">H44</f>
        <v>36652</v>
      </c>
      <c r="I82" s="271" t="n">
        <f aca="false">I44</f>
        <v>36653</v>
      </c>
      <c r="J82" s="271" t="n">
        <f aca="false">J44</f>
        <v>36654</v>
      </c>
      <c r="K82" s="271" t="n">
        <f aca="false">K44</f>
        <v>36655</v>
      </c>
      <c r="L82" s="271" t="n">
        <f aca="false">L44</f>
        <v>36656</v>
      </c>
      <c r="M82" s="271" t="n">
        <f aca="false">M44</f>
        <v>36657</v>
      </c>
      <c r="N82" s="271" t="n">
        <f aca="false">N44</f>
        <v>36658</v>
      </c>
      <c r="O82" s="271" t="n">
        <f aca="false">O44</f>
        <v>36659</v>
      </c>
      <c r="P82" s="271" t="n">
        <f aca="false">P44</f>
        <v>36660</v>
      </c>
      <c r="Q82" s="271" t="n">
        <f aca="false">Q44</f>
        <v>36661</v>
      </c>
      <c r="R82" s="271" t="n">
        <f aca="false">R44</f>
        <v>36662</v>
      </c>
      <c r="S82" s="271" t="n">
        <f aca="false">S44</f>
        <v>36663</v>
      </c>
      <c r="T82" s="271" t="n">
        <f aca="false">T44</f>
        <v>36664</v>
      </c>
      <c r="U82" s="271" t="n">
        <f aca="false">U44</f>
        <v>36665</v>
      </c>
      <c r="V82" s="271" t="n">
        <f aca="false">V44</f>
        <v>36666</v>
      </c>
      <c r="W82" s="271" t="n">
        <f aca="false">W44</f>
        <v>36667</v>
      </c>
      <c r="X82" s="271" t="n">
        <f aca="false">X44</f>
        <v>36668</v>
      </c>
      <c r="Y82" s="271" t="n">
        <f aca="false">Y44</f>
        <v>36669</v>
      </c>
      <c r="Z82" s="271" t="n">
        <f aca="false">Z44</f>
        <v>36670</v>
      </c>
      <c r="AA82" s="271" t="n">
        <f aca="false">AA44</f>
        <v>36671</v>
      </c>
      <c r="AB82" s="271" t="n">
        <f aca="false">AB44</f>
        <v>36672</v>
      </c>
      <c r="AC82" s="271" t="n">
        <f aca="false">AC44</f>
        <v>36673</v>
      </c>
      <c r="AD82" s="271" t="n">
        <f aca="false">AD44</f>
        <v>36674</v>
      </c>
      <c r="AE82" s="271" t="n">
        <f aca="false">AE44</f>
        <v>36675</v>
      </c>
      <c r="AF82" s="271" t="n">
        <f aca="false">AF44</f>
        <v>36676</v>
      </c>
      <c r="AG82" s="271" t="n">
        <f aca="false">AG44</f>
        <v>36677</v>
      </c>
      <c r="AH82" s="272"/>
      <c r="AI82" s="320"/>
      <c r="AJ82" s="322"/>
      <c r="AK82" s="272"/>
      <c r="AL82" s="275"/>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272"/>
      <c r="BT82" s="272"/>
      <c r="BU82" s="272"/>
      <c r="BV82" s="272"/>
      <c r="BW82" s="272"/>
      <c r="BX82" s="272"/>
      <c r="BY82" s="272"/>
      <c r="BZ82" s="272"/>
      <c r="CA82" s="272"/>
      <c r="CB82" s="272"/>
      <c r="CC82" s="272"/>
      <c r="CD82" s="272"/>
      <c r="CE82" s="272"/>
      <c r="CF82" s="272"/>
      <c r="CG82" s="272"/>
      <c r="CH82" s="272"/>
      <c r="CI82" s="272"/>
      <c r="CJ82" s="272"/>
      <c r="CK82" s="272"/>
      <c r="CL82" s="272"/>
      <c r="CM82" s="272"/>
      <c r="CN82" s="272"/>
      <c r="CO82" s="272"/>
      <c r="CP82" s="272"/>
      <c r="CQ82" s="272"/>
      <c r="CR82" s="272"/>
      <c r="CS82" s="272"/>
      <c r="CT82" s="272"/>
      <c r="CU82" s="272"/>
      <c r="CV82" s="272"/>
      <c r="CW82" s="272"/>
      <c r="CX82" s="272"/>
      <c r="CY82" s="272"/>
      <c r="CZ82" s="272"/>
      <c r="DA82" s="272"/>
      <c r="DB82" s="272"/>
      <c r="DC82" s="272"/>
      <c r="DD82" s="272"/>
      <c r="DE82" s="272"/>
      <c r="DF82" s="272"/>
      <c r="DG82" s="272"/>
      <c r="DH82" s="272"/>
      <c r="DI82" s="272"/>
      <c r="DJ82" s="272"/>
      <c r="DK82" s="272"/>
      <c r="DL82" s="272"/>
      <c r="DM82" s="272"/>
      <c r="DN82" s="272"/>
      <c r="DO82" s="272"/>
      <c r="DP82" s="272"/>
      <c r="DQ82" s="272"/>
      <c r="DR82" s="272"/>
      <c r="DS82" s="272"/>
      <c r="DT82" s="272"/>
      <c r="DU82" s="272"/>
      <c r="DV82" s="272"/>
      <c r="DW82" s="272"/>
      <c r="DX82" s="272"/>
      <c r="DY82" s="272"/>
      <c r="DZ82" s="272"/>
      <c r="EA82" s="272"/>
      <c r="EB82" s="272"/>
      <c r="EC82" s="272"/>
      <c r="ED82" s="272"/>
      <c r="EE82" s="272"/>
      <c r="EF82" s="272"/>
      <c r="EG82" s="272"/>
      <c r="EH82" s="272"/>
      <c r="EI82" s="272"/>
      <c r="EJ82" s="272"/>
      <c r="EK82" s="272"/>
      <c r="EL82" s="272"/>
      <c r="EM82" s="272"/>
      <c r="EN82" s="272"/>
      <c r="EO82" s="272"/>
      <c r="EP82" s="272"/>
      <c r="EQ82" s="272"/>
      <c r="ER82" s="272"/>
      <c r="ES82" s="272"/>
      <c r="ET82" s="272"/>
      <c r="EU82" s="272"/>
      <c r="EV82" s="272"/>
      <c r="EW82" s="272"/>
      <c r="EX82" s="272"/>
      <c r="EY82" s="272"/>
      <c r="EZ82" s="272"/>
      <c r="FA82" s="272"/>
      <c r="FB82" s="272"/>
      <c r="FC82" s="272"/>
      <c r="FD82" s="272"/>
      <c r="FE82" s="272"/>
      <c r="FF82" s="272"/>
      <c r="FG82" s="272"/>
      <c r="FH82" s="272"/>
      <c r="FI82" s="272"/>
      <c r="FJ82" s="272"/>
      <c r="FK82" s="272"/>
      <c r="FL82" s="272"/>
      <c r="FM82" s="272"/>
      <c r="FN82" s="272"/>
      <c r="FO82" s="272"/>
      <c r="FP82" s="272"/>
      <c r="FQ82" s="272"/>
      <c r="FR82" s="272"/>
      <c r="FS82" s="272"/>
      <c r="FT82" s="272"/>
      <c r="FU82" s="272"/>
      <c r="FV82" s="272"/>
      <c r="FW82" s="272"/>
      <c r="FX82" s="272"/>
      <c r="FY82" s="272"/>
      <c r="FZ82" s="272"/>
      <c r="GA82" s="272"/>
      <c r="GB82" s="272"/>
      <c r="GC82" s="272"/>
      <c r="GD82" s="272"/>
      <c r="GE82" s="272"/>
      <c r="GF82" s="272"/>
      <c r="GG82" s="272"/>
      <c r="GH82" s="272"/>
      <c r="GI82" s="272"/>
      <c r="GJ82" s="272"/>
      <c r="GK82" s="272"/>
      <c r="GL82" s="272"/>
      <c r="GM82" s="272"/>
      <c r="GN82" s="272"/>
      <c r="GO82" s="272"/>
      <c r="GP82" s="272"/>
      <c r="GQ82" s="272"/>
      <c r="GR82" s="272"/>
      <c r="GS82" s="272"/>
      <c r="GT82" s="272"/>
      <c r="GU82" s="272"/>
      <c r="GV82" s="272"/>
      <c r="GW82" s="272"/>
      <c r="GX82" s="272"/>
      <c r="GY82" s="272"/>
      <c r="GZ82" s="272"/>
      <c r="HA82" s="272"/>
      <c r="HB82" s="272"/>
      <c r="HC82" s="272"/>
      <c r="HD82" s="272"/>
      <c r="HE82" s="272"/>
      <c r="HF82" s="272"/>
      <c r="HG82" s="272"/>
      <c r="HH82" s="272"/>
      <c r="HI82" s="272"/>
      <c r="HJ82" s="272"/>
      <c r="HK82" s="272"/>
      <c r="HL82" s="272"/>
      <c r="HM82" s="272"/>
      <c r="HN82" s="272"/>
      <c r="HO82" s="272"/>
      <c r="HP82" s="272"/>
      <c r="HQ82" s="272"/>
      <c r="HR82" s="272"/>
      <c r="HS82" s="272"/>
      <c r="HT82" s="272"/>
      <c r="HU82" s="272"/>
      <c r="HV82" s="272"/>
      <c r="HW82" s="272"/>
      <c r="HX82" s="272"/>
      <c r="HY82" s="272"/>
      <c r="HZ82" s="272"/>
      <c r="IA82" s="272"/>
      <c r="IB82" s="272"/>
      <c r="IC82" s="272"/>
      <c r="ID82" s="272"/>
      <c r="IE82" s="272"/>
      <c r="IF82" s="272"/>
      <c r="IG82" s="272"/>
      <c r="IH82" s="272"/>
      <c r="II82" s="272"/>
      <c r="IJ82" s="272"/>
      <c r="IK82" s="272"/>
      <c r="IL82" s="272"/>
      <c r="IM82" s="272"/>
      <c r="IN82" s="272"/>
      <c r="IO82" s="272"/>
      <c r="IP82" s="272"/>
      <c r="IQ82" s="272"/>
      <c r="IR82" s="272"/>
      <c r="IS82" s="272"/>
      <c r="IT82" s="272"/>
      <c r="IU82" s="272"/>
      <c r="IV82" s="272"/>
      <c r="IW82" s="272"/>
    </row>
    <row r="83" customFormat="false" ht="12.75" hidden="false" customHeight="true" outlineLevel="0" collapsed="false">
      <c r="A83" s="276"/>
      <c r="B83" s="276"/>
      <c r="C83" s="278" t="str">
        <f aca="false">C45</f>
        <v>M</v>
      </c>
      <c r="D83" s="278" t="str">
        <f aca="false">D45</f>
        <v>T</v>
      </c>
      <c r="E83" s="278" t="str">
        <f aca="false">E45</f>
        <v>W</v>
      </c>
      <c r="F83" s="278" t="str">
        <f aca="false">F45</f>
        <v>R</v>
      </c>
      <c r="G83" s="278" t="str">
        <f aca="false">G45</f>
        <v>F</v>
      </c>
      <c r="H83" s="278" t="str">
        <f aca="false">H45</f>
        <v>S</v>
      </c>
      <c r="I83" s="278" t="str">
        <f aca="false">I45</f>
        <v>S</v>
      </c>
      <c r="J83" s="278" t="str">
        <f aca="false">J45</f>
        <v>M</v>
      </c>
      <c r="K83" s="278" t="str">
        <f aca="false">K45</f>
        <v>T</v>
      </c>
      <c r="L83" s="278" t="str">
        <f aca="false">L45</f>
        <v>W</v>
      </c>
      <c r="M83" s="278" t="str">
        <f aca="false">M45</f>
        <v>R</v>
      </c>
      <c r="N83" s="278" t="str">
        <f aca="false">N45</f>
        <v>F</v>
      </c>
      <c r="O83" s="278" t="str">
        <f aca="false">O45</f>
        <v>S</v>
      </c>
      <c r="P83" s="278" t="str">
        <f aca="false">P45</f>
        <v>S</v>
      </c>
      <c r="Q83" s="278" t="str">
        <f aca="false">Q45</f>
        <v>M</v>
      </c>
      <c r="R83" s="278" t="str">
        <f aca="false">R45</f>
        <v>T</v>
      </c>
      <c r="S83" s="278" t="str">
        <f aca="false">S45</f>
        <v>W</v>
      </c>
      <c r="T83" s="278" t="str">
        <f aca="false">T45</f>
        <v>R</v>
      </c>
      <c r="U83" s="278" t="str">
        <f aca="false">U45</f>
        <v>F</v>
      </c>
      <c r="V83" s="278" t="str">
        <f aca="false">V45</f>
        <v>S</v>
      </c>
      <c r="W83" s="278" t="str">
        <f aca="false">W45</f>
        <v>S</v>
      </c>
      <c r="X83" s="278" t="str">
        <f aca="false">X45</f>
        <v>M</v>
      </c>
      <c r="Y83" s="278" t="str">
        <f aca="false">Y45</f>
        <v>T</v>
      </c>
      <c r="Z83" s="278" t="str">
        <f aca="false">Z45</f>
        <v>W</v>
      </c>
      <c r="AA83" s="278" t="str">
        <f aca="false">AA45</f>
        <v>R</v>
      </c>
      <c r="AB83" s="278" t="str">
        <f aca="false">AB45</f>
        <v>F</v>
      </c>
      <c r="AC83" s="278" t="str">
        <f aca="false">AC45</f>
        <v>S</v>
      </c>
      <c r="AD83" s="278" t="str">
        <f aca="false">AD45</f>
        <v>S</v>
      </c>
      <c r="AE83" s="278" t="str">
        <f aca="false">AE45</f>
        <v>M</v>
      </c>
      <c r="AF83" s="278" t="str">
        <f aca="false">AF45</f>
        <v>T</v>
      </c>
      <c r="AG83" s="278" t="str">
        <f aca="false">AG45</f>
        <v>W</v>
      </c>
      <c r="AH83" s="1"/>
      <c r="AI83" s="320"/>
      <c r="AJ83" s="22"/>
      <c r="AK83" s="1"/>
      <c r="AL83" s="85"/>
      <c r="AN83" s="1"/>
      <c r="AO83" s="1"/>
      <c r="AP83" s="1"/>
      <c r="AQ83" s="1"/>
      <c r="AR83" s="1"/>
      <c r="AS83" s="1"/>
    </row>
    <row r="84" customFormat="false" ht="12.75" hidden="false" customHeight="true" outlineLevel="0" collapsed="false">
      <c r="A84" s="281"/>
      <c r="B84" s="277" t="s">
        <v>258</v>
      </c>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4"/>
      <c r="AH84" s="85"/>
      <c r="AI84" s="205"/>
      <c r="AJ84" s="133"/>
      <c r="AK84" s="153"/>
      <c r="AL84" s="3"/>
      <c r="AM84" s="2"/>
    </row>
    <row r="85" customFormat="false" ht="12.75" hidden="false" customHeight="true" outlineLevel="0" collapsed="false">
      <c r="A85" s="226" t="s">
        <v>291</v>
      </c>
      <c r="B85" s="284" t="n">
        <f aca="false">SUM(C85:AG85)</f>
        <v>0</v>
      </c>
      <c r="C85" s="153" t="n">
        <v>0</v>
      </c>
      <c r="D85" s="153" t="n">
        <v>0</v>
      </c>
      <c r="E85" s="153" t="n">
        <v>0</v>
      </c>
      <c r="F85" s="153" t="n">
        <v>0</v>
      </c>
      <c r="G85" s="153" t="n">
        <v>0</v>
      </c>
      <c r="H85" s="153" t="n">
        <v>0</v>
      </c>
      <c r="I85" s="153" t="n">
        <v>0</v>
      </c>
      <c r="J85" s="153" t="n">
        <v>0</v>
      </c>
      <c r="K85" s="153" t="n">
        <v>0</v>
      </c>
      <c r="L85" s="153" t="n">
        <v>0</v>
      </c>
      <c r="M85" s="153" t="n">
        <v>0</v>
      </c>
      <c r="N85" s="153" t="n">
        <v>0</v>
      </c>
      <c r="O85" s="153" t="n">
        <v>0</v>
      </c>
      <c r="P85" s="153" t="n">
        <v>0</v>
      </c>
      <c r="Q85" s="153" t="n">
        <v>0</v>
      </c>
      <c r="R85" s="153" t="n">
        <v>0</v>
      </c>
      <c r="S85" s="153" t="n">
        <v>0</v>
      </c>
      <c r="T85" s="153" t="n">
        <v>0</v>
      </c>
      <c r="U85" s="153" t="n">
        <v>0</v>
      </c>
      <c r="V85" s="153" t="n">
        <v>0</v>
      </c>
      <c r="W85" s="153" t="n">
        <v>0</v>
      </c>
      <c r="X85" s="153" t="n">
        <v>0</v>
      </c>
      <c r="Y85" s="153" t="n">
        <v>0</v>
      </c>
      <c r="Z85" s="153" t="n">
        <v>0</v>
      </c>
      <c r="AA85" s="153" t="n">
        <v>0</v>
      </c>
      <c r="AB85" s="153" t="n">
        <v>0</v>
      </c>
      <c r="AC85" s="153" t="n">
        <v>0</v>
      </c>
      <c r="AD85" s="153" t="n">
        <v>0</v>
      </c>
      <c r="AE85" s="153" t="n">
        <v>0</v>
      </c>
      <c r="AF85" s="153" t="n">
        <v>0</v>
      </c>
      <c r="AG85" s="325" t="n">
        <v>0</v>
      </c>
      <c r="AH85" s="85"/>
      <c r="AJ85" s="85"/>
      <c r="AK85" s="153"/>
      <c r="AL85" s="3"/>
      <c r="AM85" s="2"/>
    </row>
    <row r="86" customFormat="false" ht="12.75" hidden="false" customHeight="true" outlineLevel="0" collapsed="false">
      <c r="A86" s="226" t="s">
        <v>292</v>
      </c>
      <c r="B86" s="284" t="n">
        <f aca="false">SUM(C86:AG86)</f>
        <v>0</v>
      </c>
      <c r="C86" s="153" t="n">
        <v>0</v>
      </c>
      <c r="D86" s="153" t="n">
        <v>0</v>
      </c>
      <c r="E86" s="153" t="n">
        <v>0</v>
      </c>
      <c r="F86" s="153" t="n">
        <v>0</v>
      </c>
      <c r="G86" s="153" t="n">
        <v>0</v>
      </c>
      <c r="H86" s="153" t="n">
        <v>0</v>
      </c>
      <c r="I86" s="153" t="n">
        <v>0</v>
      </c>
      <c r="J86" s="153" t="n">
        <v>0</v>
      </c>
      <c r="K86" s="153" t="n">
        <v>0</v>
      </c>
      <c r="L86" s="153" t="n">
        <v>0</v>
      </c>
      <c r="M86" s="153" t="n">
        <v>0</v>
      </c>
      <c r="N86" s="153" t="n">
        <v>0</v>
      </c>
      <c r="O86" s="153" t="n">
        <v>0</v>
      </c>
      <c r="P86" s="153" t="n">
        <v>0</v>
      </c>
      <c r="Q86" s="153" t="n">
        <v>0</v>
      </c>
      <c r="R86" s="153" t="n">
        <v>0</v>
      </c>
      <c r="S86" s="153" t="n">
        <v>0</v>
      </c>
      <c r="T86" s="153" t="n">
        <v>0</v>
      </c>
      <c r="U86" s="153" t="n">
        <v>0</v>
      </c>
      <c r="V86" s="153" t="n">
        <v>0</v>
      </c>
      <c r="W86" s="153" t="n">
        <v>0</v>
      </c>
      <c r="X86" s="153" t="n">
        <v>0</v>
      </c>
      <c r="Y86" s="153" t="n">
        <v>0</v>
      </c>
      <c r="Z86" s="153" t="n">
        <v>0</v>
      </c>
      <c r="AA86" s="153" t="n">
        <v>0</v>
      </c>
      <c r="AB86" s="153" t="n">
        <v>0</v>
      </c>
      <c r="AC86" s="153" t="n">
        <v>0</v>
      </c>
      <c r="AD86" s="153" t="n">
        <v>0</v>
      </c>
      <c r="AE86" s="153" t="n">
        <v>0</v>
      </c>
      <c r="AF86" s="153" t="n">
        <v>0</v>
      </c>
      <c r="AG86" s="325" t="n">
        <v>0</v>
      </c>
      <c r="AH86" s="85"/>
      <c r="AJ86" s="85"/>
      <c r="AK86" s="153"/>
      <c r="AL86" s="3"/>
      <c r="AM86" s="2"/>
    </row>
    <row r="87" customFormat="false" ht="12.75" hidden="false" customHeight="true" outlineLevel="0" collapsed="false">
      <c r="A87" s="226" t="s">
        <v>293</v>
      </c>
      <c r="B87" s="284" t="n">
        <f aca="false">SUM(C87:AG87)</f>
        <v>0</v>
      </c>
      <c r="C87" s="153" t="n">
        <v>0</v>
      </c>
      <c r="D87" s="153" t="n">
        <v>0</v>
      </c>
      <c r="E87" s="153" t="n">
        <v>0</v>
      </c>
      <c r="F87" s="153" t="n">
        <v>0</v>
      </c>
      <c r="G87" s="153" t="n">
        <v>0</v>
      </c>
      <c r="H87" s="153" t="n">
        <v>0</v>
      </c>
      <c r="I87" s="153" t="n">
        <v>0</v>
      </c>
      <c r="J87" s="153" t="n">
        <v>0</v>
      </c>
      <c r="K87" s="153" t="n">
        <v>0</v>
      </c>
      <c r="L87" s="153" t="n">
        <v>0</v>
      </c>
      <c r="M87" s="153" t="n">
        <v>0</v>
      </c>
      <c r="N87" s="153" t="n">
        <v>0</v>
      </c>
      <c r="O87" s="153" t="n">
        <v>0</v>
      </c>
      <c r="P87" s="153" t="n">
        <v>0</v>
      </c>
      <c r="Q87" s="153" t="n">
        <v>0</v>
      </c>
      <c r="R87" s="153" t="n">
        <v>0</v>
      </c>
      <c r="S87" s="153" t="n">
        <v>0</v>
      </c>
      <c r="T87" s="153" t="n">
        <v>0</v>
      </c>
      <c r="U87" s="153" t="n">
        <v>0</v>
      </c>
      <c r="V87" s="153" t="n">
        <v>0</v>
      </c>
      <c r="W87" s="153" t="n">
        <v>0</v>
      </c>
      <c r="X87" s="153" t="n">
        <v>0</v>
      </c>
      <c r="Y87" s="153" t="n">
        <v>0</v>
      </c>
      <c r="Z87" s="153" t="n">
        <v>0</v>
      </c>
      <c r="AA87" s="153" t="n">
        <v>0</v>
      </c>
      <c r="AB87" s="153" t="n">
        <v>0</v>
      </c>
      <c r="AC87" s="153" t="n">
        <v>0</v>
      </c>
      <c r="AD87" s="153" t="n">
        <v>0</v>
      </c>
      <c r="AE87" s="153" t="n">
        <v>0</v>
      </c>
      <c r="AF87" s="153" t="n">
        <v>0</v>
      </c>
      <c r="AG87" s="325" t="n">
        <v>0</v>
      </c>
      <c r="AH87" s="85"/>
      <c r="AJ87" s="85"/>
      <c r="AK87" s="153"/>
      <c r="AL87" s="3"/>
      <c r="AM87" s="2"/>
    </row>
    <row r="88" customFormat="false" ht="12.75" hidden="false" customHeight="true" outlineLevel="0" collapsed="false">
      <c r="A88" s="226" t="s">
        <v>294</v>
      </c>
      <c r="B88" s="284" t="n">
        <f aca="false">SUM(C88:AG88)</f>
        <v>0</v>
      </c>
      <c r="C88" s="153" t="n">
        <v>0</v>
      </c>
      <c r="D88" s="153" t="n">
        <v>0</v>
      </c>
      <c r="E88" s="153" t="n">
        <v>0</v>
      </c>
      <c r="F88" s="153" t="n">
        <v>0</v>
      </c>
      <c r="G88" s="153" t="n">
        <v>0</v>
      </c>
      <c r="H88" s="153" t="n">
        <v>0</v>
      </c>
      <c r="I88" s="153" t="n">
        <v>0</v>
      </c>
      <c r="J88" s="153" t="n">
        <v>0</v>
      </c>
      <c r="K88" s="153" t="n">
        <v>0</v>
      </c>
      <c r="L88" s="153" t="n">
        <v>0</v>
      </c>
      <c r="M88" s="153" t="n">
        <v>0</v>
      </c>
      <c r="N88" s="153" t="n">
        <v>0</v>
      </c>
      <c r="O88" s="153" t="n">
        <v>0</v>
      </c>
      <c r="P88" s="153" t="n">
        <v>0</v>
      </c>
      <c r="Q88" s="153" t="n">
        <v>0</v>
      </c>
      <c r="R88" s="153" t="n">
        <v>0</v>
      </c>
      <c r="S88" s="153" t="n">
        <v>0</v>
      </c>
      <c r="T88" s="153" t="n">
        <v>0</v>
      </c>
      <c r="U88" s="153" t="n">
        <v>0</v>
      </c>
      <c r="V88" s="153" t="n">
        <v>0</v>
      </c>
      <c r="W88" s="153" t="n">
        <v>0</v>
      </c>
      <c r="X88" s="153" t="n">
        <v>0</v>
      </c>
      <c r="Y88" s="153" t="n">
        <v>0</v>
      </c>
      <c r="Z88" s="153" t="n">
        <v>0</v>
      </c>
      <c r="AA88" s="153" t="n">
        <v>0</v>
      </c>
      <c r="AB88" s="153" t="n">
        <v>0</v>
      </c>
      <c r="AC88" s="153" t="n">
        <v>0</v>
      </c>
      <c r="AD88" s="153" t="n">
        <v>0</v>
      </c>
      <c r="AE88" s="153" t="n">
        <v>0</v>
      </c>
      <c r="AF88" s="153" t="n">
        <v>0</v>
      </c>
      <c r="AG88" s="325" t="n">
        <v>0</v>
      </c>
      <c r="AH88" s="85"/>
      <c r="AJ88" s="85"/>
      <c r="AK88" s="153"/>
      <c r="AL88" s="3"/>
      <c r="AM88" s="2"/>
    </row>
    <row r="89" customFormat="false" ht="12.75" hidden="false" customHeight="true" outlineLevel="0" collapsed="false">
      <c r="A89" s="226" t="s">
        <v>295</v>
      </c>
      <c r="B89" s="284" t="n">
        <f aca="false">SUM(C89:AG89)</f>
        <v>0</v>
      </c>
      <c r="C89" s="153" t="n">
        <v>0</v>
      </c>
      <c r="D89" s="153" t="n">
        <v>0</v>
      </c>
      <c r="E89" s="153" t="n">
        <v>0</v>
      </c>
      <c r="F89" s="153" t="n">
        <v>0</v>
      </c>
      <c r="G89" s="153" t="n">
        <v>0</v>
      </c>
      <c r="H89" s="153" t="n">
        <v>0</v>
      </c>
      <c r="I89" s="153" t="n">
        <v>0</v>
      </c>
      <c r="J89" s="153" t="n">
        <v>0</v>
      </c>
      <c r="K89" s="153" t="n">
        <v>0</v>
      </c>
      <c r="L89" s="153" t="n">
        <v>0</v>
      </c>
      <c r="M89" s="153" t="n">
        <v>0</v>
      </c>
      <c r="N89" s="153" t="n">
        <v>0</v>
      </c>
      <c r="O89" s="153" t="n">
        <v>0</v>
      </c>
      <c r="P89" s="153" t="n">
        <v>0</v>
      </c>
      <c r="Q89" s="153" t="n">
        <v>0</v>
      </c>
      <c r="R89" s="153" t="n">
        <v>0</v>
      </c>
      <c r="S89" s="153" t="n">
        <v>0</v>
      </c>
      <c r="T89" s="153" t="n">
        <v>0</v>
      </c>
      <c r="U89" s="153" t="n">
        <v>0</v>
      </c>
      <c r="V89" s="153" t="n">
        <v>0</v>
      </c>
      <c r="W89" s="153" t="n">
        <v>0</v>
      </c>
      <c r="X89" s="153" t="n">
        <v>0</v>
      </c>
      <c r="Y89" s="153" t="n">
        <v>0</v>
      </c>
      <c r="Z89" s="153" t="n">
        <v>0</v>
      </c>
      <c r="AA89" s="153" t="n">
        <v>0</v>
      </c>
      <c r="AB89" s="153" t="n">
        <v>0</v>
      </c>
      <c r="AC89" s="153" t="n">
        <v>0</v>
      </c>
      <c r="AD89" s="153" t="n">
        <v>0</v>
      </c>
      <c r="AE89" s="153" t="n">
        <v>0</v>
      </c>
      <c r="AF89" s="153" t="n">
        <v>0</v>
      </c>
      <c r="AG89" s="325" t="n">
        <v>0</v>
      </c>
      <c r="AH89" s="85"/>
      <c r="AJ89" s="85"/>
      <c r="AK89" s="153"/>
      <c r="AL89" s="3"/>
      <c r="AM89" s="2"/>
    </row>
    <row r="90" customFormat="false" ht="12.75" hidden="false" customHeight="true" outlineLevel="0" collapsed="false">
      <c r="A90" s="226" t="s">
        <v>296</v>
      </c>
      <c r="B90" s="284" t="n">
        <f aca="false">SUM(C90:AG90)</f>
        <v>0</v>
      </c>
      <c r="C90" s="153" t="n">
        <v>0</v>
      </c>
      <c r="D90" s="153" t="n">
        <v>0</v>
      </c>
      <c r="E90" s="153" t="n">
        <v>0</v>
      </c>
      <c r="F90" s="153" t="n">
        <v>0</v>
      </c>
      <c r="G90" s="153" t="n">
        <v>0</v>
      </c>
      <c r="H90" s="153" t="n">
        <v>0</v>
      </c>
      <c r="I90" s="153" t="n">
        <v>0</v>
      </c>
      <c r="J90" s="153" t="n">
        <v>0</v>
      </c>
      <c r="K90" s="153" t="n">
        <v>0</v>
      </c>
      <c r="L90" s="153" t="n">
        <v>0</v>
      </c>
      <c r="M90" s="153" t="n">
        <v>0</v>
      </c>
      <c r="N90" s="153" t="n">
        <v>0</v>
      </c>
      <c r="O90" s="153" t="n">
        <v>0</v>
      </c>
      <c r="P90" s="153" t="n">
        <v>0</v>
      </c>
      <c r="Q90" s="153" t="n">
        <v>0</v>
      </c>
      <c r="R90" s="153" t="n">
        <v>0</v>
      </c>
      <c r="S90" s="153" t="n">
        <v>0</v>
      </c>
      <c r="T90" s="153" t="n">
        <v>0</v>
      </c>
      <c r="U90" s="153" t="n">
        <v>0</v>
      </c>
      <c r="V90" s="153" t="n">
        <v>0</v>
      </c>
      <c r="W90" s="153" t="n">
        <v>0</v>
      </c>
      <c r="X90" s="153" t="n">
        <v>0</v>
      </c>
      <c r="Y90" s="153" t="n">
        <v>0</v>
      </c>
      <c r="Z90" s="153" t="n">
        <v>0</v>
      </c>
      <c r="AA90" s="153" t="n">
        <v>0</v>
      </c>
      <c r="AB90" s="153" t="n">
        <v>0</v>
      </c>
      <c r="AC90" s="153" t="n">
        <v>0</v>
      </c>
      <c r="AD90" s="153" t="n">
        <v>0</v>
      </c>
      <c r="AE90" s="153" t="n">
        <v>0</v>
      </c>
      <c r="AF90" s="153" t="n">
        <v>0</v>
      </c>
      <c r="AG90" s="325" t="n">
        <v>0</v>
      </c>
      <c r="AH90" s="85"/>
      <c r="AJ90" s="85"/>
      <c r="AK90" s="153"/>
      <c r="AL90" s="3"/>
      <c r="AM90" s="2"/>
    </row>
    <row r="91" customFormat="false" ht="12.75" hidden="false" customHeight="true" outlineLevel="0" collapsed="false">
      <c r="A91" s="226" t="s">
        <v>297</v>
      </c>
      <c r="B91" s="284" t="n">
        <f aca="false">SUM(C91:AG91)</f>
        <v>0</v>
      </c>
      <c r="C91" s="153" t="n">
        <v>0</v>
      </c>
      <c r="D91" s="153" t="n">
        <v>0</v>
      </c>
      <c r="E91" s="153" t="n">
        <v>0</v>
      </c>
      <c r="F91" s="153" t="n">
        <v>0</v>
      </c>
      <c r="G91" s="153" t="n">
        <v>0</v>
      </c>
      <c r="H91" s="153" t="n">
        <v>0</v>
      </c>
      <c r="I91" s="153" t="n">
        <v>0</v>
      </c>
      <c r="J91" s="153" t="n">
        <v>0</v>
      </c>
      <c r="K91" s="153" t="n">
        <v>0</v>
      </c>
      <c r="L91" s="153" t="n">
        <v>0</v>
      </c>
      <c r="M91" s="153" t="n">
        <v>0</v>
      </c>
      <c r="N91" s="153" t="n">
        <v>0</v>
      </c>
      <c r="O91" s="153" t="n">
        <v>0</v>
      </c>
      <c r="P91" s="153" t="n">
        <v>0</v>
      </c>
      <c r="Q91" s="153" t="n">
        <v>0</v>
      </c>
      <c r="R91" s="153" t="n">
        <v>0</v>
      </c>
      <c r="S91" s="153" t="n">
        <v>0</v>
      </c>
      <c r="T91" s="153" t="n">
        <v>0</v>
      </c>
      <c r="U91" s="153" t="n">
        <v>0</v>
      </c>
      <c r="V91" s="153" t="n">
        <v>0</v>
      </c>
      <c r="W91" s="153" t="n">
        <v>0</v>
      </c>
      <c r="X91" s="153" t="n">
        <v>0</v>
      </c>
      <c r="Y91" s="153" t="n">
        <v>0</v>
      </c>
      <c r="Z91" s="153" t="n">
        <v>0</v>
      </c>
      <c r="AA91" s="153" t="n">
        <v>0</v>
      </c>
      <c r="AB91" s="153" t="n">
        <v>0</v>
      </c>
      <c r="AC91" s="153" t="n">
        <v>0</v>
      </c>
      <c r="AD91" s="153" t="n">
        <v>0</v>
      </c>
      <c r="AE91" s="153" t="n">
        <v>0</v>
      </c>
      <c r="AF91" s="153" t="n">
        <v>0</v>
      </c>
      <c r="AG91" s="325" t="n">
        <v>0</v>
      </c>
      <c r="AH91" s="85"/>
      <c r="AJ91" s="85"/>
      <c r="AK91" s="153"/>
      <c r="AL91" s="3"/>
      <c r="AM91" s="2"/>
    </row>
    <row r="92" customFormat="false" ht="12.75" hidden="false" customHeight="true" outlineLevel="0" collapsed="false">
      <c r="A92" s="226" t="s">
        <v>298</v>
      </c>
      <c r="B92" s="284" t="n">
        <f aca="false">SUM(C92:AG92)</f>
        <v>0</v>
      </c>
      <c r="C92" s="153" t="n">
        <v>0</v>
      </c>
      <c r="D92" s="153" t="n">
        <v>0</v>
      </c>
      <c r="E92" s="153" t="n">
        <v>0</v>
      </c>
      <c r="F92" s="153" t="n">
        <v>0</v>
      </c>
      <c r="G92" s="153" t="n">
        <v>0</v>
      </c>
      <c r="H92" s="153" t="n">
        <v>0</v>
      </c>
      <c r="I92" s="153" t="n">
        <v>0</v>
      </c>
      <c r="J92" s="153" t="n">
        <v>0</v>
      </c>
      <c r="K92" s="153" t="n">
        <v>0</v>
      </c>
      <c r="L92" s="153" t="n">
        <v>0</v>
      </c>
      <c r="M92" s="153" t="n">
        <v>0</v>
      </c>
      <c r="N92" s="153" t="n">
        <v>0</v>
      </c>
      <c r="O92" s="153" t="n">
        <v>0</v>
      </c>
      <c r="P92" s="153" t="n">
        <v>0</v>
      </c>
      <c r="Q92" s="153" t="n">
        <v>0</v>
      </c>
      <c r="R92" s="153" t="n">
        <v>0</v>
      </c>
      <c r="S92" s="153" t="n">
        <v>0</v>
      </c>
      <c r="T92" s="153" t="n">
        <v>0</v>
      </c>
      <c r="U92" s="153" t="n">
        <v>0</v>
      </c>
      <c r="V92" s="153" t="n">
        <v>0</v>
      </c>
      <c r="W92" s="153" t="n">
        <v>0</v>
      </c>
      <c r="X92" s="153" t="n">
        <v>0</v>
      </c>
      <c r="Y92" s="153" t="n">
        <v>0</v>
      </c>
      <c r="Z92" s="153" t="n">
        <v>0</v>
      </c>
      <c r="AA92" s="153" t="n">
        <v>0</v>
      </c>
      <c r="AB92" s="153" t="n">
        <v>0</v>
      </c>
      <c r="AC92" s="153" t="n">
        <v>0</v>
      </c>
      <c r="AD92" s="153" t="n">
        <v>0</v>
      </c>
      <c r="AE92" s="153" t="n">
        <v>0</v>
      </c>
      <c r="AF92" s="153" t="n">
        <v>0</v>
      </c>
      <c r="AG92" s="325" t="n">
        <v>0</v>
      </c>
      <c r="AH92" s="85"/>
      <c r="AJ92" s="85"/>
      <c r="AK92" s="153"/>
      <c r="AL92" s="3"/>
      <c r="AM92" s="2"/>
    </row>
    <row r="93" customFormat="false" ht="12.75" hidden="false" customHeight="true" outlineLevel="0" collapsed="false">
      <c r="A93" s="226" t="s">
        <v>299</v>
      </c>
      <c r="B93" s="284" t="n">
        <f aca="false">SUM(C93:AG93)</f>
        <v>0</v>
      </c>
      <c r="C93" s="153" t="n">
        <v>0</v>
      </c>
      <c r="D93" s="153" t="n">
        <v>0</v>
      </c>
      <c r="E93" s="153" t="n">
        <v>0</v>
      </c>
      <c r="F93" s="153" t="n">
        <v>0</v>
      </c>
      <c r="G93" s="153" t="n">
        <v>0</v>
      </c>
      <c r="H93" s="153" t="n">
        <v>0</v>
      </c>
      <c r="I93" s="153" t="n">
        <v>0</v>
      </c>
      <c r="J93" s="153" t="n">
        <v>0</v>
      </c>
      <c r="K93" s="153" t="n">
        <v>0</v>
      </c>
      <c r="L93" s="153" t="n">
        <v>0</v>
      </c>
      <c r="M93" s="153" t="n">
        <v>0</v>
      </c>
      <c r="N93" s="153" t="n">
        <v>0</v>
      </c>
      <c r="O93" s="153" t="n">
        <v>0</v>
      </c>
      <c r="P93" s="153" t="n">
        <v>0</v>
      </c>
      <c r="Q93" s="153" t="n">
        <v>0</v>
      </c>
      <c r="R93" s="153" t="n">
        <v>0</v>
      </c>
      <c r="S93" s="153" t="n">
        <v>0</v>
      </c>
      <c r="T93" s="153" t="n">
        <v>0</v>
      </c>
      <c r="U93" s="153" t="n">
        <v>0</v>
      </c>
      <c r="V93" s="153" t="n">
        <v>0</v>
      </c>
      <c r="W93" s="153" t="n">
        <v>0</v>
      </c>
      <c r="X93" s="153" t="n">
        <v>0</v>
      </c>
      <c r="Y93" s="153" t="n">
        <v>0</v>
      </c>
      <c r="Z93" s="153" t="n">
        <v>0</v>
      </c>
      <c r="AA93" s="153" t="n">
        <v>0</v>
      </c>
      <c r="AB93" s="153" t="n">
        <v>0</v>
      </c>
      <c r="AC93" s="153" t="n">
        <v>0</v>
      </c>
      <c r="AD93" s="153" t="n">
        <v>0</v>
      </c>
      <c r="AE93" s="153" t="n">
        <v>0</v>
      </c>
      <c r="AF93" s="153" t="n">
        <v>0</v>
      </c>
      <c r="AG93" s="325" t="n">
        <v>0</v>
      </c>
      <c r="AH93" s="85"/>
      <c r="AJ93" s="85"/>
      <c r="AK93" s="153"/>
      <c r="AL93" s="3"/>
      <c r="AM93" s="2"/>
    </row>
    <row r="94" customFormat="false" ht="12.75" hidden="false" customHeight="true" outlineLevel="0" collapsed="false">
      <c r="A94" s="226" t="s">
        <v>300</v>
      </c>
      <c r="B94" s="284" t="n">
        <f aca="false">SUM(C94:AG94)</f>
        <v>0</v>
      </c>
      <c r="C94" s="153" t="n">
        <v>0</v>
      </c>
      <c r="D94" s="153" t="n">
        <v>0</v>
      </c>
      <c r="E94" s="153" t="n">
        <v>0</v>
      </c>
      <c r="F94" s="153" t="n">
        <v>0</v>
      </c>
      <c r="G94" s="153" t="n">
        <v>0</v>
      </c>
      <c r="H94" s="153" t="n">
        <v>0</v>
      </c>
      <c r="I94" s="153" t="n">
        <v>0</v>
      </c>
      <c r="J94" s="153" t="n">
        <v>0</v>
      </c>
      <c r="K94" s="153" t="n">
        <v>0</v>
      </c>
      <c r="L94" s="153" t="n">
        <v>0</v>
      </c>
      <c r="M94" s="153" t="n">
        <v>0</v>
      </c>
      <c r="N94" s="153" t="n">
        <v>0</v>
      </c>
      <c r="O94" s="153" t="n">
        <v>0</v>
      </c>
      <c r="P94" s="153" t="n">
        <v>0</v>
      </c>
      <c r="Q94" s="153" t="n">
        <v>0</v>
      </c>
      <c r="R94" s="153" t="n">
        <v>0</v>
      </c>
      <c r="S94" s="153" t="n">
        <v>0</v>
      </c>
      <c r="T94" s="153" t="n">
        <v>0</v>
      </c>
      <c r="U94" s="153" t="n">
        <v>0</v>
      </c>
      <c r="V94" s="153" t="n">
        <v>0</v>
      </c>
      <c r="W94" s="153" t="n">
        <v>0</v>
      </c>
      <c r="X94" s="153" t="n">
        <v>0</v>
      </c>
      <c r="Y94" s="153" t="n">
        <v>0</v>
      </c>
      <c r="Z94" s="153" t="n">
        <v>0</v>
      </c>
      <c r="AA94" s="153" t="n">
        <v>0</v>
      </c>
      <c r="AB94" s="153" t="n">
        <v>0</v>
      </c>
      <c r="AC94" s="153" t="n">
        <v>0</v>
      </c>
      <c r="AD94" s="153" t="n">
        <v>0</v>
      </c>
      <c r="AE94" s="153" t="n">
        <v>0</v>
      </c>
      <c r="AF94" s="153" t="n">
        <v>0</v>
      </c>
      <c r="AG94" s="325" t="n">
        <v>0</v>
      </c>
      <c r="AH94" s="85"/>
      <c r="AJ94" s="85"/>
      <c r="AK94" s="153"/>
      <c r="AL94" s="3"/>
      <c r="AM94" s="2"/>
    </row>
    <row r="95" customFormat="false" ht="12.75" hidden="false" customHeight="true" outlineLevel="0" collapsed="false">
      <c r="A95" s="226" t="s">
        <v>301</v>
      </c>
      <c r="B95" s="284" t="n">
        <f aca="false">SUM(C95:AG95)</f>
        <v>0</v>
      </c>
      <c r="C95" s="153" t="n">
        <v>0</v>
      </c>
      <c r="D95" s="153" t="n">
        <v>0</v>
      </c>
      <c r="E95" s="153" t="n">
        <v>0</v>
      </c>
      <c r="F95" s="153" t="n">
        <v>0</v>
      </c>
      <c r="G95" s="153" t="n">
        <v>0</v>
      </c>
      <c r="H95" s="153" t="n">
        <v>0</v>
      </c>
      <c r="I95" s="153" t="n">
        <v>0</v>
      </c>
      <c r="J95" s="153" t="n">
        <v>0</v>
      </c>
      <c r="K95" s="153" t="n">
        <v>0</v>
      </c>
      <c r="L95" s="153" t="n">
        <v>0</v>
      </c>
      <c r="M95" s="153" t="n">
        <v>0</v>
      </c>
      <c r="N95" s="153" t="n">
        <v>0</v>
      </c>
      <c r="O95" s="153" t="n">
        <v>0</v>
      </c>
      <c r="P95" s="153" t="n">
        <v>0</v>
      </c>
      <c r="Q95" s="153" t="n">
        <v>0</v>
      </c>
      <c r="R95" s="153" t="n">
        <v>0</v>
      </c>
      <c r="S95" s="153" t="n">
        <v>0</v>
      </c>
      <c r="T95" s="153" t="n">
        <v>0</v>
      </c>
      <c r="U95" s="153" t="n">
        <v>0</v>
      </c>
      <c r="V95" s="153" t="n">
        <v>0</v>
      </c>
      <c r="W95" s="153" t="n">
        <v>0</v>
      </c>
      <c r="X95" s="153" t="n">
        <v>0</v>
      </c>
      <c r="Y95" s="153" t="n">
        <v>0</v>
      </c>
      <c r="Z95" s="153" t="n">
        <v>0</v>
      </c>
      <c r="AA95" s="153" t="n">
        <v>0</v>
      </c>
      <c r="AB95" s="153" t="n">
        <v>0</v>
      </c>
      <c r="AC95" s="153" t="n">
        <v>0</v>
      </c>
      <c r="AD95" s="153" t="n">
        <v>0</v>
      </c>
      <c r="AE95" s="153" t="n">
        <v>0</v>
      </c>
      <c r="AF95" s="153" t="n">
        <v>0</v>
      </c>
      <c r="AG95" s="325" t="n">
        <v>0</v>
      </c>
      <c r="AH95" s="85"/>
      <c r="AJ95" s="85"/>
      <c r="AK95" s="153"/>
      <c r="AL95" s="3"/>
      <c r="AM95" s="2"/>
    </row>
    <row r="96" customFormat="false" ht="12.75" hidden="false" customHeight="true" outlineLevel="0" collapsed="false">
      <c r="A96" s="226" t="s">
        <v>302</v>
      </c>
      <c r="B96" s="284" t="n">
        <f aca="false">SUM(C96:AG96)</f>
        <v>0</v>
      </c>
      <c r="C96" s="153" t="n">
        <v>0</v>
      </c>
      <c r="D96" s="153" t="n">
        <v>0</v>
      </c>
      <c r="E96" s="153" t="n">
        <v>0</v>
      </c>
      <c r="F96" s="153" t="n">
        <v>0</v>
      </c>
      <c r="G96" s="153" t="n">
        <v>0</v>
      </c>
      <c r="H96" s="153" t="n">
        <v>0</v>
      </c>
      <c r="I96" s="153" t="n">
        <v>0</v>
      </c>
      <c r="J96" s="153" t="n">
        <v>0</v>
      </c>
      <c r="K96" s="153" t="n">
        <v>0</v>
      </c>
      <c r="L96" s="153" t="n">
        <v>0</v>
      </c>
      <c r="M96" s="153" t="n">
        <v>0</v>
      </c>
      <c r="N96" s="153" t="n">
        <v>0</v>
      </c>
      <c r="O96" s="153" t="n">
        <v>0</v>
      </c>
      <c r="P96" s="153" t="n">
        <v>0</v>
      </c>
      <c r="Q96" s="153" t="n">
        <v>0</v>
      </c>
      <c r="R96" s="153" t="n">
        <v>0</v>
      </c>
      <c r="S96" s="153" t="n">
        <v>0</v>
      </c>
      <c r="T96" s="153" t="n">
        <v>0</v>
      </c>
      <c r="U96" s="153" t="n">
        <v>0</v>
      </c>
      <c r="V96" s="153" t="n">
        <v>0</v>
      </c>
      <c r="W96" s="153" t="n">
        <v>0</v>
      </c>
      <c r="X96" s="153" t="n">
        <v>0</v>
      </c>
      <c r="Y96" s="153" t="n">
        <v>0</v>
      </c>
      <c r="Z96" s="153" t="n">
        <v>0</v>
      </c>
      <c r="AA96" s="153" t="n">
        <v>0</v>
      </c>
      <c r="AB96" s="153" t="n">
        <v>0</v>
      </c>
      <c r="AC96" s="153" t="n">
        <v>0</v>
      </c>
      <c r="AD96" s="153" t="n">
        <v>0</v>
      </c>
      <c r="AE96" s="153" t="n">
        <v>0</v>
      </c>
      <c r="AF96" s="153" t="n">
        <v>0</v>
      </c>
      <c r="AG96" s="325" t="n">
        <v>0</v>
      </c>
      <c r="AH96" s="85"/>
      <c r="AJ96" s="85"/>
      <c r="AK96" s="153"/>
      <c r="AL96" s="3"/>
      <c r="AM96" s="2"/>
    </row>
    <row r="97" customFormat="false" ht="12.75" hidden="false" customHeight="true" outlineLevel="0" collapsed="false">
      <c r="A97" s="226" t="s">
        <v>303</v>
      </c>
      <c r="B97" s="284" t="n">
        <f aca="false">SUM(C97:AG97)</f>
        <v>0</v>
      </c>
      <c r="C97" s="153" t="n">
        <v>0</v>
      </c>
      <c r="D97" s="153" t="n">
        <v>0</v>
      </c>
      <c r="E97" s="153" t="n">
        <v>0</v>
      </c>
      <c r="F97" s="153" t="n">
        <v>0</v>
      </c>
      <c r="G97" s="153" t="n">
        <v>0</v>
      </c>
      <c r="H97" s="153" t="n">
        <v>0</v>
      </c>
      <c r="I97" s="153" t="n">
        <v>0</v>
      </c>
      <c r="J97" s="153" t="n">
        <v>0</v>
      </c>
      <c r="K97" s="153" t="n">
        <v>0</v>
      </c>
      <c r="L97" s="153" t="n">
        <v>0</v>
      </c>
      <c r="M97" s="153" t="n">
        <v>0</v>
      </c>
      <c r="N97" s="153" t="n">
        <v>0</v>
      </c>
      <c r="O97" s="153" t="n">
        <v>0</v>
      </c>
      <c r="P97" s="153" t="n">
        <v>0</v>
      </c>
      <c r="Q97" s="153" t="n">
        <v>0</v>
      </c>
      <c r="R97" s="153" t="n">
        <v>0</v>
      </c>
      <c r="S97" s="153" t="n">
        <v>0</v>
      </c>
      <c r="T97" s="153" t="n">
        <v>0</v>
      </c>
      <c r="U97" s="153" t="n">
        <v>0</v>
      </c>
      <c r="V97" s="153" t="n">
        <v>0</v>
      </c>
      <c r="W97" s="153" t="n">
        <v>0</v>
      </c>
      <c r="X97" s="153" t="n">
        <v>0</v>
      </c>
      <c r="Y97" s="153" t="n">
        <v>0</v>
      </c>
      <c r="Z97" s="153" t="n">
        <v>0</v>
      </c>
      <c r="AA97" s="153" t="n">
        <v>0</v>
      </c>
      <c r="AB97" s="153" t="n">
        <v>0</v>
      </c>
      <c r="AC97" s="153" t="n">
        <v>0</v>
      </c>
      <c r="AD97" s="153" t="n">
        <v>0</v>
      </c>
      <c r="AE97" s="153" t="n">
        <v>0</v>
      </c>
      <c r="AF97" s="153" t="n">
        <v>0</v>
      </c>
      <c r="AG97" s="325" t="n">
        <v>0</v>
      </c>
      <c r="AH97" s="85"/>
      <c r="AJ97" s="85"/>
      <c r="AK97" s="153"/>
      <c r="AL97" s="3"/>
      <c r="AM97" s="2"/>
    </row>
    <row r="98" customFormat="false" ht="12.75" hidden="false" customHeight="true" outlineLevel="0" collapsed="false">
      <c r="A98" s="226"/>
      <c r="B98" s="284"/>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325"/>
      <c r="AH98" s="85"/>
      <c r="AJ98" s="85"/>
      <c r="AK98" s="153"/>
      <c r="AL98" s="3"/>
      <c r="AM98" s="2"/>
    </row>
    <row r="99" customFormat="false" ht="12.75" hidden="false" customHeight="true" outlineLevel="0" collapsed="false">
      <c r="A99" s="226"/>
      <c r="B99" s="284"/>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325"/>
      <c r="AH99" s="85"/>
      <c r="AJ99" s="85"/>
      <c r="AK99" s="153"/>
      <c r="AL99" s="3"/>
      <c r="AM99" s="2"/>
    </row>
    <row r="100" customFormat="false" ht="12.75" hidden="false" customHeight="true" outlineLevel="0" collapsed="false">
      <c r="A100" s="226"/>
      <c r="B100" s="284"/>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325"/>
      <c r="AH100" s="85"/>
      <c r="AJ100" s="85"/>
      <c r="AK100" s="153"/>
      <c r="AL100" s="3"/>
      <c r="AM100" s="2"/>
    </row>
    <row r="101" customFormat="false" ht="12.75" hidden="false" customHeight="true" outlineLevel="0" collapsed="false">
      <c r="A101" s="226"/>
      <c r="B101" s="284"/>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325"/>
      <c r="AH101" s="85"/>
      <c r="AJ101" s="85"/>
      <c r="AK101" s="153"/>
      <c r="AL101" s="3"/>
      <c r="AM101" s="2"/>
    </row>
    <row r="102" customFormat="false" ht="12.75" hidden="false" customHeight="true" outlineLevel="0" collapsed="false">
      <c r="A102" s="326" t="s">
        <v>304</v>
      </c>
      <c r="B102" s="315" t="n">
        <f aca="false">SUM(B87:B101)</f>
        <v>0</v>
      </c>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8"/>
      <c r="AH102" s="85"/>
      <c r="AJ102" s="85"/>
      <c r="AK102" s="153"/>
      <c r="AL102" s="3"/>
      <c r="AM102" s="2"/>
    </row>
    <row r="103" customFormat="false" ht="12.75" hidden="false" customHeight="true" outlineLevel="0" collapsed="false">
      <c r="A103" s="85"/>
      <c r="B103" s="319"/>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85"/>
      <c r="AJ103" s="85"/>
      <c r="AK103" s="153"/>
      <c r="AL103" s="3"/>
      <c r="AM103" s="2"/>
    </row>
    <row r="104" customFormat="false" ht="12.75" hidden="false" customHeight="true" outlineLevel="0" collapsed="false">
      <c r="A104" s="264"/>
      <c r="B104" s="265" t="s">
        <v>252</v>
      </c>
      <c r="C104" s="266" t="n">
        <f aca="false">SUM(C108:C117)</f>
        <v>0</v>
      </c>
      <c r="D104" s="266" t="n">
        <f aca="false">SUM(D108:D117)</f>
        <v>0</v>
      </c>
      <c r="E104" s="266" t="n">
        <f aca="false">SUM(E108:E117)</f>
        <v>0</v>
      </c>
      <c r="F104" s="266" t="n">
        <f aca="false">SUM(F108:F117)</f>
        <v>0</v>
      </c>
      <c r="G104" s="266" t="n">
        <f aca="false">SUM(G108:G117)</f>
        <v>0</v>
      </c>
      <c r="H104" s="266" t="n">
        <f aca="false">SUM(H108:H117)</f>
        <v>0</v>
      </c>
      <c r="I104" s="266" t="n">
        <f aca="false">SUM(I108:I117)</f>
        <v>0</v>
      </c>
      <c r="J104" s="266" t="n">
        <f aca="false">SUM(J108:J117)</f>
        <v>0</v>
      </c>
      <c r="K104" s="266" t="n">
        <f aca="false">SUM(K108:K117)</f>
        <v>0</v>
      </c>
      <c r="L104" s="266" t="n">
        <f aca="false">SUM(L108:L117)</f>
        <v>0</v>
      </c>
      <c r="M104" s="266" t="n">
        <f aca="false">SUM(M108:M117)</f>
        <v>0</v>
      </c>
      <c r="N104" s="266" t="n">
        <f aca="false">SUM(N108:N117)</f>
        <v>0</v>
      </c>
      <c r="O104" s="266" t="n">
        <f aca="false">SUM(O108:O117)</f>
        <v>0</v>
      </c>
      <c r="P104" s="266" t="n">
        <f aca="false">SUM(P108:P117)</f>
        <v>0</v>
      </c>
      <c r="Q104" s="266" t="n">
        <f aca="false">SUM(Q108:Q117)</f>
        <v>0</v>
      </c>
      <c r="R104" s="266" t="n">
        <f aca="false">SUM(R108:R117)</f>
        <v>0</v>
      </c>
      <c r="S104" s="266" t="n">
        <f aca="false">SUM(S108:S117)</f>
        <v>0</v>
      </c>
      <c r="T104" s="266" t="n">
        <f aca="false">SUM(T108:T117)</f>
        <v>0</v>
      </c>
      <c r="U104" s="266" t="n">
        <f aca="false">SUM(U108:U117)</f>
        <v>0</v>
      </c>
      <c r="V104" s="266" t="n">
        <f aca="false">SUM(V108:V117)</f>
        <v>0</v>
      </c>
      <c r="W104" s="266" t="n">
        <f aca="false">SUM(W108:W117)</f>
        <v>0</v>
      </c>
      <c r="X104" s="266" t="n">
        <f aca="false">SUM(X108:X117)</f>
        <v>0</v>
      </c>
      <c r="Y104" s="266" t="n">
        <f aca="false">SUM(Y108:Y117)</f>
        <v>0</v>
      </c>
      <c r="Z104" s="266" t="n">
        <f aca="false">SUM(Z108:Z117)</f>
        <v>0</v>
      </c>
      <c r="AA104" s="266" t="n">
        <f aca="false">SUM(AA108:AA117)</f>
        <v>0</v>
      </c>
      <c r="AB104" s="266" t="n">
        <f aca="false">SUM(AB108:AB117)</f>
        <v>0</v>
      </c>
      <c r="AC104" s="266" t="n">
        <f aca="false">SUM(AC108:AC117)</f>
        <v>0</v>
      </c>
      <c r="AD104" s="266" t="n">
        <f aca="false">SUM(AD108:AD117)</f>
        <v>0</v>
      </c>
      <c r="AE104" s="266" t="n">
        <f aca="false">SUM(AE108:AE117)</f>
        <v>0</v>
      </c>
      <c r="AF104" s="266" t="n">
        <f aca="false">SUM(AF108:AF117)</f>
        <v>0</v>
      </c>
      <c r="AG104" s="266" t="n">
        <f aca="false">SUM(AG108:AG117)</f>
        <v>0</v>
      </c>
      <c r="AH104" s="1"/>
      <c r="AI104" s="320"/>
      <c r="AJ104" s="22"/>
      <c r="AK104" s="1"/>
      <c r="AL104" s="17"/>
      <c r="AN104" s="1"/>
      <c r="AO104" s="1"/>
      <c r="AP104" s="1"/>
      <c r="AQ104" s="1"/>
      <c r="AR104" s="1"/>
      <c r="AS104" s="1"/>
    </row>
    <row r="105" customFormat="false" ht="12.75" hidden="false" customHeight="true" outlineLevel="0" collapsed="false">
      <c r="A105" s="269" t="s">
        <v>305</v>
      </c>
      <c r="B105" s="270" t="n">
        <f aca="false">B44</f>
        <v>36647</v>
      </c>
      <c r="C105" s="271" t="n">
        <f aca="false">C44</f>
        <v>36647</v>
      </c>
      <c r="D105" s="271" t="n">
        <f aca="false">D44</f>
        <v>36648</v>
      </c>
      <c r="E105" s="271" t="n">
        <f aca="false">E44</f>
        <v>36649</v>
      </c>
      <c r="F105" s="271" t="n">
        <f aca="false">F44</f>
        <v>36650</v>
      </c>
      <c r="G105" s="271" t="n">
        <f aca="false">G44</f>
        <v>36651</v>
      </c>
      <c r="H105" s="271" t="n">
        <f aca="false">H44</f>
        <v>36652</v>
      </c>
      <c r="I105" s="271" t="n">
        <f aca="false">I44</f>
        <v>36653</v>
      </c>
      <c r="J105" s="271" t="n">
        <f aca="false">J44</f>
        <v>36654</v>
      </c>
      <c r="K105" s="271" t="n">
        <f aca="false">K44</f>
        <v>36655</v>
      </c>
      <c r="L105" s="271" t="n">
        <f aca="false">L44</f>
        <v>36656</v>
      </c>
      <c r="M105" s="271" t="n">
        <f aca="false">M44</f>
        <v>36657</v>
      </c>
      <c r="N105" s="271" t="n">
        <f aca="false">N44</f>
        <v>36658</v>
      </c>
      <c r="O105" s="271" t="n">
        <f aca="false">O44</f>
        <v>36659</v>
      </c>
      <c r="P105" s="271" t="n">
        <f aca="false">P44</f>
        <v>36660</v>
      </c>
      <c r="Q105" s="271" t="n">
        <f aca="false">Q44</f>
        <v>36661</v>
      </c>
      <c r="R105" s="271" t="n">
        <f aca="false">R44</f>
        <v>36662</v>
      </c>
      <c r="S105" s="271" t="n">
        <f aca="false">S44</f>
        <v>36663</v>
      </c>
      <c r="T105" s="271" t="n">
        <f aca="false">T44</f>
        <v>36664</v>
      </c>
      <c r="U105" s="271" t="n">
        <f aca="false">U44</f>
        <v>36665</v>
      </c>
      <c r="V105" s="271" t="n">
        <f aca="false">V44</f>
        <v>36666</v>
      </c>
      <c r="W105" s="271" t="n">
        <f aca="false">W44</f>
        <v>36667</v>
      </c>
      <c r="X105" s="271" t="n">
        <f aca="false">X44</f>
        <v>36668</v>
      </c>
      <c r="Y105" s="271" t="n">
        <f aca="false">Y44</f>
        <v>36669</v>
      </c>
      <c r="Z105" s="271" t="n">
        <f aca="false">Z44</f>
        <v>36670</v>
      </c>
      <c r="AA105" s="271" t="n">
        <f aca="false">AA44</f>
        <v>36671</v>
      </c>
      <c r="AB105" s="271" t="n">
        <f aca="false">AB44</f>
        <v>36672</v>
      </c>
      <c r="AC105" s="271" t="n">
        <f aca="false">AC44</f>
        <v>36673</v>
      </c>
      <c r="AD105" s="271" t="n">
        <f aca="false">AD44</f>
        <v>36674</v>
      </c>
      <c r="AE105" s="271" t="n">
        <f aca="false">AE44</f>
        <v>36675</v>
      </c>
      <c r="AF105" s="271" t="n">
        <f aca="false">AF44</f>
        <v>36676</v>
      </c>
      <c r="AG105" s="271" t="n">
        <f aca="false">AG44</f>
        <v>36677</v>
      </c>
      <c r="AH105" s="272"/>
      <c r="AI105" s="320"/>
      <c r="AJ105" s="322"/>
      <c r="AK105" s="272"/>
      <c r="AL105" s="275"/>
      <c r="AM105" s="272"/>
      <c r="AN105" s="272"/>
      <c r="AO105" s="272"/>
      <c r="AP105" s="272"/>
      <c r="AQ105" s="272"/>
      <c r="AR105" s="272"/>
      <c r="AS105" s="272"/>
      <c r="AT105" s="272"/>
      <c r="AU105" s="272"/>
      <c r="AV105" s="272"/>
      <c r="AW105" s="272"/>
      <c r="AX105" s="272"/>
      <c r="AY105" s="272"/>
      <c r="AZ105" s="272"/>
      <c r="BA105" s="272"/>
      <c r="BB105" s="272"/>
      <c r="BC105" s="272"/>
      <c r="BD105" s="272"/>
      <c r="BE105" s="272"/>
      <c r="BF105" s="272"/>
      <c r="BG105" s="272"/>
      <c r="BH105" s="272"/>
      <c r="BI105" s="272"/>
      <c r="BJ105" s="272"/>
      <c r="BK105" s="272"/>
      <c r="BL105" s="272"/>
      <c r="BM105" s="272"/>
      <c r="BN105" s="272"/>
      <c r="BO105" s="272"/>
      <c r="BP105" s="272"/>
      <c r="BQ105" s="272"/>
      <c r="BR105" s="272"/>
      <c r="BS105" s="272"/>
      <c r="BT105" s="272"/>
      <c r="BU105" s="272"/>
      <c r="BV105" s="272"/>
      <c r="BW105" s="272"/>
      <c r="BX105" s="272"/>
      <c r="BY105" s="272"/>
      <c r="BZ105" s="272"/>
      <c r="CA105" s="272"/>
      <c r="CB105" s="272"/>
      <c r="CC105" s="272"/>
      <c r="CD105" s="272"/>
      <c r="CE105" s="272"/>
      <c r="CF105" s="272"/>
      <c r="CG105" s="272"/>
      <c r="CH105" s="272"/>
      <c r="CI105" s="272"/>
      <c r="CJ105" s="272"/>
      <c r="CK105" s="272"/>
      <c r="CL105" s="272"/>
      <c r="CM105" s="272"/>
      <c r="CN105" s="272"/>
      <c r="CO105" s="272"/>
      <c r="CP105" s="272"/>
      <c r="CQ105" s="272"/>
      <c r="CR105" s="272"/>
      <c r="CS105" s="272"/>
      <c r="CT105" s="272"/>
      <c r="CU105" s="272"/>
      <c r="CV105" s="272"/>
      <c r="CW105" s="272"/>
      <c r="CX105" s="272"/>
      <c r="CY105" s="272"/>
      <c r="CZ105" s="272"/>
      <c r="DA105" s="272"/>
      <c r="DB105" s="272"/>
      <c r="DC105" s="272"/>
      <c r="DD105" s="272"/>
      <c r="DE105" s="272"/>
      <c r="DF105" s="272"/>
      <c r="DG105" s="272"/>
      <c r="DH105" s="272"/>
      <c r="DI105" s="272"/>
      <c r="DJ105" s="272"/>
      <c r="DK105" s="272"/>
      <c r="DL105" s="272"/>
      <c r="DM105" s="272"/>
      <c r="DN105" s="272"/>
      <c r="DO105" s="272"/>
      <c r="DP105" s="272"/>
      <c r="DQ105" s="272"/>
      <c r="DR105" s="272"/>
      <c r="DS105" s="272"/>
      <c r="DT105" s="272"/>
      <c r="DU105" s="272"/>
      <c r="DV105" s="272"/>
      <c r="DW105" s="272"/>
      <c r="DX105" s="272"/>
      <c r="DY105" s="272"/>
      <c r="DZ105" s="272"/>
      <c r="EA105" s="272"/>
      <c r="EB105" s="272"/>
      <c r="EC105" s="272"/>
      <c r="ED105" s="272"/>
      <c r="EE105" s="272"/>
      <c r="EF105" s="272"/>
      <c r="EG105" s="272"/>
      <c r="EH105" s="272"/>
      <c r="EI105" s="272"/>
      <c r="EJ105" s="272"/>
      <c r="EK105" s="272"/>
      <c r="EL105" s="272"/>
      <c r="EM105" s="272"/>
      <c r="EN105" s="272"/>
      <c r="EO105" s="272"/>
      <c r="EP105" s="272"/>
      <c r="EQ105" s="272"/>
      <c r="ER105" s="272"/>
      <c r="ES105" s="272"/>
      <c r="ET105" s="272"/>
      <c r="EU105" s="272"/>
      <c r="EV105" s="272"/>
      <c r="EW105" s="272"/>
      <c r="EX105" s="272"/>
      <c r="EY105" s="272"/>
      <c r="EZ105" s="272"/>
      <c r="FA105" s="272"/>
      <c r="FB105" s="272"/>
      <c r="FC105" s="272"/>
      <c r="FD105" s="272"/>
      <c r="FE105" s="272"/>
      <c r="FF105" s="272"/>
      <c r="FG105" s="272"/>
      <c r="FH105" s="272"/>
      <c r="FI105" s="272"/>
      <c r="FJ105" s="272"/>
      <c r="FK105" s="272"/>
      <c r="FL105" s="272"/>
      <c r="FM105" s="272"/>
      <c r="FN105" s="272"/>
      <c r="FO105" s="272"/>
      <c r="FP105" s="272"/>
      <c r="FQ105" s="272"/>
      <c r="FR105" s="272"/>
      <c r="FS105" s="272"/>
      <c r="FT105" s="272"/>
      <c r="FU105" s="272"/>
      <c r="FV105" s="272"/>
      <c r="FW105" s="272"/>
      <c r="FX105" s="272"/>
      <c r="FY105" s="272"/>
      <c r="FZ105" s="272"/>
      <c r="GA105" s="272"/>
      <c r="GB105" s="272"/>
      <c r="GC105" s="272"/>
      <c r="GD105" s="272"/>
      <c r="GE105" s="272"/>
      <c r="GF105" s="272"/>
      <c r="GG105" s="272"/>
      <c r="GH105" s="272"/>
      <c r="GI105" s="272"/>
      <c r="GJ105" s="272"/>
      <c r="GK105" s="272"/>
      <c r="GL105" s="272"/>
      <c r="GM105" s="272"/>
      <c r="GN105" s="272"/>
      <c r="GO105" s="272"/>
      <c r="GP105" s="272"/>
      <c r="GQ105" s="272"/>
      <c r="GR105" s="272"/>
      <c r="GS105" s="272"/>
      <c r="GT105" s="272"/>
      <c r="GU105" s="272"/>
      <c r="GV105" s="272"/>
      <c r="GW105" s="272"/>
      <c r="GX105" s="272"/>
      <c r="GY105" s="272"/>
      <c r="GZ105" s="272"/>
      <c r="HA105" s="272"/>
      <c r="HB105" s="272"/>
      <c r="HC105" s="272"/>
      <c r="HD105" s="272"/>
      <c r="HE105" s="272"/>
      <c r="HF105" s="272"/>
      <c r="HG105" s="272"/>
      <c r="HH105" s="272"/>
      <c r="HI105" s="272"/>
      <c r="HJ105" s="272"/>
      <c r="HK105" s="272"/>
      <c r="HL105" s="272"/>
      <c r="HM105" s="272"/>
      <c r="HN105" s="272"/>
      <c r="HO105" s="272"/>
      <c r="HP105" s="272"/>
      <c r="HQ105" s="272"/>
      <c r="HR105" s="272"/>
      <c r="HS105" s="272"/>
      <c r="HT105" s="272"/>
      <c r="HU105" s="272"/>
      <c r="HV105" s="272"/>
      <c r="HW105" s="272"/>
      <c r="HX105" s="272"/>
      <c r="HY105" s="272"/>
      <c r="HZ105" s="272"/>
      <c r="IA105" s="272"/>
      <c r="IB105" s="272"/>
      <c r="IC105" s="272"/>
      <c r="ID105" s="272"/>
      <c r="IE105" s="272"/>
      <c r="IF105" s="272"/>
      <c r="IG105" s="272"/>
      <c r="IH105" s="272"/>
      <c r="II105" s="272"/>
      <c r="IJ105" s="272"/>
      <c r="IK105" s="272"/>
      <c r="IL105" s="272"/>
      <c r="IM105" s="272"/>
      <c r="IN105" s="272"/>
      <c r="IO105" s="272"/>
      <c r="IP105" s="272"/>
      <c r="IQ105" s="272"/>
      <c r="IR105" s="272"/>
      <c r="IS105" s="272"/>
      <c r="IT105" s="272"/>
      <c r="IU105" s="272"/>
      <c r="IV105" s="272"/>
      <c r="IW105" s="272"/>
    </row>
    <row r="106" customFormat="false" ht="12.75" hidden="false" customHeight="true" outlineLevel="0" collapsed="false">
      <c r="A106" s="276"/>
      <c r="B106" s="276"/>
      <c r="C106" s="278" t="str">
        <f aca="false">C45</f>
        <v>M</v>
      </c>
      <c r="D106" s="278" t="str">
        <f aca="false">D45</f>
        <v>T</v>
      </c>
      <c r="E106" s="278" t="str">
        <f aca="false">E45</f>
        <v>W</v>
      </c>
      <c r="F106" s="278" t="str">
        <f aca="false">F45</f>
        <v>R</v>
      </c>
      <c r="G106" s="278" t="str">
        <f aca="false">G45</f>
        <v>F</v>
      </c>
      <c r="H106" s="278" t="str">
        <f aca="false">H45</f>
        <v>S</v>
      </c>
      <c r="I106" s="278" t="str">
        <f aca="false">I45</f>
        <v>S</v>
      </c>
      <c r="J106" s="278" t="str">
        <f aca="false">J45</f>
        <v>M</v>
      </c>
      <c r="K106" s="278" t="str">
        <f aca="false">K45</f>
        <v>T</v>
      </c>
      <c r="L106" s="278" t="str">
        <f aca="false">L45</f>
        <v>W</v>
      </c>
      <c r="M106" s="278" t="str">
        <f aca="false">M45</f>
        <v>R</v>
      </c>
      <c r="N106" s="278" t="str">
        <f aca="false">N45</f>
        <v>F</v>
      </c>
      <c r="O106" s="278" t="str">
        <f aca="false">O45</f>
        <v>S</v>
      </c>
      <c r="P106" s="278" t="str">
        <f aca="false">P45</f>
        <v>S</v>
      </c>
      <c r="Q106" s="278" t="str">
        <f aca="false">Q45</f>
        <v>M</v>
      </c>
      <c r="R106" s="278" t="str">
        <f aca="false">R45</f>
        <v>T</v>
      </c>
      <c r="S106" s="278" t="str">
        <f aca="false">S45</f>
        <v>W</v>
      </c>
      <c r="T106" s="278" t="str">
        <f aca="false">T45</f>
        <v>R</v>
      </c>
      <c r="U106" s="278" t="str">
        <f aca="false">U45</f>
        <v>F</v>
      </c>
      <c r="V106" s="278" t="str">
        <f aca="false">V45</f>
        <v>S</v>
      </c>
      <c r="W106" s="278" t="str">
        <f aca="false">W45</f>
        <v>S</v>
      </c>
      <c r="X106" s="278" t="str">
        <f aca="false">X45</f>
        <v>M</v>
      </c>
      <c r="Y106" s="278" t="str">
        <f aca="false">Y45</f>
        <v>T</v>
      </c>
      <c r="Z106" s="278" t="str">
        <f aca="false">Z45</f>
        <v>W</v>
      </c>
      <c r="AA106" s="278" t="str">
        <f aca="false">AA45</f>
        <v>R</v>
      </c>
      <c r="AB106" s="278" t="str">
        <f aca="false">AB45</f>
        <v>F</v>
      </c>
      <c r="AC106" s="278" t="str">
        <f aca="false">AC45</f>
        <v>S</v>
      </c>
      <c r="AD106" s="278" t="str">
        <f aca="false">AD45</f>
        <v>S</v>
      </c>
      <c r="AE106" s="278" t="str">
        <f aca="false">AE45</f>
        <v>M</v>
      </c>
      <c r="AF106" s="278" t="str">
        <f aca="false">AF45</f>
        <v>T</v>
      </c>
      <c r="AG106" s="278" t="str">
        <f aca="false">AG45</f>
        <v>W</v>
      </c>
      <c r="AH106" s="1"/>
      <c r="AI106" s="320"/>
      <c r="AJ106" s="22"/>
      <c r="AK106" s="1"/>
      <c r="AL106" s="85"/>
      <c r="AN106" s="1"/>
      <c r="AO106" s="1"/>
      <c r="AP106" s="1"/>
      <c r="AQ106" s="1"/>
      <c r="AR106" s="1"/>
      <c r="AS106" s="1"/>
    </row>
    <row r="107" customFormat="false" ht="12.75" hidden="false" customHeight="true" outlineLevel="0" collapsed="false">
      <c r="A107" s="281"/>
      <c r="B107" s="277" t="s">
        <v>258</v>
      </c>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4"/>
      <c r="AH107" s="85"/>
      <c r="AI107" s="205"/>
      <c r="AJ107" s="133"/>
      <c r="AK107" s="153"/>
      <c r="AL107" s="3"/>
      <c r="AM107" s="2"/>
    </row>
    <row r="108" customFormat="false" ht="12.75" hidden="false" customHeight="true" outlineLevel="0" collapsed="false">
      <c r="A108" s="226" t="s">
        <v>296</v>
      </c>
      <c r="B108" s="284" t="n">
        <f aca="false">SUM(C108:AG108)</f>
        <v>0</v>
      </c>
      <c r="C108" s="153" t="n">
        <v>0</v>
      </c>
      <c r="D108" s="153" t="n">
        <v>0</v>
      </c>
      <c r="E108" s="153" t="n">
        <v>0</v>
      </c>
      <c r="F108" s="153" t="n">
        <v>0</v>
      </c>
      <c r="G108" s="153" t="n">
        <v>0</v>
      </c>
      <c r="H108" s="153" t="n">
        <v>0</v>
      </c>
      <c r="I108" s="153" t="n">
        <v>0</v>
      </c>
      <c r="J108" s="153" t="n">
        <v>0</v>
      </c>
      <c r="K108" s="153" t="n">
        <v>0</v>
      </c>
      <c r="L108" s="153" t="n">
        <v>0</v>
      </c>
      <c r="M108" s="153" t="n">
        <v>0</v>
      </c>
      <c r="N108" s="153" t="n">
        <v>0</v>
      </c>
      <c r="O108" s="153" t="n">
        <v>0</v>
      </c>
      <c r="P108" s="153" t="n">
        <v>0</v>
      </c>
      <c r="Q108" s="153" t="n">
        <v>0</v>
      </c>
      <c r="R108" s="153" t="n">
        <v>0</v>
      </c>
      <c r="S108" s="153" t="n">
        <v>0</v>
      </c>
      <c r="T108" s="153" t="n">
        <v>0</v>
      </c>
      <c r="U108" s="153" t="n">
        <v>0</v>
      </c>
      <c r="V108" s="153" t="n">
        <v>0</v>
      </c>
      <c r="W108" s="153" t="n">
        <v>0</v>
      </c>
      <c r="X108" s="153" t="n">
        <v>0</v>
      </c>
      <c r="Y108" s="153" t="n">
        <v>0</v>
      </c>
      <c r="Z108" s="153" t="n">
        <v>0</v>
      </c>
      <c r="AA108" s="153" t="n">
        <v>0</v>
      </c>
      <c r="AB108" s="153" t="n">
        <v>0</v>
      </c>
      <c r="AC108" s="153" t="n">
        <v>0</v>
      </c>
      <c r="AD108" s="153" t="n">
        <v>0</v>
      </c>
      <c r="AE108" s="153" t="n">
        <v>0</v>
      </c>
      <c r="AF108" s="153" t="n">
        <v>0</v>
      </c>
      <c r="AG108" s="325" t="n">
        <v>0</v>
      </c>
      <c r="AH108" s="85"/>
      <c r="AJ108" s="85"/>
      <c r="AK108" s="153"/>
      <c r="AL108" s="3"/>
      <c r="AM108" s="2"/>
    </row>
    <row r="109" customFormat="false" ht="12.75" hidden="false" customHeight="true" outlineLevel="0" collapsed="false">
      <c r="A109" s="226" t="s">
        <v>298</v>
      </c>
      <c r="B109" s="284" t="n">
        <f aca="false">SUM(C109:AG109)</f>
        <v>0</v>
      </c>
      <c r="C109" s="153" t="n">
        <v>0</v>
      </c>
      <c r="D109" s="153" t="n">
        <v>0</v>
      </c>
      <c r="E109" s="153" t="n">
        <v>0</v>
      </c>
      <c r="F109" s="153" t="n">
        <v>0</v>
      </c>
      <c r="G109" s="153" t="n">
        <v>0</v>
      </c>
      <c r="H109" s="153" t="n">
        <v>0</v>
      </c>
      <c r="I109" s="153" t="n">
        <v>0</v>
      </c>
      <c r="J109" s="153" t="n">
        <v>0</v>
      </c>
      <c r="K109" s="153" t="n">
        <v>0</v>
      </c>
      <c r="L109" s="153" t="n">
        <v>0</v>
      </c>
      <c r="M109" s="153" t="n">
        <v>0</v>
      </c>
      <c r="N109" s="153" t="n">
        <v>0</v>
      </c>
      <c r="O109" s="153" t="n">
        <v>0</v>
      </c>
      <c r="P109" s="153" t="n">
        <v>0</v>
      </c>
      <c r="Q109" s="153" t="n">
        <v>0</v>
      </c>
      <c r="R109" s="153" t="n">
        <v>0</v>
      </c>
      <c r="S109" s="153" t="n">
        <v>0</v>
      </c>
      <c r="T109" s="153" t="n">
        <v>0</v>
      </c>
      <c r="U109" s="153" t="n">
        <v>0</v>
      </c>
      <c r="V109" s="153" t="n">
        <v>0</v>
      </c>
      <c r="W109" s="153" t="n">
        <v>0</v>
      </c>
      <c r="X109" s="153" t="n">
        <v>0</v>
      </c>
      <c r="Y109" s="153" t="n">
        <v>0</v>
      </c>
      <c r="Z109" s="153" t="n">
        <v>0</v>
      </c>
      <c r="AA109" s="153" t="n">
        <v>0</v>
      </c>
      <c r="AB109" s="153" t="n">
        <v>0</v>
      </c>
      <c r="AC109" s="153" t="n">
        <v>0</v>
      </c>
      <c r="AD109" s="153" t="n">
        <v>0</v>
      </c>
      <c r="AE109" s="153" t="n">
        <v>0</v>
      </c>
      <c r="AF109" s="153" t="n">
        <v>0</v>
      </c>
      <c r="AG109" s="325" t="n">
        <v>0</v>
      </c>
      <c r="AH109" s="85"/>
      <c r="AJ109" s="85"/>
      <c r="AK109" s="153"/>
      <c r="AL109" s="3"/>
      <c r="AM109" s="2"/>
    </row>
    <row r="110" customFormat="false" ht="12.75" hidden="false" customHeight="true" outlineLevel="0" collapsed="false">
      <c r="A110" s="226" t="s">
        <v>299</v>
      </c>
      <c r="B110" s="284" t="n">
        <f aca="false">SUM(C110:AG110)</f>
        <v>0</v>
      </c>
      <c r="C110" s="153" t="n">
        <v>0</v>
      </c>
      <c r="D110" s="153" t="n">
        <v>0</v>
      </c>
      <c r="E110" s="153" t="n">
        <v>0</v>
      </c>
      <c r="F110" s="153" t="n">
        <v>0</v>
      </c>
      <c r="G110" s="153" t="n">
        <v>0</v>
      </c>
      <c r="H110" s="153" t="n">
        <v>0</v>
      </c>
      <c r="I110" s="153" t="n">
        <v>0</v>
      </c>
      <c r="J110" s="153" t="n">
        <v>0</v>
      </c>
      <c r="K110" s="153" t="n">
        <v>0</v>
      </c>
      <c r="L110" s="153" t="n">
        <v>0</v>
      </c>
      <c r="M110" s="153" t="n">
        <v>0</v>
      </c>
      <c r="N110" s="153" t="n">
        <v>0</v>
      </c>
      <c r="O110" s="153" t="n">
        <v>0</v>
      </c>
      <c r="P110" s="153" t="n">
        <v>0</v>
      </c>
      <c r="Q110" s="153" t="n">
        <v>0</v>
      </c>
      <c r="R110" s="153" t="n">
        <v>0</v>
      </c>
      <c r="S110" s="153" t="n">
        <v>0</v>
      </c>
      <c r="T110" s="153" t="n">
        <v>0</v>
      </c>
      <c r="U110" s="153" t="n">
        <v>0</v>
      </c>
      <c r="V110" s="153" t="n">
        <v>0</v>
      </c>
      <c r="W110" s="153" t="n">
        <v>0</v>
      </c>
      <c r="X110" s="153" t="n">
        <v>0</v>
      </c>
      <c r="Y110" s="153" t="n">
        <v>0</v>
      </c>
      <c r="Z110" s="153" t="n">
        <v>0</v>
      </c>
      <c r="AA110" s="153" t="n">
        <v>0</v>
      </c>
      <c r="AB110" s="153" t="n">
        <v>0</v>
      </c>
      <c r="AC110" s="153" t="n">
        <v>0</v>
      </c>
      <c r="AD110" s="153" t="n">
        <v>0</v>
      </c>
      <c r="AE110" s="153" t="n">
        <v>0</v>
      </c>
      <c r="AF110" s="153" t="n">
        <v>0</v>
      </c>
      <c r="AG110" s="325" t="n">
        <v>0</v>
      </c>
      <c r="AH110" s="85"/>
      <c r="AJ110" s="85"/>
      <c r="AK110" s="153"/>
      <c r="AL110" s="3"/>
      <c r="AM110" s="2"/>
    </row>
    <row r="111" customFormat="false" ht="12.75" hidden="false" customHeight="true" outlineLevel="0" collapsed="false">
      <c r="A111" s="226" t="s">
        <v>300</v>
      </c>
      <c r="B111" s="284" t="n">
        <f aca="false">SUM(C111:AG111)</f>
        <v>0</v>
      </c>
      <c r="C111" s="153" t="n">
        <v>0</v>
      </c>
      <c r="D111" s="153" t="n">
        <v>0</v>
      </c>
      <c r="E111" s="153" t="n">
        <v>0</v>
      </c>
      <c r="F111" s="153" t="n">
        <v>0</v>
      </c>
      <c r="G111" s="153" t="n">
        <v>0</v>
      </c>
      <c r="H111" s="153" t="n">
        <v>0</v>
      </c>
      <c r="I111" s="153" t="n">
        <v>0</v>
      </c>
      <c r="J111" s="153" t="n">
        <v>0</v>
      </c>
      <c r="K111" s="153" t="n">
        <v>0</v>
      </c>
      <c r="L111" s="153" t="n">
        <v>0</v>
      </c>
      <c r="M111" s="153" t="n">
        <v>0</v>
      </c>
      <c r="N111" s="153" t="n">
        <v>0</v>
      </c>
      <c r="O111" s="153" t="n">
        <v>0</v>
      </c>
      <c r="P111" s="153" t="n">
        <v>0</v>
      </c>
      <c r="Q111" s="153" t="n">
        <v>0</v>
      </c>
      <c r="R111" s="153" t="n">
        <v>0</v>
      </c>
      <c r="S111" s="153" t="n">
        <v>0</v>
      </c>
      <c r="T111" s="153" t="n">
        <v>0</v>
      </c>
      <c r="U111" s="153" t="n">
        <v>0</v>
      </c>
      <c r="V111" s="153" t="n">
        <v>0</v>
      </c>
      <c r="W111" s="153" t="n">
        <v>0</v>
      </c>
      <c r="X111" s="153" t="n">
        <v>0</v>
      </c>
      <c r="Y111" s="153" t="n">
        <v>0</v>
      </c>
      <c r="Z111" s="153" t="n">
        <v>0</v>
      </c>
      <c r="AA111" s="153" t="n">
        <v>0</v>
      </c>
      <c r="AB111" s="153" t="n">
        <v>0</v>
      </c>
      <c r="AC111" s="153" t="n">
        <v>0</v>
      </c>
      <c r="AD111" s="153" t="n">
        <v>0</v>
      </c>
      <c r="AE111" s="153" t="n">
        <v>0</v>
      </c>
      <c r="AF111" s="153" t="n">
        <v>0</v>
      </c>
      <c r="AG111" s="325" t="n">
        <v>0</v>
      </c>
      <c r="AH111" s="85"/>
      <c r="AJ111" s="85"/>
      <c r="AK111" s="153"/>
      <c r="AL111" s="3"/>
      <c r="AM111" s="2"/>
    </row>
    <row r="112" customFormat="false" ht="12.75" hidden="false" customHeight="true" outlineLevel="0" collapsed="false">
      <c r="A112" s="226" t="s">
        <v>301</v>
      </c>
      <c r="B112" s="284" t="n">
        <f aca="false">SUM(C112:AG112)</f>
        <v>0</v>
      </c>
      <c r="C112" s="153" t="n">
        <v>0</v>
      </c>
      <c r="D112" s="153" t="n">
        <v>0</v>
      </c>
      <c r="E112" s="153" t="n">
        <v>0</v>
      </c>
      <c r="F112" s="153" t="n">
        <v>0</v>
      </c>
      <c r="G112" s="153" t="n">
        <v>0</v>
      </c>
      <c r="H112" s="153" t="n">
        <v>0</v>
      </c>
      <c r="I112" s="153" t="n">
        <v>0</v>
      </c>
      <c r="J112" s="153" t="n">
        <v>0</v>
      </c>
      <c r="K112" s="153" t="n">
        <v>0</v>
      </c>
      <c r="L112" s="153" t="n">
        <v>0</v>
      </c>
      <c r="M112" s="153" t="n">
        <v>0</v>
      </c>
      <c r="N112" s="153" t="n">
        <v>0</v>
      </c>
      <c r="O112" s="153" t="n">
        <v>0</v>
      </c>
      <c r="P112" s="153" t="n">
        <v>0</v>
      </c>
      <c r="Q112" s="153" t="n">
        <v>0</v>
      </c>
      <c r="R112" s="153" t="n">
        <v>0</v>
      </c>
      <c r="S112" s="153" t="n">
        <v>0</v>
      </c>
      <c r="T112" s="153" t="n">
        <v>0</v>
      </c>
      <c r="U112" s="153" t="n">
        <v>0</v>
      </c>
      <c r="V112" s="153" t="n">
        <v>0</v>
      </c>
      <c r="W112" s="153" t="n">
        <v>0</v>
      </c>
      <c r="X112" s="153" t="n">
        <v>0</v>
      </c>
      <c r="Y112" s="153" t="n">
        <v>0</v>
      </c>
      <c r="Z112" s="153" t="n">
        <v>0</v>
      </c>
      <c r="AA112" s="153" t="n">
        <v>0</v>
      </c>
      <c r="AB112" s="153" t="n">
        <v>0</v>
      </c>
      <c r="AC112" s="153" t="n">
        <v>0</v>
      </c>
      <c r="AD112" s="153" t="n">
        <v>0</v>
      </c>
      <c r="AE112" s="153" t="n">
        <v>0</v>
      </c>
      <c r="AF112" s="153" t="n">
        <v>0</v>
      </c>
      <c r="AG112" s="325" t="n">
        <v>0</v>
      </c>
      <c r="AH112" s="85"/>
      <c r="AJ112" s="85"/>
      <c r="AK112" s="153"/>
      <c r="AL112" s="3"/>
      <c r="AM112" s="2"/>
    </row>
    <row r="113" customFormat="false" ht="12.75" hidden="false" customHeight="true" outlineLevel="0" collapsed="false">
      <c r="A113" s="226" t="s">
        <v>303</v>
      </c>
      <c r="B113" s="284" t="n">
        <f aca="false">SUM(C113:AG113)</f>
        <v>0</v>
      </c>
      <c r="C113" s="153" t="n">
        <v>0</v>
      </c>
      <c r="D113" s="153" t="n">
        <v>0</v>
      </c>
      <c r="E113" s="153" t="n">
        <v>0</v>
      </c>
      <c r="F113" s="153" t="n">
        <v>0</v>
      </c>
      <c r="G113" s="153" t="n">
        <v>0</v>
      </c>
      <c r="H113" s="153" t="n">
        <v>0</v>
      </c>
      <c r="I113" s="153" t="n">
        <v>0</v>
      </c>
      <c r="J113" s="153" t="n">
        <v>0</v>
      </c>
      <c r="K113" s="153" t="n">
        <v>0</v>
      </c>
      <c r="L113" s="153" t="n">
        <v>0</v>
      </c>
      <c r="M113" s="153" t="n">
        <v>0</v>
      </c>
      <c r="N113" s="153" t="n">
        <v>0</v>
      </c>
      <c r="O113" s="153" t="n">
        <v>0</v>
      </c>
      <c r="P113" s="153" t="n">
        <v>0</v>
      </c>
      <c r="Q113" s="153" t="n">
        <v>0</v>
      </c>
      <c r="R113" s="153" t="n">
        <v>0</v>
      </c>
      <c r="S113" s="153" t="n">
        <v>0</v>
      </c>
      <c r="T113" s="153" t="n">
        <v>0</v>
      </c>
      <c r="U113" s="153" t="n">
        <v>0</v>
      </c>
      <c r="V113" s="153" t="n">
        <v>0</v>
      </c>
      <c r="W113" s="153" t="n">
        <v>0</v>
      </c>
      <c r="X113" s="153" t="n">
        <v>0</v>
      </c>
      <c r="Y113" s="153" t="n">
        <v>0</v>
      </c>
      <c r="Z113" s="153" t="n">
        <v>0</v>
      </c>
      <c r="AA113" s="153" t="n">
        <v>0</v>
      </c>
      <c r="AB113" s="153" t="n">
        <v>0</v>
      </c>
      <c r="AC113" s="153" t="n">
        <v>0</v>
      </c>
      <c r="AD113" s="153" t="n">
        <v>0</v>
      </c>
      <c r="AE113" s="153" t="n">
        <v>0</v>
      </c>
      <c r="AF113" s="153" t="n">
        <v>0</v>
      </c>
      <c r="AG113" s="325" t="n">
        <v>0</v>
      </c>
      <c r="AH113" s="85"/>
      <c r="AJ113" s="85"/>
      <c r="AK113" s="153"/>
      <c r="AL113" s="3"/>
      <c r="AM113" s="2"/>
    </row>
    <row r="114" customFormat="false" ht="12.75" hidden="false" customHeight="true" outlineLevel="0" collapsed="false">
      <c r="A114" s="226"/>
      <c r="B114" s="284"/>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325"/>
      <c r="AH114" s="85"/>
      <c r="AJ114" s="85"/>
      <c r="AK114" s="153"/>
      <c r="AL114" s="3"/>
      <c r="AM114" s="2"/>
    </row>
    <row r="115" customFormat="false" ht="12.75" hidden="false" customHeight="true" outlineLevel="0" collapsed="false">
      <c r="A115" s="226"/>
      <c r="B115" s="284"/>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325"/>
      <c r="AH115" s="85"/>
      <c r="AJ115" s="85"/>
      <c r="AK115" s="153"/>
      <c r="AL115" s="3"/>
      <c r="AM115" s="2"/>
    </row>
    <row r="116" customFormat="false" ht="12.75" hidden="false" customHeight="true" outlineLevel="0" collapsed="false">
      <c r="A116" s="226"/>
      <c r="B116" s="284"/>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325"/>
      <c r="AH116" s="85"/>
      <c r="AJ116" s="85"/>
      <c r="AK116" s="153"/>
      <c r="AL116" s="3"/>
      <c r="AM116" s="2"/>
    </row>
    <row r="117" customFormat="false" ht="12.75" hidden="false" customHeight="true" outlineLevel="0" collapsed="false">
      <c r="A117" s="226"/>
      <c r="B117" s="284"/>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325"/>
      <c r="AH117" s="85"/>
      <c r="AJ117" s="85"/>
      <c r="AK117" s="153"/>
      <c r="AL117" s="3"/>
      <c r="AM117" s="2"/>
    </row>
    <row r="118" customFormat="false" ht="12.75" hidden="false" customHeight="true" outlineLevel="0" collapsed="false">
      <c r="A118" s="326" t="s">
        <v>306</v>
      </c>
      <c r="B118" s="315" t="n">
        <f aca="false">SUM(B108:B117)</f>
        <v>0</v>
      </c>
      <c r="C118" s="327"/>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8"/>
      <c r="AH118" s="85"/>
      <c r="AJ118" s="85"/>
      <c r="AK118" s="153"/>
      <c r="AL118" s="3"/>
      <c r="AM118" s="2"/>
    </row>
    <row r="119" customFormat="false" ht="12.75" hidden="false" customHeight="true" outlineLevel="0" collapsed="false">
      <c r="A119" s="85"/>
      <c r="B119" s="319"/>
      <c r="AH119" s="85"/>
      <c r="AJ119" s="85"/>
      <c r="AK119" s="153"/>
      <c r="AL119" s="3"/>
      <c r="AM119" s="2"/>
    </row>
    <row r="120" customFormat="false" ht="12.75" hidden="false" customHeight="true" outlineLevel="0" collapsed="false">
      <c r="A120" s="85"/>
      <c r="B120" s="319"/>
      <c r="AH120" s="85"/>
      <c r="AJ120" s="85"/>
      <c r="AK120" s="153"/>
      <c r="AL120" s="3"/>
      <c r="AM120" s="2"/>
    </row>
    <row r="121" customFormat="false" ht="12.75" hidden="false" customHeight="true" outlineLevel="0" collapsed="false">
      <c r="A121" s="262" t="s">
        <v>307</v>
      </c>
      <c r="B121" s="262"/>
      <c r="AH121" s="85"/>
      <c r="AJ121" s="85"/>
      <c r="AK121" s="153"/>
      <c r="AL121" s="3"/>
      <c r="AM121" s="2"/>
    </row>
    <row r="122" customFormat="false" ht="12.75" hidden="false" customHeight="true" outlineLevel="0" collapsed="false">
      <c r="AK122" s="1"/>
      <c r="AL122" s="3"/>
      <c r="AM122" s="2"/>
    </row>
    <row r="123" customFormat="false" ht="12.75" hidden="false" customHeight="true" outlineLevel="0" collapsed="false">
      <c r="D123" s="134" t="s">
        <v>24</v>
      </c>
      <c r="AI123" s="1"/>
      <c r="AJ123" s="75"/>
      <c r="AK123" s="75"/>
      <c r="AL123" s="1"/>
      <c r="AM123" s="1"/>
    </row>
    <row r="124" customFormat="false" ht="12.75" hidden="false" customHeight="true" outlineLevel="0" collapsed="false">
      <c r="A124" s="329" t="s">
        <v>308</v>
      </c>
      <c r="B124" s="330"/>
      <c r="C124" s="331"/>
      <c r="D124" s="331"/>
      <c r="E124" s="332"/>
      <c r="G124" s="329" t="s">
        <v>309</v>
      </c>
      <c r="H124" s="329"/>
      <c r="I124" s="330"/>
      <c r="J124" s="331"/>
      <c r="K124" s="331"/>
      <c r="L124" s="332"/>
      <c r="M124" s="75"/>
      <c r="N124" s="75"/>
      <c r="O124" s="1"/>
      <c r="P124" s="1"/>
    </row>
    <row r="125" customFormat="false" ht="12.75" hidden="false" customHeight="true" outlineLevel="0" collapsed="false">
      <c r="A125" s="333" t="s">
        <v>165</v>
      </c>
      <c r="B125" s="265" t="s">
        <v>310</v>
      </c>
      <c r="C125" s="265"/>
      <c r="D125" s="265"/>
      <c r="E125" s="334" t="s">
        <v>311</v>
      </c>
      <c r="G125" s="333" t="s">
        <v>310</v>
      </c>
      <c r="H125" s="333"/>
      <c r="I125" s="333"/>
      <c r="J125" s="333"/>
      <c r="K125" s="333"/>
      <c r="L125" s="335" t="s">
        <v>311</v>
      </c>
      <c r="M125" s="75"/>
      <c r="N125" s="75"/>
      <c r="O125" s="1"/>
      <c r="P125" s="1"/>
    </row>
    <row r="126" customFormat="false" ht="12.75" hidden="false" customHeight="true" outlineLevel="0" collapsed="false">
      <c r="A126" s="336" t="s">
        <v>377</v>
      </c>
      <c r="B126" s="85" t="s">
        <v>378</v>
      </c>
      <c r="C126" s="85"/>
      <c r="D126" s="143"/>
      <c r="E126" s="337"/>
      <c r="G126" s="406"/>
      <c r="H126" s="339"/>
      <c r="I126" s="85"/>
      <c r="J126" s="1"/>
      <c r="K126" s="141"/>
      <c r="L126" s="337"/>
      <c r="M126" s="1"/>
      <c r="N126" s="1"/>
      <c r="O126" s="1"/>
      <c r="P126" s="1"/>
    </row>
    <row r="127" customFormat="false" ht="12.75" hidden="false" customHeight="true" outlineLevel="0" collapsed="false">
      <c r="A127" s="340" t="s">
        <v>379</v>
      </c>
      <c r="B127" s="85" t="s">
        <v>380</v>
      </c>
      <c r="C127" s="1"/>
      <c r="D127" s="310"/>
      <c r="E127" s="337"/>
      <c r="G127" s="338"/>
      <c r="H127" s="75"/>
      <c r="I127" s="343"/>
      <c r="J127" s="1"/>
      <c r="K127" s="141"/>
      <c r="L127" s="337"/>
      <c r="M127" s="1"/>
      <c r="N127" s="1"/>
      <c r="O127" s="1"/>
      <c r="P127" s="1"/>
    </row>
    <row r="128" customFormat="false" ht="12.75" hidden="false" customHeight="true" outlineLevel="0" collapsed="false">
      <c r="A128" s="340" t="s">
        <v>381</v>
      </c>
      <c r="B128" s="85" t="s">
        <v>382</v>
      </c>
      <c r="C128" s="1"/>
      <c r="D128" s="310"/>
      <c r="E128" s="337"/>
      <c r="G128" s="338"/>
      <c r="H128" s="85"/>
      <c r="I128" s="1"/>
      <c r="J128" s="1"/>
      <c r="K128" s="141"/>
      <c r="L128" s="337"/>
      <c r="M128" s="1"/>
      <c r="N128" s="1"/>
      <c r="O128" s="1"/>
      <c r="P128" s="1"/>
    </row>
    <row r="129" customFormat="false" ht="12.75" hidden="false" customHeight="true" outlineLevel="0" collapsed="false">
      <c r="A129" s="340" t="n">
        <v>36161</v>
      </c>
      <c r="B129" s="85" t="s">
        <v>383</v>
      </c>
      <c r="C129" s="1"/>
      <c r="D129" s="143"/>
      <c r="E129" s="337"/>
      <c r="G129" s="338"/>
      <c r="H129" s="85"/>
      <c r="I129" s="1"/>
      <c r="J129" s="1"/>
      <c r="K129" s="143"/>
      <c r="L129" s="341"/>
      <c r="M129" s="1"/>
      <c r="N129" s="1"/>
      <c r="O129" s="1"/>
      <c r="P129" s="1"/>
    </row>
    <row r="130" customFormat="false" ht="12.75" hidden="false" customHeight="true" outlineLevel="0" collapsed="false">
      <c r="A130" s="340" t="n">
        <v>36192</v>
      </c>
      <c r="B130" s="85" t="s">
        <v>384</v>
      </c>
      <c r="C130" s="1"/>
      <c r="D130" s="143"/>
      <c r="E130" s="337"/>
      <c r="G130" s="338"/>
      <c r="H130" s="85"/>
      <c r="I130" s="1"/>
      <c r="J130" s="1"/>
      <c r="K130" s="143"/>
      <c r="L130" s="337"/>
      <c r="M130" s="1"/>
      <c r="N130" s="1"/>
      <c r="O130" s="1"/>
      <c r="P130" s="1"/>
    </row>
    <row r="131" customFormat="false" ht="12.75" hidden="false" customHeight="true" outlineLevel="0" collapsed="false">
      <c r="A131" s="340" t="n">
        <v>36220</v>
      </c>
      <c r="B131" s="85" t="s">
        <v>385</v>
      </c>
      <c r="C131" s="85"/>
      <c r="D131" s="143"/>
      <c r="E131" s="337"/>
      <c r="G131" s="338"/>
      <c r="H131" s="85"/>
      <c r="I131" s="1"/>
      <c r="J131" s="1"/>
      <c r="K131" s="143"/>
      <c r="L131" s="337"/>
      <c r="M131" s="1"/>
      <c r="N131" s="1"/>
      <c r="O131" s="1"/>
      <c r="P131" s="1"/>
    </row>
    <row r="132" customFormat="false" ht="12.75" hidden="false" customHeight="true" outlineLevel="0" collapsed="false">
      <c r="A132" s="340" t="n">
        <v>36251</v>
      </c>
      <c r="B132" s="85" t="s">
        <v>386</v>
      </c>
      <c r="C132" s="85"/>
      <c r="D132" s="143"/>
      <c r="E132" s="337"/>
      <c r="G132" s="338"/>
      <c r="H132" s="1"/>
      <c r="I132" s="1"/>
      <c r="J132" s="1"/>
      <c r="K132" s="141"/>
      <c r="L132" s="341"/>
      <c r="M132" s="1"/>
      <c r="N132" s="1"/>
      <c r="O132" s="1"/>
      <c r="P132" s="1"/>
    </row>
    <row r="133" customFormat="false" ht="12.75" hidden="false" customHeight="true" outlineLevel="0" collapsed="false">
      <c r="A133" s="340" t="n">
        <v>36281</v>
      </c>
      <c r="B133" s="85" t="s">
        <v>387</v>
      </c>
      <c r="C133" s="85"/>
      <c r="D133" s="143"/>
      <c r="E133" s="337"/>
      <c r="G133" s="338"/>
      <c r="H133" s="85"/>
      <c r="I133" s="1"/>
      <c r="J133" s="1"/>
      <c r="K133" s="143"/>
      <c r="L133" s="341"/>
      <c r="M133" s="1"/>
      <c r="N133" s="1"/>
      <c r="O133" s="1"/>
      <c r="P133" s="1"/>
    </row>
    <row r="134" customFormat="false" ht="12.75" hidden="false" customHeight="true" outlineLevel="0" collapsed="false">
      <c r="A134" s="340" t="n">
        <v>36312</v>
      </c>
      <c r="B134" s="85" t="s">
        <v>388</v>
      </c>
      <c r="C134" s="85"/>
      <c r="D134" s="143"/>
      <c r="E134" s="337"/>
      <c r="G134" s="338"/>
      <c r="H134" s="85"/>
      <c r="I134" s="1"/>
      <c r="J134" s="1"/>
      <c r="K134" s="143"/>
      <c r="L134" s="337"/>
      <c r="M134" s="33"/>
      <c r="N134" s="2"/>
      <c r="O134" s="1"/>
      <c r="P134" s="1"/>
    </row>
    <row r="135" customFormat="false" ht="12.75" hidden="false" customHeight="true" outlineLevel="0" collapsed="false">
      <c r="A135" s="340" t="n">
        <v>36342</v>
      </c>
      <c r="B135" s="85" t="s">
        <v>389</v>
      </c>
      <c r="C135" s="85"/>
      <c r="D135" s="143"/>
      <c r="E135" s="337"/>
      <c r="G135" s="338"/>
      <c r="H135" s="85"/>
      <c r="I135" s="1"/>
      <c r="J135" s="1"/>
      <c r="K135" s="143"/>
      <c r="L135" s="337"/>
      <c r="M135" s="33"/>
      <c r="N135" s="1"/>
      <c r="O135" s="1"/>
      <c r="P135" s="1"/>
    </row>
    <row r="136" customFormat="false" ht="12.75" hidden="false" customHeight="true" outlineLevel="0" collapsed="false">
      <c r="A136" s="340" t="n">
        <v>36373</v>
      </c>
      <c r="B136" s="85" t="s">
        <v>390</v>
      </c>
      <c r="C136" s="85"/>
      <c r="D136" s="143"/>
      <c r="E136" s="337"/>
      <c r="G136" s="338"/>
      <c r="H136" s="85"/>
      <c r="I136" s="1"/>
      <c r="J136" s="1"/>
      <c r="K136" s="143"/>
      <c r="L136" s="337"/>
      <c r="M136" s="1"/>
      <c r="N136" s="33"/>
      <c r="O136" s="1"/>
      <c r="P136" s="1"/>
    </row>
    <row r="137" customFormat="false" ht="12.75" hidden="false" customHeight="true" outlineLevel="0" collapsed="false">
      <c r="A137" s="340" t="n">
        <v>36404</v>
      </c>
      <c r="B137" s="85" t="s">
        <v>391</v>
      </c>
      <c r="C137" s="85"/>
      <c r="D137" s="143"/>
      <c r="E137" s="337"/>
      <c r="G137" s="338"/>
      <c r="H137" s="85"/>
      <c r="I137" s="1"/>
      <c r="J137" s="1"/>
      <c r="K137" s="143"/>
      <c r="L137" s="337"/>
      <c r="M137" s="1"/>
      <c r="N137" s="33"/>
      <c r="O137" s="1"/>
      <c r="P137" s="1"/>
    </row>
    <row r="138" customFormat="false" ht="12.75" hidden="false" customHeight="true" outlineLevel="0" collapsed="false">
      <c r="A138" s="340" t="n">
        <v>36434</v>
      </c>
      <c r="B138" s="85" t="s">
        <v>392</v>
      </c>
      <c r="C138" s="85"/>
      <c r="D138" s="143"/>
      <c r="E138" s="337"/>
      <c r="G138" s="338"/>
      <c r="H138" s="85"/>
      <c r="I138" s="1"/>
      <c r="J138" s="1"/>
      <c r="K138" s="143"/>
      <c r="L138" s="337"/>
      <c r="M138" s="1"/>
      <c r="N138" s="1"/>
      <c r="O138" s="1"/>
      <c r="P138" s="1"/>
    </row>
    <row r="139" customFormat="false" ht="12.75" hidden="false" customHeight="true" outlineLevel="0" collapsed="false">
      <c r="A139" s="340" t="n">
        <v>36465</v>
      </c>
      <c r="B139" s="85" t="s">
        <v>393</v>
      </c>
      <c r="C139" s="85"/>
      <c r="D139" s="143"/>
      <c r="E139" s="337"/>
      <c r="G139" s="338"/>
      <c r="H139" s="85"/>
      <c r="I139" s="1"/>
      <c r="J139" s="1"/>
      <c r="K139" s="143"/>
      <c r="L139" s="337"/>
      <c r="M139" s="1"/>
      <c r="N139" s="1"/>
      <c r="O139" s="1"/>
      <c r="P139" s="1"/>
    </row>
    <row r="140" customFormat="false" ht="12.75" hidden="false" customHeight="true" outlineLevel="0" collapsed="false">
      <c r="A140" s="340" t="n">
        <v>36495</v>
      </c>
      <c r="B140" s="85" t="s">
        <v>394</v>
      </c>
      <c r="C140" s="85"/>
      <c r="D140" s="143"/>
      <c r="E140" s="337"/>
      <c r="G140" s="338"/>
      <c r="H140" s="85"/>
      <c r="I140" s="1"/>
      <c r="J140" s="1"/>
      <c r="K140" s="143"/>
      <c r="L140" s="337"/>
      <c r="M140" s="1"/>
      <c r="N140" s="1"/>
      <c r="O140" s="1"/>
      <c r="P140" s="1"/>
    </row>
    <row r="141" customFormat="false" ht="12.75" hidden="false" customHeight="true" outlineLevel="0" collapsed="false">
      <c r="A141" s="340"/>
      <c r="B141" s="85"/>
      <c r="C141" s="85"/>
      <c r="D141" s="143"/>
      <c r="E141" s="337"/>
      <c r="G141" s="338"/>
      <c r="H141" s="85"/>
      <c r="I141" s="1"/>
      <c r="J141" s="1"/>
      <c r="K141" s="143"/>
      <c r="L141" s="337"/>
      <c r="M141" s="1"/>
      <c r="N141" s="1"/>
      <c r="O141" s="1"/>
      <c r="P141" s="1"/>
    </row>
    <row r="142" customFormat="false" ht="12.75" hidden="false" customHeight="true" outlineLevel="0" collapsed="false">
      <c r="A142" s="340"/>
      <c r="B142" s="85"/>
      <c r="C142" s="85"/>
      <c r="D142" s="143"/>
      <c r="E142" s="337"/>
      <c r="G142" s="338"/>
      <c r="H142" s="85"/>
      <c r="I142" s="1"/>
      <c r="J142" s="1"/>
      <c r="K142" s="143"/>
      <c r="L142" s="337"/>
      <c r="M142" s="1"/>
      <c r="N142" s="1"/>
      <c r="O142" s="1"/>
      <c r="P142" s="1"/>
    </row>
    <row r="143" customFormat="false" ht="12.75" hidden="false" customHeight="true" outlineLevel="0" collapsed="false">
      <c r="A143" s="340"/>
      <c r="B143" s="85"/>
      <c r="C143" s="85"/>
      <c r="D143" s="143"/>
      <c r="E143" s="337"/>
      <c r="G143" s="338"/>
      <c r="H143" s="85"/>
      <c r="I143" s="1"/>
      <c r="J143" s="1"/>
      <c r="K143" s="143"/>
      <c r="L143" s="337"/>
      <c r="M143" s="1"/>
      <c r="N143" s="1"/>
      <c r="O143" s="1"/>
      <c r="P143" s="1"/>
    </row>
    <row r="144" customFormat="false" ht="12.75" hidden="false" customHeight="true" outlineLevel="0" collapsed="false">
      <c r="A144" s="340"/>
      <c r="B144" s="85"/>
      <c r="C144" s="85"/>
      <c r="D144" s="143"/>
      <c r="E144" s="337"/>
      <c r="G144" s="338"/>
      <c r="H144" s="85"/>
      <c r="I144" s="1"/>
      <c r="J144" s="1"/>
      <c r="K144" s="143"/>
      <c r="L144" s="337"/>
      <c r="M144" s="1"/>
      <c r="N144" s="1"/>
      <c r="O144" s="1"/>
      <c r="P144" s="1"/>
    </row>
    <row r="145" customFormat="false" ht="12.75" hidden="false" customHeight="true" outlineLevel="0" collapsed="false">
      <c r="A145" s="340"/>
      <c r="B145" s="85"/>
      <c r="C145" s="85"/>
      <c r="D145" s="143"/>
      <c r="E145" s="337"/>
      <c r="G145" s="338"/>
      <c r="H145" s="85"/>
      <c r="I145" s="1"/>
      <c r="J145" s="1"/>
      <c r="K145" s="143"/>
      <c r="L145" s="337"/>
      <c r="M145" s="1"/>
      <c r="N145" s="1"/>
      <c r="O145" s="1"/>
      <c r="P145" s="1"/>
    </row>
    <row r="146" customFormat="false" ht="12.75" hidden="false" customHeight="true" outlineLevel="0" collapsed="false">
      <c r="A146" s="340"/>
      <c r="B146" s="85"/>
      <c r="C146" s="85"/>
      <c r="D146" s="143"/>
      <c r="E146" s="337"/>
      <c r="G146" s="338"/>
      <c r="H146" s="85"/>
      <c r="I146" s="1"/>
      <c r="J146" s="1"/>
      <c r="K146" s="143"/>
      <c r="L146" s="337"/>
      <c r="M146" s="1"/>
      <c r="N146" s="1"/>
      <c r="O146" s="1"/>
      <c r="P146" s="1"/>
    </row>
    <row r="147" customFormat="false" ht="12.75" hidden="false" customHeight="true" outlineLevel="0" collapsed="false">
      <c r="A147" s="340"/>
      <c r="B147" s="85"/>
      <c r="C147" s="85"/>
      <c r="D147" s="143"/>
      <c r="E147" s="337"/>
      <c r="G147" s="338"/>
      <c r="H147" s="85"/>
      <c r="I147" s="1"/>
      <c r="J147" s="1"/>
      <c r="K147" s="143"/>
      <c r="L147" s="337"/>
      <c r="M147" s="1"/>
      <c r="N147" s="1"/>
      <c r="O147" s="1"/>
      <c r="P147" s="1"/>
    </row>
    <row r="148" customFormat="false" ht="12.75" hidden="false" customHeight="true" outlineLevel="0" collapsed="false">
      <c r="A148" s="340"/>
      <c r="B148" s="85"/>
      <c r="C148" s="85"/>
      <c r="D148" s="143"/>
      <c r="E148" s="337"/>
      <c r="G148" s="338"/>
      <c r="H148" s="85"/>
      <c r="I148" s="1"/>
      <c r="J148" s="1"/>
      <c r="K148" s="143"/>
      <c r="L148" s="337"/>
      <c r="M148" s="1"/>
      <c r="N148" s="1"/>
      <c r="O148" s="1"/>
      <c r="P148" s="1"/>
    </row>
    <row r="149" customFormat="false" ht="12.75" hidden="false" customHeight="true" outlineLevel="0" collapsed="false">
      <c r="A149" s="340"/>
      <c r="B149" s="85"/>
      <c r="C149" s="85"/>
      <c r="D149" s="143"/>
      <c r="E149" s="337"/>
      <c r="G149" s="338"/>
      <c r="H149" s="85"/>
      <c r="I149" s="1"/>
      <c r="J149" s="1"/>
      <c r="K149" s="143"/>
      <c r="L149" s="337"/>
      <c r="M149" s="1"/>
      <c r="N149" s="1"/>
      <c r="O149" s="1"/>
      <c r="P149" s="1"/>
    </row>
    <row r="150" customFormat="false" ht="12.75" hidden="false" customHeight="true" outlineLevel="0" collapsed="false">
      <c r="A150" s="340"/>
      <c r="B150" s="85"/>
      <c r="C150" s="85"/>
      <c r="D150" s="143"/>
      <c r="E150" s="337"/>
      <c r="G150" s="338"/>
      <c r="H150" s="85"/>
      <c r="I150" s="1"/>
      <c r="J150" s="1"/>
      <c r="K150" s="143"/>
      <c r="L150" s="337"/>
      <c r="M150" s="1"/>
      <c r="N150" s="1"/>
      <c r="O150" s="1"/>
      <c r="P150" s="1"/>
    </row>
    <row r="151" customFormat="false" ht="12.75" hidden="false" customHeight="true" outlineLevel="0" collapsed="false">
      <c r="A151" s="340"/>
      <c r="B151" s="85"/>
      <c r="C151" s="85"/>
      <c r="D151" s="143"/>
      <c r="E151" s="337"/>
      <c r="G151" s="338"/>
      <c r="H151" s="85"/>
      <c r="I151" s="1"/>
      <c r="J151" s="1"/>
      <c r="K151" s="143"/>
      <c r="L151" s="337"/>
      <c r="M151" s="1"/>
      <c r="N151" s="1"/>
      <c r="O151" s="1"/>
      <c r="P151" s="1"/>
    </row>
    <row r="152" customFormat="false" ht="12.75" hidden="false" customHeight="true" outlineLevel="0" collapsed="false">
      <c r="A152" s="340"/>
      <c r="B152" s="85"/>
      <c r="C152" s="85"/>
      <c r="D152" s="143"/>
      <c r="E152" s="337"/>
      <c r="G152" s="338"/>
      <c r="H152" s="85"/>
      <c r="I152" s="1"/>
      <c r="J152" s="1"/>
      <c r="K152" s="143"/>
      <c r="L152" s="337"/>
      <c r="M152" s="1"/>
      <c r="N152" s="1"/>
      <c r="O152" s="1"/>
      <c r="P152" s="1"/>
    </row>
    <row r="153" customFormat="false" ht="12.75" hidden="false" customHeight="true" outlineLevel="0" collapsed="false">
      <c r="A153" s="340"/>
      <c r="B153" s="85"/>
      <c r="C153" s="85"/>
      <c r="D153" s="143"/>
      <c r="E153" s="337"/>
      <c r="G153" s="338"/>
      <c r="H153" s="85"/>
      <c r="I153" s="1"/>
      <c r="J153" s="1"/>
      <c r="K153" s="143"/>
      <c r="L153" s="337"/>
      <c r="M153" s="1"/>
      <c r="N153" s="1"/>
      <c r="O153" s="1"/>
      <c r="P153" s="1"/>
    </row>
    <row r="154" customFormat="false" ht="12.75" hidden="false" customHeight="true" outlineLevel="0" collapsed="false">
      <c r="A154" s="340"/>
      <c r="B154" s="85"/>
      <c r="C154" s="85"/>
      <c r="D154" s="143"/>
      <c r="E154" s="337"/>
      <c r="G154" s="338"/>
      <c r="H154" s="85"/>
      <c r="I154" s="1"/>
      <c r="J154" s="1"/>
      <c r="K154" s="143"/>
      <c r="L154" s="337"/>
      <c r="M154" s="1"/>
      <c r="N154" s="1"/>
      <c r="O154" s="1"/>
      <c r="P154" s="1"/>
    </row>
    <row r="155" customFormat="false" ht="12.75" hidden="false" customHeight="true" outlineLevel="0" collapsed="false">
      <c r="A155" s="340"/>
      <c r="B155" s="85"/>
      <c r="C155" s="85"/>
      <c r="D155" s="143"/>
      <c r="E155" s="337"/>
      <c r="G155" s="338"/>
      <c r="H155" s="85"/>
      <c r="I155" s="1"/>
      <c r="J155" s="1"/>
      <c r="K155" s="143"/>
      <c r="L155" s="337"/>
      <c r="M155" s="1"/>
      <c r="N155" s="1"/>
      <c r="O155" s="1"/>
      <c r="P155" s="1"/>
    </row>
    <row r="156" customFormat="false" ht="12.75" hidden="false" customHeight="true" outlineLevel="0" collapsed="false">
      <c r="A156" s="340"/>
      <c r="B156" s="85"/>
      <c r="C156" s="85"/>
      <c r="D156" s="143"/>
      <c r="E156" s="337"/>
      <c r="G156" s="338"/>
      <c r="H156" s="85"/>
      <c r="I156" s="1"/>
      <c r="J156" s="1"/>
      <c r="K156" s="143"/>
      <c r="L156" s="337"/>
      <c r="M156" s="1"/>
      <c r="N156" s="1"/>
      <c r="O156" s="1"/>
      <c r="P156" s="1"/>
    </row>
    <row r="157" customFormat="false" ht="12.75" hidden="false" customHeight="true" outlineLevel="0" collapsed="false">
      <c r="A157" s="340"/>
      <c r="B157" s="85"/>
      <c r="C157" s="85"/>
      <c r="D157" s="143"/>
      <c r="E157" s="337"/>
      <c r="G157" s="338"/>
      <c r="H157" s="85"/>
      <c r="I157" s="1"/>
      <c r="J157" s="1"/>
      <c r="K157" s="143"/>
      <c r="L157" s="337"/>
      <c r="M157" s="1"/>
      <c r="N157" s="1"/>
      <c r="O157" s="1"/>
      <c r="P157" s="1"/>
    </row>
    <row r="158" customFormat="false" ht="12.75" hidden="false" customHeight="true" outlineLevel="0" collapsed="false">
      <c r="A158" s="340"/>
      <c r="B158" s="85"/>
      <c r="C158" s="85"/>
      <c r="D158" s="143"/>
      <c r="E158" s="345"/>
      <c r="G158" s="338"/>
      <c r="H158" s="85"/>
      <c r="I158" s="1"/>
      <c r="J158" s="1"/>
      <c r="K158" s="143"/>
      <c r="L158" s="345"/>
      <c r="M158" s="1"/>
      <c r="N158" s="1"/>
      <c r="O158" s="1"/>
      <c r="P158" s="1"/>
    </row>
    <row r="159" customFormat="false" ht="12.75" hidden="false" customHeight="true" outlineLevel="0" collapsed="false">
      <c r="A159" s="346"/>
      <c r="B159" s="85"/>
      <c r="C159" s="85"/>
      <c r="D159" s="347" t="s">
        <v>312</v>
      </c>
      <c r="E159" s="348" t="n">
        <f aca="false">SUM(E126:E158)</f>
        <v>0</v>
      </c>
      <c r="G159" s="346"/>
      <c r="H159" s="85"/>
      <c r="I159" s="1"/>
      <c r="J159" s="1"/>
      <c r="K159" s="347" t="s">
        <v>313</v>
      </c>
      <c r="L159" s="348" t="n">
        <f aca="false">SUM(L126:L158)</f>
        <v>0</v>
      </c>
      <c r="M159" s="1"/>
      <c r="N159" s="1"/>
      <c r="O159" s="1"/>
      <c r="P159" s="1"/>
    </row>
    <row r="160" customFormat="false" ht="12.75" hidden="false" customHeight="true" outlineLevel="0" collapsed="false">
      <c r="A160" s="349"/>
      <c r="B160" s="350"/>
      <c r="C160" s="350"/>
      <c r="D160" s="350"/>
      <c r="E160" s="351"/>
      <c r="G160" s="349"/>
      <c r="H160" s="350"/>
      <c r="I160" s="350"/>
      <c r="J160" s="350"/>
      <c r="K160" s="350"/>
      <c r="L160" s="351"/>
      <c r="M160" s="1"/>
      <c r="N160" s="1"/>
      <c r="O160" s="1"/>
      <c r="P160" s="1"/>
    </row>
    <row r="161" customFormat="false" ht="12.75" hidden="false" customHeight="true" outlineLevel="0" collapsed="false">
      <c r="AJ161" s="1"/>
      <c r="AK161" s="1"/>
      <c r="AL161" s="1"/>
      <c r="AM161" s="1"/>
    </row>
    <row r="162" customFormat="false" ht="12.75" hidden="false" customHeight="true" outlineLevel="0" collapsed="false">
      <c r="AJ162" s="1"/>
      <c r="AK162" s="1"/>
      <c r="AL162" s="1"/>
      <c r="AM162" s="1"/>
    </row>
    <row r="163" customFormat="false" ht="12.75" hidden="false" customHeight="true" outlineLevel="0" collapsed="false">
      <c r="A163" s="329" t="s">
        <v>314</v>
      </c>
      <c r="B163" s="331"/>
      <c r="C163" s="331"/>
      <c r="D163" s="331"/>
      <c r="E163" s="332"/>
      <c r="AJ163" s="1"/>
      <c r="AK163" s="1"/>
      <c r="AL163" s="1"/>
      <c r="AM163" s="1"/>
    </row>
    <row r="164" customFormat="false" ht="12.75" hidden="false" customHeight="true" outlineLevel="0" collapsed="false">
      <c r="A164" s="333" t="s">
        <v>165</v>
      </c>
      <c r="B164" s="265" t="s">
        <v>310</v>
      </c>
      <c r="C164" s="265"/>
      <c r="D164" s="265"/>
      <c r="E164" s="334" t="s">
        <v>311</v>
      </c>
      <c r="AJ164" s="1"/>
      <c r="AK164" s="1"/>
      <c r="AL164" s="1"/>
      <c r="AM164" s="1"/>
    </row>
    <row r="165" customFormat="false" ht="12.75" hidden="false" customHeight="true" outlineLevel="0" collapsed="false">
      <c r="A165" s="352" t="n">
        <v>34759</v>
      </c>
      <c r="B165" s="85" t="s">
        <v>395</v>
      </c>
      <c r="C165" s="85"/>
      <c r="D165" s="143"/>
      <c r="E165" s="337"/>
      <c r="AJ165" s="1"/>
      <c r="AK165" s="1"/>
      <c r="AL165" s="1"/>
      <c r="AM165" s="1"/>
    </row>
    <row r="166" customFormat="false" ht="12.75" hidden="false" customHeight="true" outlineLevel="0" collapsed="false">
      <c r="A166" s="352" t="n">
        <v>34614</v>
      </c>
      <c r="B166" s="85" t="s">
        <v>396</v>
      </c>
      <c r="C166" s="85"/>
      <c r="D166" s="143"/>
      <c r="E166" s="337"/>
      <c r="AJ166" s="1"/>
      <c r="AK166" s="1"/>
      <c r="AL166" s="1"/>
      <c r="AM166" s="1"/>
    </row>
    <row r="167" customFormat="false" ht="12.75" hidden="false" customHeight="true" outlineLevel="0" collapsed="false">
      <c r="A167" s="352" t="n">
        <v>34759</v>
      </c>
      <c r="B167" s="85" t="s">
        <v>397</v>
      </c>
      <c r="C167" s="85"/>
      <c r="D167" s="143"/>
      <c r="E167" s="337"/>
      <c r="AJ167" s="1"/>
      <c r="AK167" s="1"/>
      <c r="AL167" s="1"/>
      <c r="AM167" s="1"/>
    </row>
    <row r="168" customFormat="false" ht="12.75" hidden="false" customHeight="true" outlineLevel="0" collapsed="false">
      <c r="A168" s="352" t="n">
        <v>34835</v>
      </c>
      <c r="B168" s="85" t="s">
        <v>398</v>
      </c>
      <c r="C168" s="85"/>
      <c r="D168" s="143"/>
      <c r="E168" s="341"/>
      <c r="AJ168" s="1"/>
      <c r="AK168" s="1"/>
      <c r="AL168" s="1"/>
      <c r="AM168" s="1"/>
    </row>
    <row r="169" customFormat="false" ht="12.75" hidden="false" customHeight="true" outlineLevel="0" collapsed="false">
      <c r="A169" s="352" t="n">
        <v>35185</v>
      </c>
      <c r="B169" s="85" t="s">
        <v>399</v>
      </c>
      <c r="C169" s="85"/>
      <c r="D169" s="143"/>
      <c r="E169" s="337"/>
      <c r="AJ169" s="1"/>
      <c r="AK169" s="1"/>
      <c r="AL169" s="1"/>
      <c r="AM169" s="1"/>
    </row>
    <row r="170" customFormat="false" ht="12.75" hidden="false" customHeight="true" outlineLevel="0" collapsed="false">
      <c r="A170" s="352" t="n">
        <v>35915</v>
      </c>
      <c r="B170" s="85" t="s">
        <v>400</v>
      </c>
      <c r="C170" s="85"/>
      <c r="D170" s="143"/>
      <c r="E170" s="337"/>
      <c r="AJ170" s="1"/>
      <c r="AK170" s="1"/>
      <c r="AL170" s="1"/>
      <c r="AM170" s="1"/>
    </row>
    <row r="171" customFormat="false" ht="12.75" hidden="false" customHeight="true" outlineLevel="0" collapsed="false">
      <c r="A171" s="352" t="n">
        <v>35927</v>
      </c>
      <c r="B171" s="85" t="s">
        <v>401</v>
      </c>
      <c r="C171" s="343"/>
      <c r="D171" s="353"/>
      <c r="E171" s="341"/>
      <c r="AJ171" s="1"/>
      <c r="AK171" s="1"/>
      <c r="AL171" s="1"/>
      <c r="AM171" s="1"/>
    </row>
    <row r="172" customFormat="false" ht="12.75" hidden="false" customHeight="true" outlineLevel="0" collapsed="false">
      <c r="A172" s="352"/>
      <c r="B172" s="339"/>
      <c r="C172" s="343"/>
      <c r="D172" s="353"/>
      <c r="E172" s="341"/>
      <c r="AJ172" s="1"/>
      <c r="AK172" s="1"/>
      <c r="AL172" s="1"/>
      <c r="AM172" s="1"/>
    </row>
    <row r="173" customFormat="false" ht="12.75" hidden="false" customHeight="true" outlineLevel="0" collapsed="false">
      <c r="A173" s="352"/>
      <c r="B173" s="339"/>
      <c r="C173" s="85"/>
      <c r="D173" s="143"/>
      <c r="E173" s="337"/>
      <c r="AJ173" s="1"/>
      <c r="AK173" s="1"/>
      <c r="AL173" s="1"/>
      <c r="AM173" s="1"/>
    </row>
    <row r="174" customFormat="false" ht="12.75" hidden="false" customHeight="true" outlineLevel="0" collapsed="false">
      <c r="A174" s="352"/>
      <c r="B174" s="85"/>
      <c r="C174" s="85"/>
      <c r="D174" s="143"/>
      <c r="E174" s="337"/>
      <c r="AJ174" s="1"/>
      <c r="AK174" s="1"/>
      <c r="AL174" s="1"/>
      <c r="AM174" s="1"/>
    </row>
    <row r="175" customFormat="false" ht="12.75" hidden="false" customHeight="true" outlineLevel="0" collapsed="false">
      <c r="A175" s="352"/>
      <c r="B175" s="85"/>
      <c r="C175" s="85"/>
      <c r="D175" s="143"/>
      <c r="E175" s="341"/>
      <c r="AJ175" s="1"/>
      <c r="AK175" s="1"/>
      <c r="AL175" s="1"/>
      <c r="AM175" s="1"/>
    </row>
    <row r="176" customFormat="false" ht="12.75" hidden="false" customHeight="true" outlineLevel="0" collapsed="false">
      <c r="A176" s="352"/>
      <c r="B176" s="85"/>
      <c r="C176" s="85"/>
      <c r="D176" s="143"/>
      <c r="E176" s="337"/>
      <c r="AJ176" s="1"/>
      <c r="AK176" s="1"/>
      <c r="AL176" s="1"/>
      <c r="AM176" s="1"/>
    </row>
    <row r="177" customFormat="false" ht="12.75" hidden="false" customHeight="true" outlineLevel="0" collapsed="false">
      <c r="A177" s="352"/>
      <c r="B177" s="85"/>
      <c r="C177" s="85"/>
      <c r="D177" s="143"/>
      <c r="E177" s="337"/>
      <c r="AJ177" s="1"/>
      <c r="AK177" s="1"/>
      <c r="AL177" s="1"/>
      <c r="AM177" s="1"/>
    </row>
    <row r="178" customFormat="false" ht="12.75" hidden="false" customHeight="true" outlineLevel="0" collapsed="false">
      <c r="A178" s="352"/>
      <c r="B178" s="75"/>
      <c r="C178" s="343"/>
      <c r="D178" s="353"/>
      <c r="E178" s="341"/>
      <c r="AJ178" s="1"/>
      <c r="AK178" s="1"/>
      <c r="AL178" s="1"/>
      <c r="AM178" s="1"/>
    </row>
    <row r="179" customFormat="false" ht="12.75" hidden="false" customHeight="true" outlineLevel="0" collapsed="false">
      <c r="A179" s="352"/>
      <c r="B179" s="75"/>
      <c r="C179" s="343"/>
      <c r="D179" s="353"/>
      <c r="E179" s="341"/>
      <c r="AJ179" s="1"/>
      <c r="AK179" s="1"/>
      <c r="AL179" s="1"/>
      <c r="AM179" s="1"/>
    </row>
    <row r="180" customFormat="false" ht="12.75" hidden="false" customHeight="true" outlineLevel="0" collapsed="false">
      <c r="A180" s="352"/>
      <c r="B180" s="75"/>
      <c r="C180" s="343"/>
      <c r="D180" s="353"/>
      <c r="E180" s="337"/>
      <c r="AJ180" s="1"/>
      <c r="AK180" s="1"/>
      <c r="AL180" s="1"/>
      <c r="AM180" s="1"/>
    </row>
    <row r="181" customFormat="false" ht="12.75" hidden="false" customHeight="true" outlineLevel="0" collapsed="false">
      <c r="A181" s="352"/>
      <c r="B181" s="85"/>
      <c r="C181" s="85"/>
      <c r="D181" s="143"/>
      <c r="E181" s="337"/>
      <c r="AJ181" s="1"/>
      <c r="AK181" s="1"/>
      <c r="AL181" s="1"/>
      <c r="AM181" s="1"/>
    </row>
    <row r="182" customFormat="false" ht="12.75" hidden="false" customHeight="true" outlineLevel="0" collapsed="false">
      <c r="A182" s="352"/>
      <c r="B182" s="85"/>
      <c r="C182" s="85"/>
      <c r="D182" s="143"/>
      <c r="E182" s="337"/>
      <c r="AJ182" s="1"/>
      <c r="AK182" s="1"/>
      <c r="AL182" s="1"/>
      <c r="AM182" s="1"/>
    </row>
    <row r="183" customFormat="false" ht="12.75" hidden="false" customHeight="true" outlineLevel="0" collapsed="false">
      <c r="A183" s="352"/>
      <c r="B183" s="85"/>
      <c r="C183" s="85"/>
      <c r="D183" s="143"/>
      <c r="E183" s="337"/>
      <c r="AJ183" s="1"/>
      <c r="AK183" s="1"/>
      <c r="AL183" s="1"/>
      <c r="AM183" s="1"/>
    </row>
    <row r="184" customFormat="false" ht="12.75" hidden="false" customHeight="true" outlineLevel="0" collapsed="false">
      <c r="A184" s="352"/>
      <c r="B184" s="85"/>
      <c r="C184" s="85"/>
      <c r="D184" s="143"/>
      <c r="E184" s="345"/>
      <c r="AJ184" s="1"/>
      <c r="AK184" s="1"/>
      <c r="AL184" s="1"/>
      <c r="AM184" s="1"/>
    </row>
    <row r="185" customFormat="false" ht="12.75" hidden="false" customHeight="true" outlineLevel="0" collapsed="false">
      <c r="A185" s="354"/>
      <c r="B185" s="85"/>
      <c r="C185" s="85"/>
      <c r="D185" s="347" t="s">
        <v>315</v>
      </c>
      <c r="E185" s="348" t="n">
        <f aca="false">SUM(E165:E184)</f>
        <v>0</v>
      </c>
      <c r="AJ185" s="1"/>
      <c r="AK185" s="1"/>
      <c r="AL185" s="1"/>
      <c r="AM185" s="1"/>
    </row>
    <row r="186" customFormat="false" ht="12.75" hidden="false" customHeight="true" outlineLevel="0" collapsed="false">
      <c r="A186" s="355"/>
      <c r="B186" s="350"/>
      <c r="C186" s="350"/>
      <c r="D186" s="350"/>
      <c r="E186" s="351"/>
      <c r="AJ186" s="1"/>
      <c r="AK186" s="1"/>
      <c r="AL186" s="1"/>
      <c r="AM186" s="1"/>
    </row>
    <row r="187" customFormat="false" ht="12.75" hidden="false" customHeight="true" outlineLevel="0" collapsed="false">
      <c r="AJ187" s="1"/>
      <c r="AK187" s="1"/>
      <c r="AL187" s="1"/>
      <c r="AM187" s="1"/>
    </row>
    <row r="188" customFormat="false" ht="12.75" hidden="false" customHeight="true" outlineLevel="0" collapsed="false">
      <c r="AJ188" s="1"/>
      <c r="AK188" s="1"/>
      <c r="AL188" s="1"/>
      <c r="AM188" s="1"/>
    </row>
    <row r="189" customFormat="false" ht="12.75" hidden="false" customHeight="true" outlineLevel="0" collapsed="false">
      <c r="A189" s="356" t="s">
        <v>316</v>
      </c>
      <c r="B189" s="357"/>
      <c r="C189" s="357"/>
      <c r="D189" s="357"/>
      <c r="E189" s="357"/>
      <c r="F189" s="357"/>
      <c r="G189" s="357"/>
      <c r="H189" s="357"/>
      <c r="I189" s="357"/>
      <c r="J189" s="357"/>
      <c r="K189" s="357"/>
      <c r="L189" s="357"/>
      <c r="M189" s="358"/>
      <c r="O189" s="1"/>
      <c r="P189" s="1"/>
      <c r="Q189" s="1"/>
      <c r="R189" s="1"/>
    </row>
    <row r="190" customFormat="false" ht="12.75" hidden="false" customHeight="true" outlineLevel="0" collapsed="false">
      <c r="A190" s="359" t="s">
        <v>317</v>
      </c>
      <c r="B190" s="360" t="s">
        <v>165</v>
      </c>
      <c r="C190" s="361" t="s">
        <v>318</v>
      </c>
      <c r="D190" s="362" t="s">
        <v>319</v>
      </c>
      <c r="E190" s="363" t="s">
        <v>310</v>
      </c>
      <c r="F190" s="363"/>
      <c r="G190" s="363"/>
      <c r="H190" s="363"/>
      <c r="I190" s="363"/>
      <c r="J190" s="363"/>
      <c r="K190" s="363"/>
      <c r="L190" s="363"/>
      <c r="M190" s="364" t="s">
        <v>311</v>
      </c>
      <c r="O190" s="1"/>
      <c r="P190" s="1"/>
      <c r="Q190" s="1"/>
      <c r="R190" s="1"/>
    </row>
    <row r="191" customFormat="false" ht="12.75" hidden="false" customHeight="true" outlineLevel="0" collapsed="false">
      <c r="A191" s="365"/>
      <c r="B191" s="366"/>
      <c r="C191" s="367"/>
      <c r="D191" s="143"/>
      <c r="E191" s="85"/>
      <c r="F191" s="85"/>
      <c r="G191" s="85"/>
      <c r="H191" s="85"/>
      <c r="I191" s="85"/>
      <c r="J191" s="85"/>
      <c r="K191" s="85"/>
      <c r="L191" s="85"/>
      <c r="M191" s="368"/>
      <c r="O191" s="1"/>
      <c r="P191" s="1"/>
      <c r="Q191" s="1"/>
      <c r="R191" s="1"/>
    </row>
    <row r="192" customFormat="false" ht="12.75" hidden="false" customHeight="true" outlineLevel="0" collapsed="false">
      <c r="A192" s="365"/>
      <c r="B192" s="366"/>
      <c r="C192" s="367"/>
      <c r="D192" s="143"/>
      <c r="E192" s="85"/>
      <c r="F192" s="85"/>
      <c r="G192" s="85"/>
      <c r="H192" s="85"/>
      <c r="I192" s="85"/>
      <c r="J192" s="85"/>
      <c r="K192" s="85"/>
      <c r="L192" s="85"/>
      <c r="M192" s="368"/>
      <c r="O192" s="1"/>
      <c r="P192" s="1"/>
      <c r="Q192" s="1"/>
      <c r="R192" s="1"/>
    </row>
    <row r="193" customFormat="false" ht="12.75" hidden="false" customHeight="true" outlineLevel="0" collapsed="false">
      <c r="A193" s="365"/>
      <c r="B193" s="366"/>
      <c r="C193" s="367"/>
      <c r="D193" s="143"/>
      <c r="E193" s="85"/>
      <c r="F193" s="85"/>
      <c r="G193" s="85"/>
      <c r="H193" s="85"/>
      <c r="I193" s="85"/>
      <c r="J193" s="85"/>
      <c r="K193" s="85"/>
      <c r="L193" s="85"/>
      <c r="M193" s="368"/>
      <c r="O193" s="1"/>
      <c r="P193" s="1"/>
      <c r="Q193" s="1"/>
      <c r="R193" s="1"/>
    </row>
    <row r="194" customFormat="false" ht="12.75" hidden="false" customHeight="true" outlineLevel="0" collapsed="false">
      <c r="A194" s="365"/>
      <c r="B194" s="366"/>
      <c r="C194" s="367"/>
      <c r="D194" s="143"/>
      <c r="E194" s="85"/>
      <c r="F194" s="85"/>
      <c r="G194" s="85"/>
      <c r="H194" s="85"/>
      <c r="I194" s="85"/>
      <c r="J194" s="85"/>
      <c r="K194" s="85"/>
      <c r="L194" s="85"/>
      <c r="M194" s="368"/>
      <c r="O194" s="1"/>
      <c r="P194" s="1"/>
      <c r="Q194" s="1"/>
      <c r="R194" s="1"/>
    </row>
    <row r="195" customFormat="false" ht="12.75" hidden="false" customHeight="true" outlineLevel="0" collapsed="false">
      <c r="A195" s="365"/>
      <c r="B195" s="366"/>
      <c r="C195" s="367"/>
      <c r="D195" s="143"/>
      <c r="E195" s="85"/>
      <c r="F195" s="85"/>
      <c r="G195" s="85"/>
      <c r="H195" s="85"/>
      <c r="I195" s="85"/>
      <c r="J195" s="85"/>
      <c r="K195" s="85"/>
      <c r="L195" s="85"/>
      <c r="M195" s="368"/>
      <c r="O195" s="1"/>
      <c r="P195" s="1"/>
      <c r="Q195" s="1"/>
      <c r="R195" s="1"/>
    </row>
    <row r="196" customFormat="false" ht="12.75" hidden="false" customHeight="true" outlineLevel="0" collapsed="false">
      <c r="A196" s="365"/>
      <c r="B196" s="366"/>
      <c r="C196" s="367"/>
      <c r="D196" s="143"/>
      <c r="E196" s="85"/>
      <c r="F196" s="85"/>
      <c r="G196" s="85"/>
      <c r="H196" s="85"/>
      <c r="I196" s="85"/>
      <c r="J196" s="85"/>
      <c r="K196" s="85"/>
      <c r="L196" s="85"/>
      <c r="M196" s="368"/>
    </row>
    <row r="197" customFormat="false" ht="12.75" hidden="false" customHeight="true" outlineLevel="0" collapsed="false">
      <c r="A197" s="365"/>
      <c r="B197" s="366"/>
      <c r="C197" s="367"/>
      <c r="D197" s="143"/>
      <c r="E197" s="85"/>
      <c r="F197" s="85"/>
      <c r="G197" s="85"/>
      <c r="H197" s="85"/>
      <c r="I197" s="85"/>
      <c r="J197" s="85"/>
      <c r="K197" s="85"/>
      <c r="L197" s="85"/>
      <c r="M197" s="368"/>
    </row>
    <row r="198" customFormat="false" ht="12.75" hidden="false" customHeight="true" outlineLevel="0" collapsed="false">
      <c r="A198" s="365"/>
      <c r="B198" s="366"/>
      <c r="C198" s="367"/>
      <c r="D198" s="143"/>
      <c r="E198" s="85"/>
      <c r="F198" s="85"/>
      <c r="G198" s="85"/>
      <c r="H198" s="85"/>
      <c r="I198" s="85"/>
      <c r="J198" s="85"/>
      <c r="K198" s="85"/>
      <c r="L198" s="85"/>
      <c r="M198" s="368"/>
    </row>
    <row r="199" customFormat="false" ht="12.75" hidden="false" customHeight="true" outlineLevel="0" collapsed="false">
      <c r="A199" s="365"/>
      <c r="B199" s="366"/>
      <c r="C199" s="367"/>
      <c r="D199" s="143"/>
      <c r="E199" s="85"/>
      <c r="F199" s="85"/>
      <c r="G199" s="85"/>
      <c r="H199" s="85"/>
      <c r="I199" s="85"/>
      <c r="J199" s="85"/>
      <c r="K199" s="85"/>
      <c r="L199" s="85"/>
      <c r="M199" s="368"/>
    </row>
    <row r="200" customFormat="false" ht="12.75" hidden="false" customHeight="true" outlineLevel="0" collapsed="false">
      <c r="A200" s="365"/>
      <c r="B200" s="366"/>
      <c r="C200" s="367"/>
      <c r="D200" s="143"/>
      <c r="E200" s="85"/>
      <c r="F200" s="85"/>
      <c r="G200" s="85"/>
      <c r="H200" s="85"/>
      <c r="I200" s="85"/>
      <c r="J200" s="85"/>
      <c r="K200" s="85"/>
      <c r="L200" s="85"/>
      <c r="M200" s="368"/>
    </row>
    <row r="201" customFormat="false" ht="12.75" hidden="false" customHeight="true" outlineLevel="0" collapsed="false">
      <c r="A201" s="369"/>
      <c r="B201" s="366"/>
      <c r="C201" s="367"/>
      <c r="D201" s="143"/>
      <c r="E201" s="85"/>
      <c r="F201" s="85"/>
      <c r="G201" s="85"/>
      <c r="H201" s="85"/>
      <c r="I201" s="85"/>
      <c r="J201" s="85"/>
      <c r="K201" s="85"/>
      <c r="L201" s="85"/>
      <c r="M201" s="368"/>
    </row>
    <row r="202" customFormat="false" ht="12.75" hidden="false" customHeight="true" outlineLevel="0" collapsed="false">
      <c r="A202" s="369"/>
      <c r="B202" s="366"/>
      <c r="C202" s="367"/>
      <c r="D202" s="143"/>
      <c r="E202" s="85"/>
      <c r="F202" s="85"/>
      <c r="G202" s="85"/>
      <c r="H202" s="85"/>
      <c r="I202" s="85"/>
      <c r="J202" s="85"/>
      <c r="K202" s="85"/>
      <c r="L202" s="85"/>
      <c r="M202" s="368"/>
    </row>
    <row r="203" customFormat="false" ht="12.75" hidden="false" customHeight="true" outlineLevel="0" collapsed="false">
      <c r="A203" s="369"/>
      <c r="B203" s="366"/>
      <c r="C203" s="367"/>
      <c r="D203" s="143"/>
      <c r="E203" s="85"/>
      <c r="F203" s="85"/>
      <c r="G203" s="85"/>
      <c r="H203" s="85"/>
      <c r="I203" s="85"/>
      <c r="J203" s="85"/>
      <c r="K203" s="85"/>
      <c r="L203" s="85"/>
      <c r="M203" s="368"/>
    </row>
    <row r="204" customFormat="false" ht="12.75" hidden="false" customHeight="true" outlineLevel="0" collapsed="false">
      <c r="A204" s="369"/>
      <c r="B204" s="366"/>
      <c r="C204" s="367"/>
      <c r="D204" s="143"/>
      <c r="E204" s="85"/>
      <c r="F204" s="85"/>
      <c r="G204" s="85"/>
      <c r="H204" s="85"/>
      <c r="I204" s="85"/>
      <c r="J204" s="85"/>
      <c r="K204" s="85"/>
      <c r="L204" s="85"/>
      <c r="M204" s="368"/>
    </row>
    <row r="205" customFormat="false" ht="12.75" hidden="false" customHeight="true" outlineLevel="0" collapsed="false">
      <c r="A205" s="369"/>
      <c r="B205" s="366"/>
      <c r="C205" s="370"/>
      <c r="D205" s="143"/>
      <c r="E205" s="85"/>
      <c r="F205" s="85"/>
      <c r="G205" s="85"/>
      <c r="H205" s="85"/>
      <c r="I205" s="85"/>
      <c r="J205" s="85"/>
      <c r="K205" s="85"/>
      <c r="L205" s="85"/>
      <c r="M205" s="368"/>
    </row>
    <row r="206" customFormat="false" ht="12.75" hidden="false" customHeight="true" outlineLevel="0" collapsed="false">
      <c r="A206" s="369"/>
      <c r="B206" s="366"/>
      <c r="C206" s="370"/>
      <c r="D206" s="143"/>
      <c r="E206" s="85"/>
      <c r="F206" s="85"/>
      <c r="G206" s="85"/>
      <c r="H206" s="85"/>
      <c r="I206" s="85"/>
      <c r="J206" s="85"/>
      <c r="K206" s="85"/>
      <c r="L206" s="85"/>
      <c r="M206" s="368"/>
    </row>
    <row r="207" customFormat="false" ht="12.75" hidden="false" customHeight="true" outlineLevel="0" collapsed="false">
      <c r="A207" s="369"/>
      <c r="B207" s="366"/>
      <c r="C207" s="370"/>
      <c r="D207" s="143"/>
      <c r="E207" s="85"/>
      <c r="F207" s="85"/>
      <c r="G207" s="85"/>
      <c r="H207" s="85"/>
      <c r="I207" s="85"/>
      <c r="J207" s="85"/>
      <c r="K207" s="85"/>
      <c r="L207" s="85"/>
      <c r="M207" s="368"/>
    </row>
    <row r="208" customFormat="false" ht="12.75" hidden="false" customHeight="true" outlineLevel="0" collapsed="false">
      <c r="A208" s="369"/>
      <c r="B208" s="366"/>
      <c r="C208" s="371"/>
      <c r="D208" s="143"/>
      <c r="E208" s="85"/>
      <c r="F208" s="85"/>
      <c r="G208" s="85"/>
      <c r="H208" s="85"/>
      <c r="I208" s="85"/>
      <c r="J208" s="85"/>
      <c r="K208" s="85"/>
      <c r="L208" s="85"/>
      <c r="M208" s="368"/>
    </row>
    <row r="209" customFormat="false" ht="12.75" hidden="false" customHeight="true" outlineLevel="0" collapsed="false">
      <c r="A209" s="369"/>
      <c r="B209" s="366"/>
      <c r="C209" s="371"/>
      <c r="D209" s="143"/>
      <c r="E209" s="85"/>
      <c r="F209" s="85"/>
      <c r="G209" s="85"/>
      <c r="H209" s="85"/>
      <c r="I209" s="85"/>
      <c r="J209" s="85"/>
      <c r="K209" s="85"/>
      <c r="L209" s="85"/>
      <c r="M209" s="368"/>
    </row>
    <row r="210" customFormat="false" ht="12.75" hidden="false" customHeight="true" outlineLevel="0" collapsed="false">
      <c r="A210" s="369"/>
      <c r="B210" s="366"/>
      <c r="C210" s="371"/>
      <c r="D210" s="143"/>
      <c r="E210" s="85"/>
      <c r="F210" s="85"/>
      <c r="G210" s="85"/>
      <c r="H210" s="85"/>
      <c r="I210" s="85"/>
      <c r="J210" s="85"/>
      <c r="K210" s="85"/>
      <c r="L210" s="85"/>
      <c r="M210" s="368"/>
    </row>
    <row r="211" customFormat="false" ht="12.75" hidden="false" customHeight="true" outlineLevel="0" collapsed="false">
      <c r="A211" s="369"/>
      <c r="B211" s="366"/>
      <c r="C211" s="371"/>
      <c r="D211" s="143"/>
      <c r="E211" s="85"/>
      <c r="F211" s="85"/>
      <c r="G211" s="85"/>
      <c r="H211" s="85"/>
      <c r="I211" s="85"/>
      <c r="J211" s="85"/>
      <c r="K211" s="85"/>
      <c r="L211" s="85"/>
      <c r="M211" s="368"/>
    </row>
    <row r="212" customFormat="false" ht="12.75" hidden="false" customHeight="true" outlineLevel="0" collapsed="false">
      <c r="A212" s="369"/>
      <c r="B212" s="366"/>
      <c r="C212" s="371"/>
      <c r="D212" s="143"/>
      <c r="E212" s="85"/>
      <c r="F212" s="85"/>
      <c r="G212" s="85"/>
      <c r="H212" s="85"/>
      <c r="I212" s="85"/>
      <c r="J212" s="85"/>
      <c r="K212" s="85"/>
      <c r="L212" s="85"/>
      <c r="M212" s="368"/>
    </row>
    <row r="213" customFormat="false" ht="12.75" hidden="false" customHeight="true" outlineLevel="0" collapsed="false">
      <c r="A213" s="369"/>
      <c r="B213" s="366"/>
      <c r="C213" s="371"/>
      <c r="D213" s="143"/>
      <c r="E213" s="85"/>
      <c r="F213" s="85"/>
      <c r="G213" s="85"/>
      <c r="H213" s="85"/>
      <c r="I213" s="85"/>
      <c r="J213" s="85"/>
      <c r="K213" s="85"/>
      <c r="L213" s="85"/>
      <c r="M213" s="368"/>
    </row>
    <row r="214" customFormat="false" ht="12.75" hidden="false" customHeight="true" outlineLevel="0" collapsed="false">
      <c r="A214" s="369"/>
      <c r="B214" s="366"/>
      <c r="C214" s="372"/>
      <c r="D214" s="143"/>
      <c r="E214" s="85"/>
      <c r="F214" s="85"/>
      <c r="G214" s="85"/>
      <c r="H214" s="85"/>
      <c r="I214" s="85"/>
      <c r="J214" s="85"/>
      <c r="K214" s="85"/>
      <c r="L214" s="347" t="s">
        <v>320</v>
      </c>
      <c r="M214" s="373" t="n">
        <f aca="false">SUM(M191:M213)</f>
        <v>0</v>
      </c>
    </row>
    <row r="215" customFormat="false" ht="12.75" hidden="false" customHeight="true" outlineLevel="0" collapsed="false">
      <c r="A215" s="374"/>
      <c r="B215" s="375"/>
      <c r="C215" s="350"/>
      <c r="D215" s="350"/>
      <c r="E215" s="350"/>
      <c r="F215" s="350"/>
      <c r="G215" s="350"/>
      <c r="H215" s="350"/>
      <c r="I215" s="350"/>
      <c r="J215" s="350"/>
      <c r="K215" s="350"/>
      <c r="L215" s="350"/>
      <c r="M215" s="351"/>
    </row>
    <row r="216" customFormat="false" ht="12.75" hidden="false" customHeight="true" outlineLevel="0" collapsed="false"/>
    <row r="217" customFormat="false" ht="12.75" hidden="false" customHeight="true" outlineLevel="0" collapsed="false"/>
    <row r="218" customFormat="false" ht="12.75" hidden="false" customHeight="true" outlineLevel="0" collapsed="false">
      <c r="A218" s="376" t="s">
        <v>321</v>
      </c>
      <c r="B218" s="377"/>
      <c r="C218" s="377"/>
      <c r="D218" s="377"/>
      <c r="E218" s="377"/>
      <c r="F218" s="378"/>
      <c r="G218" s="131"/>
      <c r="H218" s="131"/>
      <c r="I218" s="131"/>
      <c r="J218" s="131"/>
      <c r="K218" s="131"/>
      <c r="L218" s="131"/>
      <c r="M218" s="131"/>
      <c r="N218" s="131"/>
    </row>
    <row r="219" customFormat="false" ht="12.75" hidden="false" customHeight="true" outlineLevel="0" collapsed="false">
      <c r="A219" s="379" t="s">
        <v>317</v>
      </c>
      <c r="B219" s="380" t="s">
        <v>165</v>
      </c>
      <c r="C219" s="381" t="s">
        <v>318</v>
      </c>
      <c r="D219" s="382" t="s">
        <v>319</v>
      </c>
      <c r="E219" s="382"/>
      <c r="F219" s="383" t="s">
        <v>311</v>
      </c>
      <c r="G219" s="131"/>
      <c r="H219" s="131"/>
      <c r="I219" s="131"/>
      <c r="J219" s="131"/>
      <c r="K219" s="131"/>
      <c r="L219" s="131"/>
      <c r="M219" s="131"/>
      <c r="N219" s="131"/>
    </row>
    <row r="220" customFormat="false" ht="12.75" hidden="false" customHeight="true" outlineLevel="0" collapsed="false">
      <c r="A220" s="385"/>
      <c r="B220" s="366"/>
      <c r="C220" s="386"/>
      <c r="D220" s="85"/>
      <c r="E220" s="387"/>
      <c r="F220" s="388"/>
      <c r="G220" s="384"/>
      <c r="H220" s="384"/>
      <c r="I220" s="384"/>
      <c r="J220" s="384"/>
      <c r="K220" s="384"/>
      <c r="L220" s="384"/>
      <c r="M220" s="384"/>
      <c r="N220" s="384"/>
    </row>
    <row r="221" customFormat="false" ht="12.75" hidden="false" customHeight="true" outlineLevel="0" collapsed="false">
      <c r="A221" s="385"/>
      <c r="B221" s="366"/>
      <c r="C221" s="131"/>
      <c r="D221" s="389"/>
      <c r="E221" s="387"/>
      <c r="F221" s="407"/>
      <c r="G221" s="384"/>
      <c r="H221" s="384"/>
      <c r="I221" s="384"/>
      <c r="J221" s="384"/>
      <c r="K221" s="384"/>
      <c r="L221" s="384"/>
      <c r="M221" s="384"/>
      <c r="N221" s="384"/>
    </row>
    <row r="222" customFormat="false" ht="12.75" hidden="false" customHeight="true" outlineLevel="0" collapsed="false">
      <c r="A222" s="385"/>
      <c r="B222" s="366"/>
      <c r="C222" s="131"/>
      <c r="D222" s="389"/>
      <c r="E222" s="387"/>
      <c r="F222" s="390"/>
      <c r="G222" s="131"/>
      <c r="H222" s="131"/>
      <c r="I222" s="131"/>
      <c r="J222" s="131"/>
      <c r="K222" s="131"/>
      <c r="L222" s="131"/>
      <c r="M222" s="131"/>
      <c r="N222" s="131"/>
    </row>
    <row r="223" customFormat="false" ht="12.75" hidden="false" customHeight="true" outlineLevel="0" collapsed="false">
      <c r="A223" s="385"/>
      <c r="B223" s="366"/>
      <c r="C223" s="131"/>
      <c r="D223" s="389"/>
      <c r="E223" s="387"/>
      <c r="F223" s="390"/>
      <c r="G223" s="131"/>
      <c r="H223" s="131"/>
      <c r="I223" s="131"/>
      <c r="J223" s="131"/>
      <c r="K223" s="131"/>
      <c r="L223" s="131"/>
      <c r="M223" s="131"/>
      <c r="N223" s="131"/>
    </row>
    <row r="224" customFormat="false" ht="12.75" hidden="false" customHeight="true" outlineLevel="0" collapsed="false">
      <c r="A224" s="385"/>
      <c r="B224" s="366"/>
      <c r="C224" s="131"/>
      <c r="D224" s="389"/>
      <c r="E224" s="387"/>
      <c r="F224" s="390"/>
      <c r="G224" s="131"/>
      <c r="H224" s="131"/>
      <c r="I224" s="131"/>
      <c r="J224" s="131"/>
      <c r="K224" s="131"/>
      <c r="L224" s="131"/>
      <c r="M224" s="131"/>
      <c r="N224" s="131"/>
    </row>
    <row r="225" customFormat="false" ht="12.75" hidden="false" customHeight="true" outlineLevel="0" collapsed="false">
      <c r="A225" s="385"/>
      <c r="B225" s="366"/>
      <c r="C225" s="131"/>
      <c r="D225" s="389"/>
      <c r="E225" s="387"/>
      <c r="F225" s="390"/>
      <c r="G225" s="131"/>
      <c r="H225" s="131"/>
      <c r="I225" s="131"/>
      <c r="J225" s="131"/>
      <c r="K225" s="131"/>
      <c r="L225" s="131"/>
      <c r="M225" s="131"/>
      <c r="N225" s="131"/>
    </row>
    <row r="226" customFormat="false" ht="12.75" hidden="false" customHeight="true" outlineLevel="0" collapsed="false">
      <c r="A226" s="385"/>
      <c r="B226" s="366"/>
      <c r="C226" s="131"/>
      <c r="D226" s="389"/>
      <c r="E226" s="387"/>
      <c r="F226" s="390"/>
      <c r="G226" s="131"/>
      <c r="H226" s="131"/>
      <c r="I226" s="131"/>
      <c r="J226" s="131"/>
      <c r="K226" s="131"/>
      <c r="L226" s="131"/>
      <c r="M226" s="131"/>
      <c r="N226" s="131"/>
    </row>
    <row r="227" customFormat="false" ht="12.75" hidden="false" customHeight="true" outlineLevel="0" collapsed="false">
      <c r="A227" s="385"/>
      <c r="B227" s="366"/>
      <c r="C227" s="131"/>
      <c r="D227" s="389"/>
      <c r="E227" s="387"/>
      <c r="F227" s="390"/>
      <c r="G227" s="131"/>
      <c r="H227" s="131"/>
      <c r="I227" s="131"/>
      <c r="J227" s="131"/>
      <c r="K227" s="131"/>
      <c r="L227" s="131"/>
      <c r="M227" s="131"/>
      <c r="N227" s="131"/>
    </row>
    <row r="228" customFormat="false" ht="12.75" hidden="false" customHeight="true" outlineLevel="0" collapsed="false">
      <c r="A228" s="385"/>
      <c r="B228" s="366"/>
      <c r="C228" s="131"/>
      <c r="D228" s="389"/>
      <c r="E228" s="387"/>
      <c r="F228" s="390"/>
      <c r="G228" s="131"/>
      <c r="H228" s="131"/>
      <c r="I228" s="131"/>
      <c r="J228" s="131"/>
      <c r="K228" s="131"/>
      <c r="L228" s="131"/>
      <c r="M228" s="131"/>
      <c r="N228" s="131"/>
    </row>
    <row r="229" customFormat="false" ht="12.75" hidden="false" customHeight="true" outlineLevel="0" collapsed="false">
      <c r="A229" s="385"/>
      <c r="B229" s="366"/>
      <c r="C229" s="131"/>
      <c r="D229" s="389"/>
      <c r="E229" s="387"/>
      <c r="F229" s="390"/>
      <c r="G229" s="131"/>
      <c r="H229" s="131"/>
      <c r="I229" s="131"/>
      <c r="J229" s="131"/>
      <c r="K229" s="131"/>
      <c r="L229" s="131"/>
      <c r="M229" s="131"/>
      <c r="N229" s="131"/>
    </row>
    <row r="230" customFormat="false" ht="12.75" hidden="false" customHeight="true" outlineLevel="0" collapsed="false">
      <c r="A230" s="385"/>
      <c r="B230" s="366"/>
      <c r="C230" s="131"/>
      <c r="D230" s="389"/>
      <c r="E230" s="387"/>
      <c r="F230" s="390"/>
      <c r="G230" s="131"/>
      <c r="H230" s="131"/>
      <c r="I230" s="131"/>
      <c r="J230" s="131"/>
      <c r="K230" s="131"/>
      <c r="L230" s="131"/>
      <c r="M230" s="131"/>
      <c r="N230" s="131"/>
    </row>
    <row r="231" customFormat="false" ht="12.75" hidden="false" customHeight="true" outlineLevel="0" collapsed="false">
      <c r="A231" s="385"/>
      <c r="B231" s="366"/>
      <c r="C231" s="131"/>
      <c r="D231" s="389"/>
      <c r="E231" s="387"/>
      <c r="F231" s="390"/>
      <c r="G231" s="131"/>
      <c r="H231" s="131"/>
      <c r="I231" s="131"/>
      <c r="J231" s="131"/>
      <c r="K231" s="131"/>
      <c r="L231" s="131"/>
      <c r="M231" s="131"/>
      <c r="N231" s="131"/>
    </row>
    <row r="232" customFormat="false" ht="12.75" hidden="false" customHeight="true" outlineLevel="0" collapsed="false">
      <c r="A232" s="385"/>
      <c r="B232" s="366"/>
      <c r="C232" s="131"/>
      <c r="D232" s="389"/>
      <c r="E232" s="387"/>
      <c r="F232" s="390"/>
      <c r="G232" s="131"/>
      <c r="H232" s="131"/>
      <c r="I232" s="131"/>
      <c r="J232" s="131"/>
      <c r="K232" s="131"/>
      <c r="L232" s="131"/>
      <c r="M232" s="131"/>
      <c r="N232" s="131"/>
    </row>
    <row r="233" customFormat="false" ht="12.75" hidden="false" customHeight="true" outlineLevel="0" collapsed="false">
      <c r="A233" s="385"/>
      <c r="B233" s="366"/>
      <c r="C233" s="131"/>
      <c r="D233" s="389"/>
      <c r="E233" s="387"/>
      <c r="F233" s="390"/>
      <c r="G233" s="131"/>
      <c r="H233" s="131"/>
      <c r="I233" s="131"/>
      <c r="J233" s="131"/>
      <c r="K233" s="131"/>
      <c r="L233" s="131"/>
      <c r="M233" s="131"/>
      <c r="N233" s="131"/>
    </row>
    <row r="234" customFormat="false" ht="12.75" hidden="false" customHeight="true" outlineLevel="0" collapsed="false">
      <c r="A234" s="385"/>
      <c r="B234" s="366"/>
      <c r="C234" s="131"/>
      <c r="D234" s="389"/>
      <c r="E234" s="387"/>
      <c r="F234" s="390"/>
      <c r="G234" s="131"/>
      <c r="H234" s="131"/>
      <c r="I234" s="131"/>
      <c r="J234" s="131"/>
      <c r="K234" s="131"/>
      <c r="L234" s="131"/>
      <c r="M234" s="131"/>
      <c r="N234" s="131"/>
    </row>
    <row r="235" customFormat="false" ht="12.75" hidden="false" customHeight="true" outlineLevel="0" collapsed="false">
      <c r="A235" s="385"/>
      <c r="B235" s="366"/>
      <c r="C235" s="131"/>
      <c r="D235" s="389"/>
      <c r="E235" s="387"/>
      <c r="F235" s="390"/>
      <c r="G235" s="131"/>
      <c r="H235" s="131"/>
      <c r="I235" s="131"/>
      <c r="J235" s="131"/>
      <c r="K235" s="131"/>
      <c r="L235" s="131"/>
      <c r="M235" s="131"/>
      <c r="N235" s="131"/>
    </row>
    <row r="236" customFormat="false" ht="12.75" hidden="false" customHeight="true" outlineLevel="0" collapsed="false">
      <c r="A236" s="385"/>
      <c r="B236" s="366"/>
      <c r="C236" s="131"/>
      <c r="D236" s="389"/>
      <c r="E236" s="387"/>
      <c r="F236" s="390"/>
      <c r="G236" s="131"/>
      <c r="H236" s="131"/>
      <c r="I236" s="131"/>
      <c r="J236" s="131"/>
      <c r="K236" s="131"/>
      <c r="L236" s="131"/>
      <c r="M236" s="131"/>
      <c r="N236" s="131"/>
    </row>
    <row r="237" customFormat="false" ht="12.75" hidden="false" customHeight="true" outlineLevel="0" collapsed="false">
      <c r="A237" s="385"/>
      <c r="B237" s="366"/>
      <c r="C237" s="131"/>
      <c r="D237" s="389"/>
      <c r="E237" s="387"/>
      <c r="F237" s="390"/>
      <c r="G237" s="131"/>
      <c r="H237" s="131"/>
      <c r="I237" s="131"/>
      <c r="J237" s="131"/>
      <c r="K237" s="131"/>
      <c r="L237" s="131"/>
      <c r="M237" s="131"/>
      <c r="N237" s="131"/>
    </row>
    <row r="238" customFormat="false" ht="12.75" hidden="false" customHeight="true" outlineLevel="0" collapsed="false">
      <c r="A238" s="385"/>
      <c r="B238" s="366"/>
      <c r="C238" s="131"/>
      <c r="D238" s="131"/>
      <c r="E238" s="347" t="s">
        <v>322</v>
      </c>
      <c r="F238" s="391" t="n">
        <f aca="false">SUM(F219:F237)</f>
        <v>0</v>
      </c>
      <c r="G238" s="131"/>
      <c r="H238" s="131"/>
      <c r="I238" s="131"/>
      <c r="J238" s="131"/>
      <c r="K238" s="131"/>
      <c r="L238" s="131"/>
      <c r="M238" s="131"/>
      <c r="N238" s="131"/>
    </row>
    <row r="239" customFormat="false" ht="12.75" hidden="false" customHeight="true" outlineLevel="0" collapsed="false">
      <c r="A239" s="392"/>
      <c r="B239" s="393"/>
      <c r="C239" s="394"/>
      <c r="D239" s="394"/>
      <c r="E239" s="395"/>
      <c r="F239" s="396"/>
      <c r="G239" s="131"/>
      <c r="H239" s="131"/>
      <c r="I239" s="131"/>
      <c r="J239" s="131"/>
      <c r="K239" s="131"/>
      <c r="L239" s="131"/>
      <c r="M239" s="131"/>
      <c r="N239" s="131"/>
    </row>
    <row r="240" customFormat="false" ht="12.75" hidden="false" customHeight="true" outlineLevel="0" collapsed="false"/>
  </sheetData>
  <mergeCells count="11">
    <mergeCell ref="S6:T6"/>
    <mergeCell ref="K28:L28"/>
    <mergeCell ref="A41:B41"/>
    <mergeCell ref="AI42:AJ42"/>
    <mergeCell ref="A79:B79"/>
    <mergeCell ref="A121:B121"/>
    <mergeCell ref="B125:D125"/>
    <mergeCell ref="G125:K125"/>
    <mergeCell ref="B164:D164"/>
    <mergeCell ref="E190:L190"/>
    <mergeCell ref="D219:E219"/>
  </mergeCells>
  <printOptions headings="false" gridLines="false" gridLinesSet="true" horizontalCentered="true" verticalCentered="false"/>
  <pageMargins left="0.25" right="0.25" top="0.25" bottom="0.2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&amp;L&amp;"Times New Roman,Italic"&amp;F/&amp;A&amp;R&amp;"Times New Roman,Italic"&amp;D &amp;T</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1998-03-27T01:03:59Z</dcterms:created>
  <dc:creator>ketter</dc:creator>
  <dc:description/>
  <dc:language>en-US</dc:language>
  <cp:lastModifiedBy>plove</cp:lastModifiedBy>
  <cp:lastPrinted>2000-05-31T20:42:20Z</cp:lastPrinted>
  <cp:revision>0</cp:revision>
  <dc:subject/>
  <dc:title/>
</cp:coreProperties>
</file>