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10.xml.rels" ContentType="application/vnd.openxmlformats-package.relationships+xml"/>
  <Override PartName="/xl/worksheets/_rels/sheet9.xml.rels" ContentType="application/vnd.openxmlformats-package.relationships+xml"/>
  <Override PartName="/xl/worksheets/_rels/sheet8.xml.rels" ContentType="application/vnd.openxmlformats-package.relationships+xml"/>
  <Override PartName="/xl/worksheets/_rels/sheet7.xml.rels" ContentType="application/vnd.openxmlformats-package.relationship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3.xml.rels" ContentType="application/vnd.openxmlformats-package.relationships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_rels/drawing8.xml.rels" ContentType="application/vnd.openxmlformats-package.relationships+xml"/>
  <Override PartName="/xl/drawings/_rels/drawing7.xml.rels" ContentType="application/vnd.openxmlformats-package.relationships+xml"/>
  <Override PartName="/xl/drawings/_rels/drawing6.xml.rels" ContentType="application/vnd.openxmlformats-package.relationships+xml"/>
  <Override PartName="/xl/drawings/_rels/drawing4.xml.rels" ContentType="application/vnd.openxmlformats-package.relationships+xml"/>
  <Override PartName="/xl/drawings/_rels/drawing3.xml.rels" ContentType="application/vnd.openxmlformats-package.relationships+xml"/>
  <Override PartName="/xl/drawings/_rels/drawing2.xml.rels" ContentType="application/vnd.openxmlformats-package.relationships+xml"/>
  <Override PartName="/xl/drawings/_rels/drawing1.xml.rels" ContentType="application/vnd.openxmlformats-package.relationship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ml.chartshap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harts/_rels/chart5.xml.rels" ContentType="application/vnd.openxmlformats-package.relationship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anded Costs" sheetId="1" state="visible" r:id="rId3"/>
    <sheet name="GasFP0618" sheetId="2" state="visible" r:id="rId4"/>
    <sheet name="Gas Chart" sheetId="3" state="visible" r:id="rId5"/>
    <sheet name="ElectricFP0622" sheetId="4" state="visible" r:id="rId6"/>
    <sheet name="Peak Chart" sheetId="5" state="visible" r:id="rId7"/>
    <sheet name="Off-Peak Chart" sheetId="6" state="visible" r:id="rId8"/>
    <sheet name="Flat Chart w Retail" sheetId="7" state="visible" r:id="rId9"/>
    <sheet name="Flat Chart Through 06" sheetId="8" state="visible" r:id="rId10"/>
    <sheet name="Flat Chart" sheetId="9" state="visible" r:id="rId11"/>
    <sheet name="Flat Chart Smoothed" sheetId="10" state="visible" r:id="rId12"/>
  </sheets>
  <definedNames>
    <definedName function="false" hidden="false" localSheetId="3" name="_xlnm.Print_Titles" vbProcedure="false">ElectricFP0622!$1:$4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<sst xmlns="http://schemas.openxmlformats.org/spreadsheetml/2006/main" count="95" uniqueCount="60">
  <si>
    <t xml:space="preserve">Current Enron Curve: 062201</t>
  </si>
  <si>
    <t xml:space="preserve">Composite Weighted Average</t>
  </si>
  <si>
    <t xml:space="preserve">DR:(BBB rating)</t>
  </si>
  <si>
    <t xml:space="preserve">Data on Specific Contracts</t>
  </si>
  <si>
    <t xml:space="preserve">gas</t>
  </si>
  <si>
    <t xml:space="preserve">Quantity (MWh) from fig. 4 of DWR Presentation</t>
  </si>
  <si>
    <t xml:space="preserve">Total Annual Cost ($million)</t>
  </si>
  <si>
    <t xml:space="preserve">PEAK</t>
  </si>
  <si>
    <t xml:space="preserve">FLAT </t>
  </si>
  <si>
    <t xml:space="preserve">FLAT</t>
  </si>
  <si>
    <t xml:space="preserve">SP as a % of total:</t>
  </si>
  <si>
    <t xml:space="preserve">Market Value ($MILLION)</t>
  </si>
  <si>
    <t xml:space="preserve">Stranded Cost  ($MILLION)</t>
  </si>
  <si>
    <t xml:space="preserve">Discounted Stranded Cost  ($MILLION)</t>
  </si>
  <si>
    <t xml:space="preserve">Year</t>
  </si>
  <si>
    <t xml:space="preserve">Allegheny Peak MWh</t>
  </si>
  <si>
    <t xml:space="preserve">Allegheny All Hours (MWh)</t>
  </si>
  <si>
    <t xml:space="preserve">Price ($/MWh)</t>
  </si>
  <si>
    <t xml:space="preserve">Calpine (1) Base</t>
  </si>
  <si>
    <t xml:space="preserve">Calpine (2)Base</t>
  </si>
  <si>
    <t xml:space="preserve">Calpine (3) Peak</t>
  </si>
  <si>
    <t xml:space="preserve">High Desert Base</t>
  </si>
  <si>
    <t xml:space="preserve">Sempra Peak</t>
  </si>
  <si>
    <t xml:space="preserve">Sempra Base</t>
  </si>
  <si>
    <t xml:space="preserve">Subtotal Gas Indexed</t>
  </si>
  <si>
    <t xml:space="preserve">Gas As A % of Total</t>
  </si>
  <si>
    <t xml:space="preserve">Subtotal Peak</t>
  </si>
  <si>
    <t xml:space="preserve">Peak As A % of Total</t>
  </si>
  <si>
    <t xml:space="preserve">Subtotal All Hours</t>
  </si>
  <si>
    <t xml:space="preserve">Executed</t>
  </si>
  <si>
    <t xml:space="preserve">Executed LT and AIP </t>
  </si>
  <si>
    <t xml:space="preserve">DWR Overal Price</t>
  </si>
  <si>
    <t xml:space="preserve">Peak</t>
  </si>
  <si>
    <t xml:space="preserve">Composite Forward Curve</t>
  </si>
  <si>
    <t xml:space="preserve">10 Year Average</t>
  </si>
  <si>
    <t xml:space="preserve">10 Year sum</t>
  </si>
  <si>
    <t xml:space="preserve">6-year average</t>
  </si>
  <si>
    <t xml:space="preserve">Forward Price of NG as of 042701</t>
  </si>
  <si>
    <t xml:space="preserve">SoCal: 053101</t>
  </si>
  <si>
    <t xml:space="preserve">Trading Hub</t>
  </si>
  <si>
    <t xml:space="preserve">Nymex Henry Hub</t>
  </si>
  <si>
    <t xml:space="preserve">SoCal</t>
  </si>
  <si>
    <t xml:space="preserve">Drop in Curve</t>
  </si>
  <si>
    <t xml:space="preserve">Drop in Curve 12 mo running average</t>
  </si>
  <si>
    <t xml:space="preserve">Malin</t>
  </si>
  <si>
    <t xml:space="preserve">San Juan via El Paso</t>
  </si>
  <si>
    <t xml:space="preserve">Fforward Price of Electricity Indicative Prices as of 042701</t>
  </si>
  <si>
    <t xml:space="preserve">Off Peak</t>
  </si>
  <si>
    <t xml:space="preserve">Flat: All Hours</t>
  </si>
  <si>
    <t xml:space="preserve">1-yr Strips</t>
  </si>
  <si>
    <t xml:space="preserve">Mid-Columbia</t>
  </si>
  <si>
    <t xml:space="preserve">California-Oregon Border (COB)</t>
  </si>
  <si>
    <t xml:space="preserve">California Northern Zone (NP-15)</t>
  </si>
  <si>
    <t xml:space="preserve">California Southern Zone (SP-15)</t>
  </si>
  <si>
    <t xml:space="preserve">Palo Verde</t>
  </si>
  <si>
    <t xml:space="preserve">TOU-S</t>
  </si>
  <si>
    <t xml:space="preserve">TOU-P</t>
  </si>
  <si>
    <t xml:space="preserve">TOU-SubT</t>
  </si>
  <si>
    <t xml:space="preserve">Retail Gen</t>
  </si>
  <si>
    <t xml:space="preserve">Retail Prices 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</si>
</sst>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_(* #,##0.00_);_(* \(#,##0.00\);_(* \-??_);_(@_)"/>
    <numFmt numFmtId="166" formatCode="_(* #,##0_);_(* \(#,##0\);_(* \-??_);_(@_)"/>
    <numFmt numFmtId="167" formatCode="_(\$* #,##0.00_);_(\$* \(#,##0.00\);_(\$* \-??_);_(@_)"/>
    <numFmt numFmtId="168" formatCode="0%"/>
    <numFmt numFmtId="169" formatCode="_(* #,##0.0_);_(* \(#,##0.0\);_(* \-??_);_(@_)"/>
    <numFmt numFmtId="170" formatCode="0.000_);[RED]\(0.000\)"/>
    <numFmt numFmtId="171" formatCode="[$-409]m/d/yyyy"/>
  </numFmts>
  <fonts count="16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sz val="5.5"/>
      <color rgb="FF000000"/>
      <name val="Arial"/>
      <family val="2"/>
    </font>
    <font>
      <sz val="8"/>
      <color rgb="FF000000"/>
      <name val="Arial"/>
      <family val="2"/>
    </font>
    <font>
      <b val="true"/>
      <sz val="10.75"/>
      <color rgb="FF000000"/>
      <name val="Arial"/>
      <family val="2"/>
    </font>
    <font>
      <sz val="10"/>
      <color rgb="FF000000"/>
      <name val="Arial"/>
      <family val="2"/>
    </font>
    <font>
      <b val="true"/>
      <sz val="12"/>
      <name val="Arial"/>
      <family val="2"/>
    </font>
    <font>
      <sz val="8"/>
      <name val="Arial"/>
      <family val="2"/>
    </font>
    <font>
      <sz val="9"/>
      <color rgb="FF000000"/>
      <name val="Arial"/>
      <family val="2"/>
    </font>
    <font>
      <sz val="8.5"/>
      <name val="Arial"/>
      <family val="2"/>
    </font>
    <font>
      <sz val="15.5"/>
      <color rgb="FF000000"/>
      <name val="Arial"/>
      <family val="2"/>
    </font>
    <font>
      <b val="true"/>
      <sz val="12.75"/>
      <color rgb="FF000000"/>
      <name val="Arial"/>
      <family val="2"/>
    </font>
    <font>
      <b val="true"/>
      <i val="true"/>
      <sz val="10"/>
      <color rgb="FFFFFFFF"/>
      <name val="Arial"/>
      <family val="2"/>
    </font>
  </fonts>
  <fills count="2">
    <fill>
      <patternFill patternType="none"/>
    </fill>
    <fill>
      <patternFill patternType="gray125"/>
    </fill>
  </fills>
  <borders count="9">
    <border diagonalUp="false" diagonalDown="false">
      <left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medium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168" fontId="0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7" fontId="0" fillId="0" borderId="0" xfId="17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8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8" fontId="0" fillId="0" borderId="0" xfId="19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7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8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sharedStrings" Target="sharedStrings.xml"/>
</Relationships>
</file>

<file path=xl/charts/_rels/chart5.xml.rels><?xml version="1.0" encoding="UTF-8"?>
<Relationships xmlns="http://schemas.openxmlformats.org/package/2006/relationships"><Relationship Id="rId1" Type="http://schemas.openxmlformats.org/officeDocument/2006/relationships/chartUserShapes" Target="../drawings/drawing5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472023837676773"/>
          <c:y val="0.143926843814194"/>
          <c:w val="0.928392375727191"/>
          <c:h val="0.777748326817308"/>
        </c:manualLayout>
      </c:layout>
      <c:lineChart>
        <c:grouping val="standard"/>
        <c:varyColors val="0"/>
        <c:ser>
          <c:idx val="0"/>
          <c:order val="0"/>
          <c:tx>
            <c:strRef>
              <c:f>GasFP0618!$B$2</c:f>
              <c:strCache>
                <c:ptCount val="1"/>
                <c:pt idx="0">
                  <c:v>Nymex Henry Hub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GasFP0618!$B$3:$B$62</c:f>
              <c:numCache>
                <c:formatCode>0.000_);[RED]\(0.000\)</c:formatCode>
                <c:ptCount val="60"/>
                <c:pt idx="0">
                  <c:v>3.742</c:v>
                </c:pt>
                <c:pt idx="1">
                  <c:v>3.802</c:v>
                </c:pt>
                <c:pt idx="2">
                  <c:v>3.845</c:v>
                </c:pt>
                <c:pt idx="3">
                  <c:v>3.898</c:v>
                </c:pt>
                <c:pt idx="4">
                  <c:v>4.121</c:v>
                </c:pt>
                <c:pt idx="5">
                  <c:v>4.336</c:v>
                </c:pt>
                <c:pt idx="6">
                  <c:v>4.406</c:v>
                </c:pt>
                <c:pt idx="7">
                  <c:v>4.271</c:v>
                </c:pt>
                <c:pt idx="8">
                  <c:v>4.066</c:v>
                </c:pt>
                <c:pt idx="9">
                  <c:v>3.636</c:v>
                </c:pt>
                <c:pt idx="10">
                  <c:v>3.576</c:v>
                </c:pt>
                <c:pt idx="11">
                  <c:v>3.621</c:v>
                </c:pt>
                <c:pt idx="12">
                  <c:v>3.666</c:v>
                </c:pt>
                <c:pt idx="13">
                  <c:v>3.691</c:v>
                </c:pt>
                <c:pt idx="14">
                  <c:v>3.704</c:v>
                </c:pt>
                <c:pt idx="15">
                  <c:v>3.726</c:v>
                </c:pt>
                <c:pt idx="16">
                  <c:v>3.862</c:v>
                </c:pt>
                <c:pt idx="17">
                  <c:v>3.997</c:v>
                </c:pt>
                <c:pt idx="18">
                  <c:v>4.057</c:v>
                </c:pt>
                <c:pt idx="19">
                  <c:v>3.937</c:v>
                </c:pt>
                <c:pt idx="20">
                  <c:v>3.792</c:v>
                </c:pt>
                <c:pt idx="21">
                  <c:v>3.462</c:v>
                </c:pt>
                <c:pt idx="22">
                  <c:v>3.433</c:v>
                </c:pt>
                <c:pt idx="23">
                  <c:v>3.474</c:v>
                </c:pt>
                <c:pt idx="24">
                  <c:v>3.522</c:v>
                </c:pt>
                <c:pt idx="25">
                  <c:v>3.551</c:v>
                </c:pt>
                <c:pt idx="26">
                  <c:v>3.566</c:v>
                </c:pt>
                <c:pt idx="27">
                  <c:v>3.59</c:v>
                </c:pt>
                <c:pt idx="28">
                  <c:v>3.73</c:v>
                </c:pt>
                <c:pt idx="29">
                  <c:v>3.875</c:v>
                </c:pt>
                <c:pt idx="30">
                  <c:v>3.93</c:v>
                </c:pt>
                <c:pt idx="31">
                  <c:v>3.812</c:v>
                </c:pt>
                <c:pt idx="32">
                  <c:v>3.679</c:v>
                </c:pt>
                <c:pt idx="33">
                  <c:v>3.459</c:v>
                </c:pt>
                <c:pt idx="34">
                  <c:v>3.449</c:v>
                </c:pt>
                <c:pt idx="35">
                  <c:v>3.485</c:v>
                </c:pt>
                <c:pt idx="36">
                  <c:v>3.517</c:v>
                </c:pt>
                <c:pt idx="37">
                  <c:v>3.566</c:v>
                </c:pt>
                <c:pt idx="38">
                  <c:v>3.581</c:v>
                </c:pt>
                <c:pt idx="39">
                  <c:v>3.61</c:v>
                </c:pt>
                <c:pt idx="40">
                  <c:v>3.75</c:v>
                </c:pt>
                <c:pt idx="41">
                  <c:v>3.89</c:v>
                </c:pt>
                <c:pt idx="42">
                  <c:v>3.955</c:v>
                </c:pt>
                <c:pt idx="43">
                  <c:v>3.837</c:v>
                </c:pt>
                <c:pt idx="44">
                  <c:v>3.704</c:v>
                </c:pt>
                <c:pt idx="45">
                  <c:v>3.484</c:v>
                </c:pt>
                <c:pt idx="46">
                  <c:v>3.474</c:v>
                </c:pt>
                <c:pt idx="47">
                  <c:v>3.51</c:v>
                </c:pt>
                <c:pt idx="48">
                  <c:v>3.542</c:v>
                </c:pt>
                <c:pt idx="49">
                  <c:v>3.591</c:v>
                </c:pt>
                <c:pt idx="50">
                  <c:v>3.606</c:v>
                </c:pt>
                <c:pt idx="51">
                  <c:v>3.635</c:v>
                </c:pt>
                <c:pt idx="52">
                  <c:v>3.775</c:v>
                </c:pt>
                <c:pt idx="53">
                  <c:v>3.915</c:v>
                </c:pt>
                <c:pt idx="54">
                  <c:v>3.99</c:v>
                </c:pt>
                <c:pt idx="55">
                  <c:v>3.872</c:v>
                </c:pt>
                <c:pt idx="56">
                  <c:v>3.739</c:v>
                </c:pt>
                <c:pt idx="57">
                  <c:v>3.519</c:v>
                </c:pt>
                <c:pt idx="58">
                  <c:v>3.509</c:v>
                </c:pt>
                <c:pt idx="59">
                  <c:v>3.545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GasFP0618!$C$2</c:f>
              <c:strCache>
                <c:ptCount val="1"/>
                <c:pt idx="0">
                  <c:v>SoCal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GasFP0618!$C$3:$C$62</c:f>
              <c:numCache>
                <c:formatCode>0.000_);[RED]\(0.000\)</c:formatCode>
                <c:ptCount val="60"/>
                <c:pt idx="0">
                  <c:v>5.842</c:v>
                </c:pt>
                <c:pt idx="1">
                  <c:v>6.002</c:v>
                </c:pt>
                <c:pt idx="2">
                  <c:v>5.395</c:v>
                </c:pt>
                <c:pt idx="3">
                  <c:v>4.748</c:v>
                </c:pt>
                <c:pt idx="4">
                  <c:v>5.021</c:v>
                </c:pt>
                <c:pt idx="5">
                  <c:v>5.236</c:v>
                </c:pt>
                <c:pt idx="6">
                  <c:v>5.406</c:v>
                </c:pt>
                <c:pt idx="7">
                  <c:v>5.071</c:v>
                </c:pt>
                <c:pt idx="8">
                  <c:v>4.516</c:v>
                </c:pt>
                <c:pt idx="9">
                  <c:v>4.116</c:v>
                </c:pt>
                <c:pt idx="10">
                  <c:v>4.056</c:v>
                </c:pt>
                <c:pt idx="11">
                  <c:v>4.201</c:v>
                </c:pt>
                <c:pt idx="12">
                  <c:v>4.366</c:v>
                </c:pt>
                <c:pt idx="13">
                  <c:v>4.391</c:v>
                </c:pt>
                <c:pt idx="14">
                  <c:v>4.404</c:v>
                </c:pt>
                <c:pt idx="15">
                  <c:v>4.276</c:v>
                </c:pt>
                <c:pt idx="16">
                  <c:v>4.572</c:v>
                </c:pt>
                <c:pt idx="17">
                  <c:v>4.707</c:v>
                </c:pt>
                <c:pt idx="18">
                  <c:v>4.497</c:v>
                </c:pt>
                <c:pt idx="19">
                  <c:v>4.377</c:v>
                </c:pt>
                <c:pt idx="20">
                  <c:v>4.232</c:v>
                </c:pt>
                <c:pt idx="21">
                  <c:v>3.742</c:v>
                </c:pt>
                <c:pt idx="22">
                  <c:v>3.713</c:v>
                </c:pt>
                <c:pt idx="23">
                  <c:v>3.754</c:v>
                </c:pt>
                <c:pt idx="24">
                  <c:v>3.802</c:v>
                </c:pt>
                <c:pt idx="25">
                  <c:v>3.831</c:v>
                </c:pt>
                <c:pt idx="26">
                  <c:v>3.846</c:v>
                </c:pt>
                <c:pt idx="27">
                  <c:v>3.87</c:v>
                </c:pt>
                <c:pt idx="28">
                  <c:v>4.05</c:v>
                </c:pt>
                <c:pt idx="29">
                  <c:v>4.195</c:v>
                </c:pt>
                <c:pt idx="30">
                  <c:v>4.25</c:v>
                </c:pt>
                <c:pt idx="31">
                  <c:v>4.132</c:v>
                </c:pt>
                <c:pt idx="32">
                  <c:v>3.999</c:v>
                </c:pt>
                <c:pt idx="33">
                  <c:v>3.739</c:v>
                </c:pt>
                <c:pt idx="34">
                  <c:v>3.729</c:v>
                </c:pt>
                <c:pt idx="35">
                  <c:v>3.765</c:v>
                </c:pt>
                <c:pt idx="36">
                  <c:v>3.797</c:v>
                </c:pt>
                <c:pt idx="37">
                  <c:v>3.846</c:v>
                </c:pt>
                <c:pt idx="38">
                  <c:v>3.861</c:v>
                </c:pt>
                <c:pt idx="39">
                  <c:v>3.89</c:v>
                </c:pt>
                <c:pt idx="40">
                  <c:v>4.07</c:v>
                </c:pt>
                <c:pt idx="41">
                  <c:v>4.21</c:v>
                </c:pt>
                <c:pt idx="42">
                  <c:v>4.275</c:v>
                </c:pt>
                <c:pt idx="43">
                  <c:v>4.157</c:v>
                </c:pt>
                <c:pt idx="44">
                  <c:v>4.024</c:v>
                </c:pt>
                <c:pt idx="45">
                  <c:v>3.764</c:v>
                </c:pt>
                <c:pt idx="46">
                  <c:v>3.754</c:v>
                </c:pt>
                <c:pt idx="47">
                  <c:v>3.79</c:v>
                </c:pt>
                <c:pt idx="48">
                  <c:v>3.822</c:v>
                </c:pt>
                <c:pt idx="49">
                  <c:v>3.871</c:v>
                </c:pt>
                <c:pt idx="50">
                  <c:v>3.886</c:v>
                </c:pt>
                <c:pt idx="51">
                  <c:v>3.915</c:v>
                </c:pt>
                <c:pt idx="52">
                  <c:v>4.075</c:v>
                </c:pt>
                <c:pt idx="53">
                  <c:v>4.215</c:v>
                </c:pt>
                <c:pt idx="54">
                  <c:v>4.29</c:v>
                </c:pt>
                <c:pt idx="55">
                  <c:v>4.172</c:v>
                </c:pt>
                <c:pt idx="56">
                  <c:v>4.039</c:v>
                </c:pt>
                <c:pt idx="57">
                  <c:v>3.769</c:v>
                </c:pt>
                <c:pt idx="58">
                  <c:v>3.759</c:v>
                </c:pt>
                <c:pt idx="59">
                  <c:v>3.795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GasFP0618!$G$2</c:f>
              <c:strCache>
                <c:ptCount val="1"/>
                <c:pt idx="0">
                  <c:v>Malin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GasFP0618!$G$3:$G$62</c:f>
              <c:numCache>
                <c:formatCode>0.000_);[RED]\(0.000\)</c:formatCode>
                <c:ptCount val="60"/>
                <c:pt idx="0">
                  <c:v>3.942</c:v>
                </c:pt>
                <c:pt idx="1">
                  <c:v>4.502</c:v>
                </c:pt>
                <c:pt idx="2">
                  <c:v>4.145</c:v>
                </c:pt>
                <c:pt idx="3">
                  <c:v>3.998</c:v>
                </c:pt>
                <c:pt idx="4">
                  <c:v>4.701</c:v>
                </c:pt>
                <c:pt idx="5">
                  <c:v>5.166</c:v>
                </c:pt>
                <c:pt idx="6">
                  <c:v>5.366</c:v>
                </c:pt>
                <c:pt idx="7">
                  <c:v>5.041</c:v>
                </c:pt>
                <c:pt idx="8">
                  <c:v>4.496</c:v>
                </c:pt>
                <c:pt idx="9">
                  <c:v>3.946</c:v>
                </c:pt>
                <c:pt idx="10">
                  <c:v>3.886</c:v>
                </c:pt>
                <c:pt idx="11">
                  <c:v>3.931</c:v>
                </c:pt>
                <c:pt idx="12">
                  <c:v>3.976</c:v>
                </c:pt>
                <c:pt idx="13">
                  <c:v>4.001</c:v>
                </c:pt>
                <c:pt idx="14">
                  <c:v>4.014</c:v>
                </c:pt>
                <c:pt idx="15">
                  <c:v>4.036</c:v>
                </c:pt>
                <c:pt idx="16">
                  <c:v>4.172</c:v>
                </c:pt>
                <c:pt idx="17">
                  <c:v>4.307</c:v>
                </c:pt>
                <c:pt idx="18">
                  <c:v>4.09699999</c:v>
                </c:pt>
                <c:pt idx="19">
                  <c:v>3.97699999</c:v>
                </c:pt>
                <c:pt idx="20">
                  <c:v>3.83199999</c:v>
                </c:pt>
                <c:pt idx="21">
                  <c:v>3.242</c:v>
                </c:pt>
                <c:pt idx="22">
                  <c:v>3.213</c:v>
                </c:pt>
                <c:pt idx="23">
                  <c:v>3.254</c:v>
                </c:pt>
                <c:pt idx="24">
                  <c:v>3.302</c:v>
                </c:pt>
                <c:pt idx="25">
                  <c:v>3.331</c:v>
                </c:pt>
                <c:pt idx="26">
                  <c:v>3.346</c:v>
                </c:pt>
                <c:pt idx="27">
                  <c:v>3.37</c:v>
                </c:pt>
                <c:pt idx="28">
                  <c:v>3.9</c:v>
                </c:pt>
                <c:pt idx="29">
                  <c:v>4.045</c:v>
                </c:pt>
                <c:pt idx="30">
                  <c:v>4.1</c:v>
                </c:pt>
                <c:pt idx="31">
                  <c:v>3.982</c:v>
                </c:pt>
                <c:pt idx="32">
                  <c:v>3.849</c:v>
                </c:pt>
                <c:pt idx="33">
                  <c:v>3.259</c:v>
                </c:pt>
                <c:pt idx="34">
                  <c:v>3.249</c:v>
                </c:pt>
                <c:pt idx="35">
                  <c:v>3.285</c:v>
                </c:pt>
                <c:pt idx="36">
                  <c:v>3.317</c:v>
                </c:pt>
                <c:pt idx="37">
                  <c:v>3.366</c:v>
                </c:pt>
                <c:pt idx="38">
                  <c:v>3.381</c:v>
                </c:pt>
                <c:pt idx="39">
                  <c:v>3.41</c:v>
                </c:pt>
                <c:pt idx="40">
                  <c:v>3.97</c:v>
                </c:pt>
                <c:pt idx="41">
                  <c:v>4.11</c:v>
                </c:pt>
                <c:pt idx="42">
                  <c:v>4.175</c:v>
                </c:pt>
                <c:pt idx="43">
                  <c:v>4.057</c:v>
                </c:pt>
                <c:pt idx="44">
                  <c:v>3.924</c:v>
                </c:pt>
                <c:pt idx="45">
                  <c:v>3.284</c:v>
                </c:pt>
                <c:pt idx="46">
                  <c:v>3.274</c:v>
                </c:pt>
                <c:pt idx="47">
                  <c:v>3.31</c:v>
                </c:pt>
                <c:pt idx="48">
                  <c:v>3.342</c:v>
                </c:pt>
                <c:pt idx="49">
                  <c:v>3.391</c:v>
                </c:pt>
                <c:pt idx="50">
                  <c:v>3.406</c:v>
                </c:pt>
                <c:pt idx="51">
                  <c:v>3.435</c:v>
                </c:pt>
                <c:pt idx="52">
                  <c:v>3.995</c:v>
                </c:pt>
                <c:pt idx="53">
                  <c:v>4.135</c:v>
                </c:pt>
                <c:pt idx="54">
                  <c:v>4.21</c:v>
                </c:pt>
                <c:pt idx="55">
                  <c:v>4.092</c:v>
                </c:pt>
                <c:pt idx="56">
                  <c:v>3.959</c:v>
                </c:pt>
                <c:pt idx="57">
                  <c:v>3.319</c:v>
                </c:pt>
                <c:pt idx="58">
                  <c:v>3.309</c:v>
                </c:pt>
                <c:pt idx="59">
                  <c:v>3.345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GasFP0618!$H$2</c:f>
              <c:strCache>
                <c:ptCount val="1"/>
                <c:pt idx="0">
                  <c:v>San Juan via El Paso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GasFP0618!$A$3:$A$62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GasFP0618!$H$3:$H$62</c:f>
              <c:numCache>
                <c:formatCode>0.000_);[RED]\(0.000\)</c:formatCode>
                <c:ptCount val="60"/>
                <c:pt idx="0">
                  <c:v>2.817</c:v>
                </c:pt>
                <c:pt idx="1">
                  <c:v>3.052</c:v>
                </c:pt>
                <c:pt idx="2">
                  <c:v>3.105</c:v>
                </c:pt>
                <c:pt idx="3">
                  <c:v>3.458</c:v>
                </c:pt>
                <c:pt idx="4">
                  <c:v>3.861</c:v>
                </c:pt>
                <c:pt idx="5">
                  <c:v>4.076</c:v>
                </c:pt>
                <c:pt idx="6">
                  <c:v>4.146</c:v>
                </c:pt>
                <c:pt idx="7">
                  <c:v>4.011</c:v>
                </c:pt>
                <c:pt idx="8">
                  <c:v>3.806</c:v>
                </c:pt>
                <c:pt idx="9">
                  <c:v>3.146</c:v>
                </c:pt>
                <c:pt idx="10">
                  <c:v>3.086</c:v>
                </c:pt>
                <c:pt idx="11">
                  <c:v>3.131</c:v>
                </c:pt>
                <c:pt idx="12">
                  <c:v>3.176</c:v>
                </c:pt>
                <c:pt idx="13">
                  <c:v>3.201</c:v>
                </c:pt>
                <c:pt idx="14">
                  <c:v>3.214</c:v>
                </c:pt>
                <c:pt idx="15">
                  <c:v>3.236</c:v>
                </c:pt>
                <c:pt idx="16">
                  <c:v>3.657</c:v>
                </c:pt>
                <c:pt idx="17">
                  <c:v>3.792</c:v>
                </c:pt>
                <c:pt idx="18">
                  <c:v>3.852</c:v>
                </c:pt>
                <c:pt idx="19">
                  <c:v>3.732</c:v>
                </c:pt>
                <c:pt idx="20">
                  <c:v>3.587</c:v>
                </c:pt>
                <c:pt idx="21">
                  <c:v>3.232</c:v>
                </c:pt>
                <c:pt idx="22">
                  <c:v>3.203</c:v>
                </c:pt>
                <c:pt idx="23">
                  <c:v>3.244</c:v>
                </c:pt>
                <c:pt idx="24">
                  <c:v>3.292</c:v>
                </c:pt>
                <c:pt idx="25">
                  <c:v>3.321</c:v>
                </c:pt>
                <c:pt idx="26">
                  <c:v>3.336</c:v>
                </c:pt>
                <c:pt idx="27">
                  <c:v>3.36</c:v>
                </c:pt>
                <c:pt idx="28">
                  <c:v>3.595</c:v>
                </c:pt>
                <c:pt idx="29">
                  <c:v>3.74</c:v>
                </c:pt>
                <c:pt idx="30">
                  <c:v>3.795</c:v>
                </c:pt>
                <c:pt idx="31">
                  <c:v>3.677</c:v>
                </c:pt>
                <c:pt idx="32">
                  <c:v>3.544</c:v>
                </c:pt>
                <c:pt idx="33">
                  <c:v>3.359</c:v>
                </c:pt>
                <c:pt idx="34">
                  <c:v>3.349</c:v>
                </c:pt>
                <c:pt idx="35">
                  <c:v>3.385</c:v>
                </c:pt>
                <c:pt idx="36">
                  <c:v>3.417</c:v>
                </c:pt>
                <c:pt idx="37">
                  <c:v>3.466</c:v>
                </c:pt>
                <c:pt idx="38">
                  <c:v>3.481</c:v>
                </c:pt>
                <c:pt idx="39">
                  <c:v>3.51</c:v>
                </c:pt>
                <c:pt idx="40">
                  <c:v>3.65</c:v>
                </c:pt>
                <c:pt idx="41">
                  <c:v>3.79</c:v>
                </c:pt>
                <c:pt idx="42">
                  <c:v>3.855</c:v>
                </c:pt>
                <c:pt idx="43">
                  <c:v>3.737</c:v>
                </c:pt>
                <c:pt idx="44">
                  <c:v>3.604</c:v>
                </c:pt>
                <c:pt idx="45">
                  <c:v>3.384</c:v>
                </c:pt>
                <c:pt idx="46">
                  <c:v>3.374</c:v>
                </c:pt>
                <c:pt idx="47">
                  <c:v>3.41</c:v>
                </c:pt>
                <c:pt idx="48">
                  <c:v>3.442</c:v>
                </c:pt>
                <c:pt idx="49">
                  <c:v>3.491</c:v>
                </c:pt>
                <c:pt idx="50">
                  <c:v>3.506</c:v>
                </c:pt>
                <c:pt idx="51">
                  <c:v>3.535</c:v>
                </c:pt>
                <c:pt idx="52">
                  <c:v>3.675</c:v>
                </c:pt>
                <c:pt idx="53">
                  <c:v>3.815</c:v>
                </c:pt>
                <c:pt idx="54">
                  <c:v>3.89</c:v>
                </c:pt>
                <c:pt idx="55">
                  <c:v>3.772</c:v>
                </c:pt>
                <c:pt idx="56">
                  <c:v>3.639</c:v>
                </c:pt>
                <c:pt idx="57">
                  <c:v>3.419</c:v>
                </c:pt>
                <c:pt idx="58">
                  <c:v>3.409</c:v>
                </c:pt>
                <c:pt idx="59">
                  <c:v>3.445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50992353"/>
        <c:axId val="49803942"/>
      </c:lineChart>
      <c:catAx>
        <c:axId val="50992353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9803942"/>
        <c:crossesAt val="0"/>
        <c:auto val="1"/>
        <c:lblAlgn val="ctr"/>
        <c:lblOffset val="100"/>
        <c:noMultiLvlLbl val="0"/>
      </c:catAx>
      <c:valAx>
        <c:axId val="49803942"/>
        <c:scaling>
          <c:orientation val="minMax"/>
          <c:max val="6"/>
          <c:min val="2.5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0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$/MMBtu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0.000_);[RED]\(0.000\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992353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259565813744502"/>
          <c:y val="0.925916108939103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10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On-Peak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Peak (6x16)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ElectricFP0622!$B$5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ElectricFP0622!$B$6:$B$185</c:f>
              <c:numCache>
                <c:formatCode>_(* #,##0.00_);_(* \(#,##0.00\);_(* \-??_);_(@_)</c:formatCode>
                <c:ptCount val="180"/>
                <c:pt idx="0">
                  <c:v>90.0000003352761</c:v>
                </c:pt>
                <c:pt idx="1">
                  <c:v>99.9999988824129</c:v>
                </c:pt>
                <c:pt idx="2">
                  <c:v>89.9999993294477</c:v>
                </c:pt>
                <c:pt idx="3">
                  <c:v>90.0000013411045</c:v>
                </c:pt>
                <c:pt idx="4">
                  <c:v>80</c:v>
                </c:pt>
                <c:pt idx="5">
                  <c:v>115</c:v>
                </c:pt>
                <c:pt idx="6">
                  <c:v>99.9999996274709</c:v>
                </c:pt>
                <c:pt idx="7">
                  <c:v>80</c:v>
                </c:pt>
                <c:pt idx="8">
                  <c:v>59.9999997764825</c:v>
                </c:pt>
                <c:pt idx="9">
                  <c:v>50</c:v>
                </c:pt>
                <c:pt idx="10">
                  <c:v>40</c:v>
                </c:pt>
                <c:pt idx="11">
                  <c:v>52.0000003874301</c:v>
                </c:pt>
                <c:pt idx="12">
                  <c:v>75.0000002793967</c:v>
                </c:pt>
                <c:pt idx="13">
                  <c:v>104.999998826533</c:v>
                </c:pt>
                <c:pt idx="14">
                  <c:v>74.9999994412064</c:v>
                </c:pt>
                <c:pt idx="15">
                  <c:v>55.0000008195638</c:v>
                </c:pt>
                <c:pt idx="16">
                  <c:v>42</c:v>
                </c:pt>
                <c:pt idx="17">
                  <c:v>50</c:v>
                </c:pt>
                <c:pt idx="18">
                  <c:v>48.9999998174607</c:v>
                </c:pt>
                <c:pt idx="19">
                  <c:v>46</c:v>
                </c:pt>
                <c:pt idx="20">
                  <c:v>41.4999998454004</c:v>
                </c:pt>
                <c:pt idx="21">
                  <c:v>34</c:v>
                </c:pt>
                <c:pt idx="22">
                  <c:v>33</c:v>
                </c:pt>
                <c:pt idx="23">
                  <c:v>37.0000002756714</c:v>
                </c:pt>
                <c:pt idx="24">
                  <c:v>55.0000002048909</c:v>
                </c:pt>
                <c:pt idx="25">
                  <c:v>74.9999991618096</c:v>
                </c:pt>
                <c:pt idx="26">
                  <c:v>54.999999590218</c:v>
                </c:pt>
                <c:pt idx="27">
                  <c:v>43.0000006407499</c:v>
                </c:pt>
                <c:pt idx="28">
                  <c:v>37</c:v>
                </c:pt>
                <c:pt idx="29">
                  <c:v>39</c:v>
                </c:pt>
                <c:pt idx="30">
                  <c:v>46.499999826774</c:v>
                </c:pt>
                <c:pt idx="31">
                  <c:v>43.5</c:v>
                </c:pt>
                <c:pt idx="32">
                  <c:v>39.3249998535029</c:v>
                </c:pt>
                <c:pt idx="33">
                  <c:v>31.825</c:v>
                </c:pt>
                <c:pt idx="34">
                  <c:v>30.825</c:v>
                </c:pt>
                <c:pt idx="35">
                  <c:v>34.8250002594665</c:v>
                </c:pt>
                <c:pt idx="36">
                  <c:v>52.5000001955777</c:v>
                </c:pt>
                <c:pt idx="37">
                  <c:v>72.4999991897493</c:v>
                </c:pt>
                <c:pt idx="38">
                  <c:v>52.4999996088445</c:v>
                </c:pt>
                <c:pt idx="39">
                  <c:v>40.8250006083399</c:v>
                </c:pt>
                <c:pt idx="40">
                  <c:v>34.825</c:v>
                </c:pt>
                <c:pt idx="41">
                  <c:v>36.825</c:v>
                </c:pt>
                <c:pt idx="42">
                  <c:v>45.2499998314306</c:v>
                </c:pt>
                <c:pt idx="43">
                  <c:v>42.25</c:v>
                </c:pt>
                <c:pt idx="44">
                  <c:v>38.2374998575542</c:v>
                </c:pt>
                <c:pt idx="45">
                  <c:v>30.7375</c:v>
                </c:pt>
                <c:pt idx="46">
                  <c:v>29.7375</c:v>
                </c:pt>
                <c:pt idx="47">
                  <c:v>33.737500251364</c:v>
                </c:pt>
                <c:pt idx="48">
                  <c:v>51.2500001909211</c:v>
                </c:pt>
                <c:pt idx="49">
                  <c:v>71.2499992037191</c:v>
                </c:pt>
                <c:pt idx="50">
                  <c:v>51.2499996181577</c:v>
                </c:pt>
                <c:pt idx="51">
                  <c:v>39.7375005921348</c:v>
                </c:pt>
                <c:pt idx="52">
                  <c:v>33.7375</c:v>
                </c:pt>
                <c:pt idx="53">
                  <c:v>35.7375</c:v>
                </c:pt>
                <c:pt idx="54">
                  <c:v>44.7499998332932</c:v>
                </c:pt>
                <c:pt idx="55">
                  <c:v>41.75</c:v>
                </c:pt>
                <c:pt idx="56">
                  <c:v>37.8024998591747</c:v>
                </c:pt>
                <c:pt idx="57">
                  <c:v>30.3025</c:v>
                </c:pt>
                <c:pt idx="58">
                  <c:v>29.3025</c:v>
                </c:pt>
                <c:pt idx="59">
                  <c:v>33.302500248123</c:v>
                </c:pt>
                <c:pt idx="60">
                  <c:v>50.7500001890584</c:v>
                </c:pt>
                <c:pt idx="61">
                  <c:v>70.7499992093071</c:v>
                </c:pt>
                <c:pt idx="62">
                  <c:v>50.749999621883</c:v>
                </c:pt>
                <c:pt idx="63">
                  <c:v>39.3025005856529</c:v>
                </c:pt>
                <c:pt idx="64">
                  <c:v>33.3025</c:v>
                </c:pt>
                <c:pt idx="65">
                  <c:v>35.3025</c:v>
                </c:pt>
                <c:pt idx="66">
                  <c:v>45.3999998308718</c:v>
                </c:pt>
                <c:pt idx="67">
                  <c:v>42.4</c:v>
                </c:pt>
                <c:pt idx="68">
                  <c:v>38.3679998570681</c:v>
                </c:pt>
                <c:pt idx="69">
                  <c:v>30.868</c:v>
                </c:pt>
                <c:pt idx="70">
                  <c:v>29.868</c:v>
                </c:pt>
                <c:pt idx="71">
                  <c:v>33.8680002523363</c:v>
                </c:pt>
                <c:pt idx="72">
                  <c:v>51.4000001914799</c:v>
                </c:pt>
                <c:pt idx="73">
                  <c:v>71.3999992020428</c:v>
                </c:pt>
                <c:pt idx="74">
                  <c:v>51.3999996170402</c:v>
                </c:pt>
                <c:pt idx="75">
                  <c:v>39.8680005940795</c:v>
                </c:pt>
                <c:pt idx="76">
                  <c:v>33.868</c:v>
                </c:pt>
                <c:pt idx="77">
                  <c:v>35.868</c:v>
                </c:pt>
                <c:pt idx="78">
                  <c:v>46.0499998284503</c:v>
                </c:pt>
                <c:pt idx="79">
                  <c:v>43.05</c:v>
                </c:pt>
                <c:pt idx="80">
                  <c:v>38.9334998549614</c:v>
                </c:pt>
                <c:pt idx="81">
                  <c:v>31.4335</c:v>
                </c:pt>
                <c:pt idx="82">
                  <c:v>30.4335</c:v>
                </c:pt>
                <c:pt idx="83">
                  <c:v>34.4335002565496</c:v>
                </c:pt>
                <c:pt idx="84">
                  <c:v>52.0500001939014</c:v>
                </c:pt>
                <c:pt idx="85">
                  <c:v>72.0499991947785</c:v>
                </c:pt>
                <c:pt idx="86">
                  <c:v>52.0499996121973</c:v>
                </c:pt>
                <c:pt idx="87">
                  <c:v>40.4335006025061</c:v>
                </c:pt>
                <c:pt idx="88">
                  <c:v>34.4335</c:v>
                </c:pt>
                <c:pt idx="89">
                  <c:v>36.4335</c:v>
                </c:pt>
                <c:pt idx="90">
                  <c:v>46.6999998260289</c:v>
                </c:pt>
                <c:pt idx="91">
                  <c:v>43.7</c:v>
                </c:pt>
                <c:pt idx="92">
                  <c:v>39.4989998528548</c:v>
                </c:pt>
                <c:pt idx="93">
                  <c:v>31.999</c:v>
                </c:pt>
                <c:pt idx="94">
                  <c:v>30.999</c:v>
                </c:pt>
                <c:pt idx="95">
                  <c:v>34.9990002607629</c:v>
                </c:pt>
                <c:pt idx="96">
                  <c:v>52.7000001963228</c:v>
                </c:pt>
                <c:pt idx="97">
                  <c:v>72.6999991875142</c:v>
                </c:pt>
                <c:pt idx="98">
                  <c:v>52.6999996073544</c:v>
                </c:pt>
                <c:pt idx="99">
                  <c:v>40.9990006109327</c:v>
                </c:pt>
                <c:pt idx="100">
                  <c:v>34.999</c:v>
                </c:pt>
                <c:pt idx="101">
                  <c:v>36.999</c:v>
                </c:pt>
                <c:pt idx="102">
                  <c:v>47.3499998236075</c:v>
                </c:pt>
                <c:pt idx="103">
                  <c:v>44.35</c:v>
                </c:pt>
                <c:pt idx="104">
                  <c:v>40.0644998507481</c:v>
                </c:pt>
                <c:pt idx="105">
                  <c:v>32.5645</c:v>
                </c:pt>
                <c:pt idx="106">
                  <c:v>31.5645</c:v>
                </c:pt>
                <c:pt idx="107">
                  <c:v>35.5645002649762</c:v>
                </c:pt>
                <c:pt idx="108">
                  <c:v>53.3500001987442</c:v>
                </c:pt>
                <c:pt idx="109">
                  <c:v>73.3499991802499</c:v>
                </c:pt>
                <c:pt idx="110">
                  <c:v>53.3499996025115</c:v>
                </c:pt>
                <c:pt idx="111">
                  <c:v>41.5645006193593</c:v>
                </c:pt>
                <c:pt idx="112">
                  <c:v>35.5645</c:v>
                </c:pt>
                <c:pt idx="113">
                  <c:v>37.5645</c:v>
                </c:pt>
                <c:pt idx="114">
                  <c:v>47.999999821186</c:v>
                </c:pt>
                <c:pt idx="115">
                  <c:v>45</c:v>
                </c:pt>
                <c:pt idx="116">
                  <c:v>40.6299998486415</c:v>
                </c:pt>
                <c:pt idx="117">
                  <c:v>33.13</c:v>
                </c:pt>
                <c:pt idx="118">
                  <c:v>32.13</c:v>
                </c:pt>
                <c:pt idx="119">
                  <c:v>36.1300002691895</c:v>
                </c:pt>
                <c:pt idx="120">
                  <c:v>54.0000002011656</c:v>
                </c:pt>
                <c:pt idx="121">
                  <c:v>73.9999991729855</c:v>
                </c:pt>
                <c:pt idx="122">
                  <c:v>53.9999995976686</c:v>
                </c:pt>
                <c:pt idx="123">
                  <c:v>42.1300006277859</c:v>
                </c:pt>
                <c:pt idx="124">
                  <c:v>36.13</c:v>
                </c:pt>
                <c:pt idx="125">
                  <c:v>38.13</c:v>
                </c:pt>
                <c:pt idx="126">
                  <c:v>47.999999821186</c:v>
                </c:pt>
                <c:pt idx="127">
                  <c:v>45</c:v>
                </c:pt>
                <c:pt idx="128">
                  <c:v>40.6299998486415</c:v>
                </c:pt>
                <c:pt idx="129">
                  <c:v>33.13</c:v>
                </c:pt>
                <c:pt idx="130">
                  <c:v>32.13</c:v>
                </c:pt>
                <c:pt idx="131">
                  <c:v>36.1300002691895</c:v>
                </c:pt>
                <c:pt idx="132">
                  <c:v>54.0000002011656</c:v>
                </c:pt>
                <c:pt idx="133">
                  <c:v>73.9999991729855</c:v>
                </c:pt>
                <c:pt idx="134">
                  <c:v>53.9999995976686</c:v>
                </c:pt>
                <c:pt idx="135">
                  <c:v>42.1300006277859</c:v>
                </c:pt>
                <c:pt idx="136">
                  <c:v>36.13</c:v>
                </c:pt>
                <c:pt idx="137">
                  <c:v>38.13</c:v>
                </c:pt>
                <c:pt idx="138">
                  <c:v>47.999999821186</c:v>
                </c:pt>
                <c:pt idx="139">
                  <c:v>45</c:v>
                </c:pt>
                <c:pt idx="140">
                  <c:v>40.6299998486415</c:v>
                </c:pt>
                <c:pt idx="141">
                  <c:v>33.13</c:v>
                </c:pt>
                <c:pt idx="142">
                  <c:v>32.13</c:v>
                </c:pt>
                <c:pt idx="143">
                  <c:v>36.1300002691895</c:v>
                </c:pt>
                <c:pt idx="144">
                  <c:v>54.0000002011656</c:v>
                </c:pt>
                <c:pt idx="145">
                  <c:v>73.9999991729855</c:v>
                </c:pt>
                <c:pt idx="146">
                  <c:v>53.9999995976686</c:v>
                </c:pt>
                <c:pt idx="147">
                  <c:v>42.1300006277859</c:v>
                </c:pt>
                <c:pt idx="148">
                  <c:v>36.13</c:v>
                </c:pt>
                <c:pt idx="149">
                  <c:v>38.13</c:v>
                </c:pt>
                <c:pt idx="150">
                  <c:v>47.999999821186</c:v>
                </c:pt>
                <c:pt idx="151">
                  <c:v>45</c:v>
                </c:pt>
                <c:pt idx="152">
                  <c:v>40.6299998486415</c:v>
                </c:pt>
                <c:pt idx="153">
                  <c:v>33.13</c:v>
                </c:pt>
                <c:pt idx="154">
                  <c:v>32.13</c:v>
                </c:pt>
                <c:pt idx="155">
                  <c:v>36.1300002691895</c:v>
                </c:pt>
                <c:pt idx="156">
                  <c:v>54.0000002011656</c:v>
                </c:pt>
                <c:pt idx="157">
                  <c:v>73.9999991729855</c:v>
                </c:pt>
                <c:pt idx="158">
                  <c:v>53.9999995976686</c:v>
                </c:pt>
                <c:pt idx="159">
                  <c:v>42.1300006277859</c:v>
                </c:pt>
                <c:pt idx="160">
                  <c:v>36.13</c:v>
                </c:pt>
                <c:pt idx="161">
                  <c:v>38.13</c:v>
                </c:pt>
                <c:pt idx="162">
                  <c:v>47.999999821186</c:v>
                </c:pt>
                <c:pt idx="163">
                  <c:v>45</c:v>
                </c:pt>
                <c:pt idx="164">
                  <c:v>40.6299998486415</c:v>
                </c:pt>
                <c:pt idx="165">
                  <c:v>33.13</c:v>
                </c:pt>
                <c:pt idx="166">
                  <c:v>32.13</c:v>
                </c:pt>
                <c:pt idx="167">
                  <c:v>36.1300002691895</c:v>
                </c:pt>
                <c:pt idx="168">
                  <c:v>54.0000002011656</c:v>
                </c:pt>
                <c:pt idx="169">
                  <c:v>73.9999991729855</c:v>
                </c:pt>
                <c:pt idx="170">
                  <c:v>53.9999995976686</c:v>
                </c:pt>
                <c:pt idx="171">
                  <c:v>42.1300006277859</c:v>
                </c:pt>
                <c:pt idx="172">
                  <c:v>36.13</c:v>
                </c:pt>
                <c:pt idx="173">
                  <c:v>38.13</c:v>
                </c:pt>
                <c:pt idx="174">
                  <c:v>47.999999821186</c:v>
                </c:pt>
                <c:pt idx="175">
                  <c:v>45</c:v>
                </c:pt>
                <c:pt idx="176">
                  <c:v>40.6299998486415</c:v>
                </c:pt>
                <c:pt idx="177">
                  <c:v>33.13</c:v>
                </c:pt>
                <c:pt idx="178">
                  <c:v>32.13</c:v>
                </c:pt>
                <c:pt idx="179">
                  <c:v>36.1300002691895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ElectricFP0622!$C$5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ElectricFP0622!$C$6:$C$185</c:f>
              <c:numCache>
                <c:formatCode>_(* #,##0.00_);_(* \(#,##0.00\);_(* \-??_);_(@_)</c:formatCode>
                <c:ptCount val="180"/>
                <c:pt idx="0">
                  <c:v>94.9999998230487</c:v>
                </c:pt>
                <c:pt idx="1">
                  <c:v>102.000000189989</c:v>
                </c:pt>
                <c:pt idx="2">
                  <c:v>93</c:v>
                </c:pt>
                <c:pt idx="3">
                  <c:v>88.0000003278255</c:v>
                </c:pt>
                <c:pt idx="4">
                  <c:v>84.0000003129243</c:v>
                </c:pt>
                <c:pt idx="5">
                  <c:v>114.000000424683</c:v>
                </c:pt>
                <c:pt idx="6">
                  <c:v>105.000000391155</c:v>
                </c:pt>
                <c:pt idx="7">
                  <c:v>81.9999990835785</c:v>
                </c:pt>
                <c:pt idx="8">
                  <c:v>59.9999993294477</c:v>
                </c:pt>
                <c:pt idx="9">
                  <c:v>54.9999993853271</c:v>
                </c:pt>
                <c:pt idx="10">
                  <c:v>46.0000001713633</c:v>
                </c:pt>
                <c:pt idx="11">
                  <c:v>51.0000000949949</c:v>
                </c:pt>
                <c:pt idx="12">
                  <c:v>85.9999998398125</c:v>
                </c:pt>
                <c:pt idx="13">
                  <c:v>110.00000020489</c:v>
                </c:pt>
                <c:pt idx="14">
                  <c:v>75</c:v>
                </c:pt>
                <c:pt idx="15">
                  <c:v>51.0000001899898</c:v>
                </c:pt>
                <c:pt idx="16">
                  <c:v>43.0000001601874</c:v>
                </c:pt>
                <c:pt idx="17">
                  <c:v>47.0000001750886</c:v>
                </c:pt>
                <c:pt idx="18">
                  <c:v>46.0000001713633</c:v>
                </c:pt>
                <c:pt idx="19">
                  <c:v>42.9999995194375</c:v>
                </c:pt>
                <c:pt idx="20">
                  <c:v>37.9999995753169</c:v>
                </c:pt>
                <c:pt idx="21">
                  <c:v>35.9999995976686</c:v>
                </c:pt>
                <c:pt idx="22">
                  <c:v>34.0000001266598</c:v>
                </c:pt>
                <c:pt idx="23">
                  <c:v>40.0000000745058</c:v>
                </c:pt>
                <c:pt idx="24">
                  <c:v>61.999999884516</c:v>
                </c:pt>
                <c:pt idx="25">
                  <c:v>74.0000001378357</c:v>
                </c:pt>
                <c:pt idx="26">
                  <c:v>55</c:v>
                </c:pt>
                <c:pt idx="27">
                  <c:v>41.0000001527369</c:v>
                </c:pt>
                <c:pt idx="28">
                  <c:v>36.0000001341104</c:v>
                </c:pt>
                <c:pt idx="29">
                  <c:v>42.0000001564621</c:v>
                </c:pt>
                <c:pt idx="30">
                  <c:v>43.5000001620501</c:v>
                </c:pt>
                <c:pt idx="31">
                  <c:v>40.4999995473772</c:v>
                </c:pt>
                <c:pt idx="32">
                  <c:v>35.8249995996244</c:v>
                </c:pt>
                <c:pt idx="33">
                  <c:v>33.8249996219762</c:v>
                </c:pt>
                <c:pt idx="34">
                  <c:v>31.8250001185574</c:v>
                </c:pt>
                <c:pt idx="35">
                  <c:v>37.8250000704546</c:v>
                </c:pt>
                <c:pt idx="36">
                  <c:v>59.4999998891726</c:v>
                </c:pt>
                <c:pt idx="37">
                  <c:v>71.5000001331791</c:v>
                </c:pt>
                <c:pt idx="38">
                  <c:v>52.5</c:v>
                </c:pt>
                <c:pt idx="39">
                  <c:v>38.8250001446344</c:v>
                </c:pt>
                <c:pt idx="40">
                  <c:v>33.825000126008</c:v>
                </c:pt>
                <c:pt idx="41">
                  <c:v>39.8250001483597</c:v>
                </c:pt>
                <c:pt idx="42">
                  <c:v>42.0000001564621</c:v>
                </c:pt>
                <c:pt idx="43">
                  <c:v>38.999999564141</c:v>
                </c:pt>
                <c:pt idx="44">
                  <c:v>34.5199996142089</c:v>
                </c:pt>
                <c:pt idx="45">
                  <c:v>32.5199996365607</c:v>
                </c:pt>
                <c:pt idx="46">
                  <c:v>30.5200001136959</c:v>
                </c:pt>
                <c:pt idx="47">
                  <c:v>36.5200000680238</c:v>
                </c:pt>
                <c:pt idx="48">
                  <c:v>57.9999998919665</c:v>
                </c:pt>
                <c:pt idx="49">
                  <c:v>70.0000001303851</c:v>
                </c:pt>
                <c:pt idx="50">
                  <c:v>51</c:v>
                </c:pt>
                <c:pt idx="51">
                  <c:v>37.5200001397729</c:v>
                </c:pt>
                <c:pt idx="52">
                  <c:v>32.5200001211464</c:v>
                </c:pt>
                <c:pt idx="53">
                  <c:v>38.5200001434982</c:v>
                </c:pt>
                <c:pt idx="54">
                  <c:v>41.2500001536682</c:v>
                </c:pt>
                <c:pt idx="55">
                  <c:v>38.2499995725229</c:v>
                </c:pt>
                <c:pt idx="56">
                  <c:v>33.8674996215012</c:v>
                </c:pt>
                <c:pt idx="57">
                  <c:v>31.8674996438529</c:v>
                </c:pt>
                <c:pt idx="58">
                  <c:v>29.8675001112651</c:v>
                </c:pt>
                <c:pt idx="59">
                  <c:v>35.8675000668084</c:v>
                </c:pt>
                <c:pt idx="60">
                  <c:v>57.2499998933635</c:v>
                </c:pt>
                <c:pt idx="61">
                  <c:v>69.2500001289881</c:v>
                </c:pt>
                <c:pt idx="62">
                  <c:v>50.25</c:v>
                </c:pt>
                <c:pt idx="63">
                  <c:v>36.8675001373421</c:v>
                </c:pt>
                <c:pt idx="64">
                  <c:v>31.8675001187157</c:v>
                </c:pt>
                <c:pt idx="65">
                  <c:v>37.8675001410674</c:v>
                </c:pt>
                <c:pt idx="66">
                  <c:v>41.9000001560897</c:v>
                </c:pt>
                <c:pt idx="67">
                  <c:v>38.8999995652586</c:v>
                </c:pt>
                <c:pt idx="68">
                  <c:v>34.4329996151812</c:v>
                </c:pt>
                <c:pt idx="69">
                  <c:v>32.432999637533</c:v>
                </c:pt>
                <c:pt idx="70">
                  <c:v>30.4330001133718</c:v>
                </c:pt>
                <c:pt idx="71">
                  <c:v>36.4330000678617</c:v>
                </c:pt>
                <c:pt idx="72">
                  <c:v>57.8999998921528</c:v>
                </c:pt>
                <c:pt idx="73">
                  <c:v>69.9000001301989</c:v>
                </c:pt>
                <c:pt idx="74">
                  <c:v>50.9</c:v>
                </c:pt>
                <c:pt idx="75">
                  <c:v>37.4330001394488</c:v>
                </c:pt>
                <c:pt idx="76">
                  <c:v>32.4330001208223</c:v>
                </c:pt>
                <c:pt idx="77">
                  <c:v>38.4330001431741</c:v>
                </c:pt>
                <c:pt idx="78">
                  <c:v>42.5500001585111</c:v>
                </c:pt>
                <c:pt idx="79">
                  <c:v>39.5499995579943</c:v>
                </c:pt>
                <c:pt idx="80">
                  <c:v>34.9984996088613</c:v>
                </c:pt>
                <c:pt idx="81">
                  <c:v>32.998499631213</c:v>
                </c:pt>
                <c:pt idx="82">
                  <c:v>30.9985001154784</c:v>
                </c:pt>
                <c:pt idx="83">
                  <c:v>36.9985000689151</c:v>
                </c:pt>
                <c:pt idx="84">
                  <c:v>58.5499998909421</c:v>
                </c:pt>
                <c:pt idx="85">
                  <c:v>70.5500001314096</c:v>
                </c:pt>
                <c:pt idx="86">
                  <c:v>51.55</c:v>
                </c:pt>
                <c:pt idx="87">
                  <c:v>37.9985001415554</c:v>
                </c:pt>
                <c:pt idx="88">
                  <c:v>32.998500122929</c:v>
                </c:pt>
                <c:pt idx="89">
                  <c:v>38.9985001452807</c:v>
                </c:pt>
                <c:pt idx="90">
                  <c:v>43.2000001609325</c:v>
                </c:pt>
                <c:pt idx="91">
                  <c:v>40.19999955073</c:v>
                </c:pt>
                <c:pt idx="92">
                  <c:v>35.5639996025413</c:v>
                </c:pt>
                <c:pt idx="93">
                  <c:v>33.5639996248931</c:v>
                </c:pt>
                <c:pt idx="94">
                  <c:v>31.5640001175851</c:v>
                </c:pt>
                <c:pt idx="95">
                  <c:v>37.5640000699684</c:v>
                </c:pt>
                <c:pt idx="96">
                  <c:v>59.1999998897314</c:v>
                </c:pt>
                <c:pt idx="97">
                  <c:v>71.2000001326203</c:v>
                </c:pt>
                <c:pt idx="98">
                  <c:v>52.2</c:v>
                </c:pt>
                <c:pt idx="99">
                  <c:v>38.5640001436621</c:v>
                </c:pt>
                <c:pt idx="100">
                  <c:v>33.5640001250356</c:v>
                </c:pt>
                <c:pt idx="101">
                  <c:v>39.5640001473874</c:v>
                </c:pt>
                <c:pt idx="102">
                  <c:v>43.7000001627952</c:v>
                </c:pt>
                <c:pt idx="103">
                  <c:v>40.6999995451421</c:v>
                </c:pt>
                <c:pt idx="104">
                  <c:v>35.9989995976798</c:v>
                </c:pt>
                <c:pt idx="105">
                  <c:v>33.9989996200316</c:v>
                </c:pt>
                <c:pt idx="106">
                  <c:v>31.9990001192056</c:v>
                </c:pt>
                <c:pt idx="107">
                  <c:v>37.9990000707787</c:v>
                </c:pt>
                <c:pt idx="108">
                  <c:v>59.6999998888001</c:v>
                </c:pt>
                <c:pt idx="109">
                  <c:v>71.7000001335517</c:v>
                </c:pt>
                <c:pt idx="110">
                  <c:v>52.7</c:v>
                </c:pt>
                <c:pt idx="111">
                  <c:v>38.9990001452826</c:v>
                </c:pt>
                <c:pt idx="112">
                  <c:v>33.9990001266561</c:v>
                </c:pt>
                <c:pt idx="113">
                  <c:v>39.9990001490079</c:v>
                </c:pt>
                <c:pt idx="114">
                  <c:v>44.2000001646578</c:v>
                </c:pt>
                <c:pt idx="115">
                  <c:v>41.1999995395541</c:v>
                </c:pt>
                <c:pt idx="116">
                  <c:v>36.4339995928183</c:v>
                </c:pt>
                <c:pt idx="117">
                  <c:v>34.4339996151701</c:v>
                </c:pt>
                <c:pt idx="118">
                  <c:v>32.4340001208261</c:v>
                </c:pt>
                <c:pt idx="119">
                  <c:v>38.4340000715889</c:v>
                </c:pt>
                <c:pt idx="120">
                  <c:v>60.1999998878688</c:v>
                </c:pt>
                <c:pt idx="121">
                  <c:v>72.200000134483</c:v>
                </c:pt>
                <c:pt idx="122">
                  <c:v>53.2</c:v>
                </c:pt>
                <c:pt idx="123">
                  <c:v>39.4340001469031</c:v>
                </c:pt>
                <c:pt idx="124">
                  <c:v>34.4340001282767</c:v>
                </c:pt>
                <c:pt idx="125">
                  <c:v>40.4340001506284</c:v>
                </c:pt>
                <c:pt idx="126">
                  <c:v>44.7000001665205</c:v>
                </c:pt>
                <c:pt idx="127">
                  <c:v>41.6999995339662</c:v>
                </c:pt>
                <c:pt idx="128">
                  <c:v>36.8689995879568</c:v>
                </c:pt>
                <c:pt idx="129">
                  <c:v>34.8689996103086</c:v>
                </c:pt>
                <c:pt idx="130">
                  <c:v>32.8690001224466</c:v>
                </c:pt>
                <c:pt idx="131">
                  <c:v>38.8690000723992</c:v>
                </c:pt>
                <c:pt idx="132">
                  <c:v>60.6999998869374</c:v>
                </c:pt>
                <c:pt idx="133">
                  <c:v>72.7000001354143</c:v>
                </c:pt>
                <c:pt idx="134">
                  <c:v>53.7</c:v>
                </c:pt>
                <c:pt idx="135">
                  <c:v>39.8690001485236</c:v>
                </c:pt>
                <c:pt idx="136">
                  <c:v>34.8690001298972</c:v>
                </c:pt>
                <c:pt idx="137">
                  <c:v>40.8690001522489</c:v>
                </c:pt>
                <c:pt idx="138">
                  <c:v>45.2000001683831</c:v>
                </c:pt>
                <c:pt idx="139">
                  <c:v>42.1999995283782</c:v>
                </c:pt>
                <c:pt idx="140">
                  <c:v>37.3039995830953</c:v>
                </c:pt>
                <c:pt idx="141">
                  <c:v>35.3039996054471</c:v>
                </c:pt>
                <c:pt idx="142">
                  <c:v>33.3040001240671</c:v>
                </c:pt>
                <c:pt idx="143">
                  <c:v>39.3040000732094</c:v>
                </c:pt>
                <c:pt idx="144">
                  <c:v>61.1999998860061</c:v>
                </c:pt>
                <c:pt idx="145">
                  <c:v>73.2000001363456</c:v>
                </c:pt>
                <c:pt idx="146">
                  <c:v>54.2</c:v>
                </c:pt>
                <c:pt idx="147">
                  <c:v>40.3040001501441</c:v>
                </c:pt>
                <c:pt idx="148">
                  <c:v>35.3040001315177</c:v>
                </c:pt>
                <c:pt idx="149">
                  <c:v>41.3040001538694</c:v>
                </c:pt>
                <c:pt idx="150">
                  <c:v>45.7000001702458</c:v>
                </c:pt>
                <c:pt idx="151">
                  <c:v>42.6999995227903</c:v>
                </c:pt>
                <c:pt idx="152">
                  <c:v>37.7389995782338</c:v>
                </c:pt>
                <c:pt idx="153">
                  <c:v>35.7389996005856</c:v>
                </c:pt>
                <c:pt idx="154">
                  <c:v>33.7390001256876</c:v>
                </c:pt>
                <c:pt idx="155">
                  <c:v>39.7390000740197</c:v>
                </c:pt>
                <c:pt idx="156">
                  <c:v>61.6999998850748</c:v>
                </c:pt>
                <c:pt idx="157">
                  <c:v>73.7000001372769</c:v>
                </c:pt>
                <c:pt idx="158">
                  <c:v>54.7</c:v>
                </c:pt>
                <c:pt idx="159">
                  <c:v>40.7390001517646</c:v>
                </c:pt>
                <c:pt idx="160">
                  <c:v>35.7390001331382</c:v>
                </c:pt>
                <c:pt idx="161">
                  <c:v>41.7390001554899</c:v>
                </c:pt>
                <c:pt idx="162">
                  <c:v>46.2000001721084</c:v>
                </c:pt>
                <c:pt idx="163">
                  <c:v>43.1999995172024</c:v>
                </c:pt>
                <c:pt idx="164">
                  <c:v>38.1739995733723</c:v>
                </c:pt>
                <c:pt idx="165">
                  <c:v>36.1739995957241</c:v>
                </c:pt>
                <c:pt idx="166">
                  <c:v>34.1740001273081</c:v>
                </c:pt>
                <c:pt idx="167">
                  <c:v>40.1740000748299</c:v>
                </c:pt>
                <c:pt idx="168">
                  <c:v>62.1999998841435</c:v>
                </c:pt>
                <c:pt idx="169">
                  <c:v>74.2000001382083</c:v>
                </c:pt>
                <c:pt idx="170">
                  <c:v>55.2</c:v>
                </c:pt>
                <c:pt idx="171">
                  <c:v>41.1740001533851</c:v>
                </c:pt>
                <c:pt idx="172">
                  <c:v>36.1740001347587</c:v>
                </c:pt>
                <c:pt idx="173">
                  <c:v>42.1740001571104</c:v>
                </c:pt>
                <c:pt idx="174">
                  <c:v>46.7000001739711</c:v>
                </c:pt>
                <c:pt idx="175">
                  <c:v>43.6999995116144</c:v>
                </c:pt>
                <c:pt idx="176">
                  <c:v>38.6089995685108</c:v>
                </c:pt>
                <c:pt idx="177">
                  <c:v>36.6089995908626</c:v>
                </c:pt>
                <c:pt idx="178">
                  <c:v>34.6090001289286</c:v>
                </c:pt>
                <c:pt idx="179">
                  <c:v>40.6090000756402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ElectricFP0622!$D$5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ElectricFP0622!$D$6:$D$185</c:f>
              <c:numCache>
                <c:formatCode>_(* #,##0.00_);_(* \(#,##0.00\);_(* \-??_);_(@_)</c:formatCode>
                <c:ptCount val="180"/>
                <c:pt idx="0">
                  <c:v>88.0000003278255</c:v>
                </c:pt>
                <c:pt idx="1">
                  <c:v>93.9999989494681</c:v>
                </c:pt>
                <c:pt idx="2">
                  <c:v>87.9999993443489</c:v>
                </c:pt>
                <c:pt idx="3">
                  <c:v>75.000001117587</c:v>
                </c:pt>
                <c:pt idx="4">
                  <c:v>60</c:v>
                </c:pt>
                <c:pt idx="5">
                  <c:v>72</c:v>
                </c:pt>
                <c:pt idx="6">
                  <c:v>68.9999997429549</c:v>
                </c:pt>
                <c:pt idx="7">
                  <c:v>62</c:v>
                </c:pt>
                <c:pt idx="8">
                  <c:v>42.9999998398125</c:v>
                </c:pt>
                <c:pt idx="9">
                  <c:v>41</c:v>
                </c:pt>
                <c:pt idx="10">
                  <c:v>41</c:v>
                </c:pt>
                <c:pt idx="11">
                  <c:v>50.000000372529</c:v>
                </c:pt>
                <c:pt idx="12">
                  <c:v>75.0000002793967</c:v>
                </c:pt>
                <c:pt idx="13">
                  <c:v>83.9999990612268</c:v>
                </c:pt>
                <c:pt idx="14">
                  <c:v>74.9999994412064</c:v>
                </c:pt>
                <c:pt idx="15">
                  <c:v>49.0000007301568</c:v>
                </c:pt>
                <c:pt idx="16">
                  <c:v>40</c:v>
                </c:pt>
                <c:pt idx="17">
                  <c:v>43</c:v>
                </c:pt>
                <c:pt idx="18">
                  <c:v>40.4999998491257</c:v>
                </c:pt>
                <c:pt idx="19">
                  <c:v>36.5</c:v>
                </c:pt>
                <c:pt idx="20">
                  <c:v>36.4999998640269</c:v>
                </c:pt>
                <c:pt idx="21">
                  <c:v>26.5</c:v>
                </c:pt>
                <c:pt idx="22">
                  <c:v>29.5</c:v>
                </c:pt>
                <c:pt idx="23">
                  <c:v>32.5000002421438</c:v>
                </c:pt>
                <c:pt idx="24">
                  <c:v>52.5000001955777</c:v>
                </c:pt>
                <c:pt idx="25">
                  <c:v>64.4999992791563</c:v>
                </c:pt>
                <c:pt idx="26">
                  <c:v>55.4999995864927</c:v>
                </c:pt>
                <c:pt idx="27">
                  <c:v>32.5000004842877</c:v>
                </c:pt>
                <c:pt idx="28">
                  <c:v>28.5</c:v>
                </c:pt>
                <c:pt idx="29">
                  <c:v>30.5</c:v>
                </c:pt>
                <c:pt idx="30">
                  <c:v>31.4999998826533</c:v>
                </c:pt>
                <c:pt idx="31">
                  <c:v>28.5</c:v>
                </c:pt>
                <c:pt idx="32">
                  <c:v>28.4999998938292</c:v>
                </c:pt>
                <c:pt idx="33">
                  <c:v>27.5</c:v>
                </c:pt>
                <c:pt idx="34">
                  <c:v>29.5</c:v>
                </c:pt>
                <c:pt idx="35">
                  <c:v>34.500000257045</c:v>
                </c:pt>
                <c:pt idx="36">
                  <c:v>53.500000199303</c:v>
                </c:pt>
                <c:pt idx="37">
                  <c:v>65.4999992679804</c:v>
                </c:pt>
                <c:pt idx="38">
                  <c:v>52.4999996088445</c:v>
                </c:pt>
                <c:pt idx="39">
                  <c:v>33.5000004991888</c:v>
                </c:pt>
                <c:pt idx="40">
                  <c:v>27.5</c:v>
                </c:pt>
                <c:pt idx="41">
                  <c:v>31.5</c:v>
                </c:pt>
                <c:pt idx="42">
                  <c:v>31.4999998826533</c:v>
                </c:pt>
                <c:pt idx="43">
                  <c:v>28.5</c:v>
                </c:pt>
                <c:pt idx="44">
                  <c:v>28.4999998938292</c:v>
                </c:pt>
                <c:pt idx="45">
                  <c:v>27.5</c:v>
                </c:pt>
                <c:pt idx="46">
                  <c:v>29.5</c:v>
                </c:pt>
                <c:pt idx="47">
                  <c:v>34.500000257045</c:v>
                </c:pt>
                <c:pt idx="48">
                  <c:v>53.500000199303</c:v>
                </c:pt>
                <c:pt idx="49">
                  <c:v>65.4999992679804</c:v>
                </c:pt>
                <c:pt idx="50">
                  <c:v>52.4999996088445</c:v>
                </c:pt>
                <c:pt idx="51">
                  <c:v>33.5000004991888</c:v>
                </c:pt>
                <c:pt idx="52">
                  <c:v>27.5</c:v>
                </c:pt>
                <c:pt idx="53">
                  <c:v>31.5</c:v>
                </c:pt>
                <c:pt idx="54">
                  <c:v>31.749999881722</c:v>
                </c:pt>
                <c:pt idx="55">
                  <c:v>28.75</c:v>
                </c:pt>
                <c:pt idx="56">
                  <c:v>28.7499998928979</c:v>
                </c:pt>
                <c:pt idx="57">
                  <c:v>27.75</c:v>
                </c:pt>
                <c:pt idx="58">
                  <c:v>29.75</c:v>
                </c:pt>
                <c:pt idx="59">
                  <c:v>34.7500002589076</c:v>
                </c:pt>
                <c:pt idx="60">
                  <c:v>53.7500002002343</c:v>
                </c:pt>
                <c:pt idx="61">
                  <c:v>65.7499992651864</c:v>
                </c:pt>
                <c:pt idx="62">
                  <c:v>52.7499996069818</c:v>
                </c:pt>
                <c:pt idx="63">
                  <c:v>33.7500005029141</c:v>
                </c:pt>
                <c:pt idx="64">
                  <c:v>27.75</c:v>
                </c:pt>
                <c:pt idx="65">
                  <c:v>31.75</c:v>
                </c:pt>
                <c:pt idx="66">
                  <c:v>32.0999998804181</c:v>
                </c:pt>
                <c:pt idx="67">
                  <c:v>29.1</c:v>
                </c:pt>
                <c:pt idx="68">
                  <c:v>29.099999891594</c:v>
                </c:pt>
                <c:pt idx="69">
                  <c:v>28.1</c:v>
                </c:pt>
                <c:pt idx="70">
                  <c:v>30.1</c:v>
                </c:pt>
                <c:pt idx="71">
                  <c:v>35.1000002615154</c:v>
                </c:pt>
                <c:pt idx="72">
                  <c:v>54.1000002015382</c:v>
                </c:pt>
                <c:pt idx="73">
                  <c:v>66.0999992612749</c:v>
                </c:pt>
                <c:pt idx="74">
                  <c:v>53.0999996043742</c:v>
                </c:pt>
                <c:pt idx="75">
                  <c:v>34.1000005081295</c:v>
                </c:pt>
                <c:pt idx="76">
                  <c:v>28.1</c:v>
                </c:pt>
                <c:pt idx="77">
                  <c:v>32.1</c:v>
                </c:pt>
                <c:pt idx="78">
                  <c:v>32.4499998791143</c:v>
                </c:pt>
                <c:pt idx="79">
                  <c:v>29.45</c:v>
                </c:pt>
                <c:pt idx="80">
                  <c:v>29.4499998902902</c:v>
                </c:pt>
                <c:pt idx="81">
                  <c:v>28.45</c:v>
                </c:pt>
                <c:pt idx="82">
                  <c:v>30.45</c:v>
                </c:pt>
                <c:pt idx="83">
                  <c:v>35.4500002641231</c:v>
                </c:pt>
                <c:pt idx="84">
                  <c:v>54.4500002028421</c:v>
                </c:pt>
                <c:pt idx="85">
                  <c:v>66.4499992573634</c:v>
                </c:pt>
                <c:pt idx="86">
                  <c:v>53.4499996017665</c:v>
                </c:pt>
                <c:pt idx="87">
                  <c:v>34.450000513345</c:v>
                </c:pt>
                <c:pt idx="88">
                  <c:v>28.45</c:v>
                </c:pt>
                <c:pt idx="89">
                  <c:v>32.45</c:v>
                </c:pt>
                <c:pt idx="90">
                  <c:v>32.9499998772516</c:v>
                </c:pt>
                <c:pt idx="91">
                  <c:v>29.95</c:v>
                </c:pt>
                <c:pt idx="92">
                  <c:v>29.9499998884275</c:v>
                </c:pt>
                <c:pt idx="93">
                  <c:v>29</c:v>
                </c:pt>
                <c:pt idx="94">
                  <c:v>31</c:v>
                </c:pt>
                <c:pt idx="95">
                  <c:v>36.0000002682209</c:v>
                </c:pt>
                <c:pt idx="96">
                  <c:v>55.0000002048909</c:v>
                </c:pt>
                <c:pt idx="97">
                  <c:v>66.9999992512166</c:v>
                </c:pt>
                <c:pt idx="98">
                  <c:v>53.9999995976686</c:v>
                </c:pt>
                <c:pt idx="99">
                  <c:v>35.0000005215406</c:v>
                </c:pt>
                <c:pt idx="100">
                  <c:v>29</c:v>
                </c:pt>
                <c:pt idx="101">
                  <c:v>33</c:v>
                </c:pt>
                <c:pt idx="102">
                  <c:v>33.449999875389</c:v>
                </c:pt>
                <c:pt idx="103">
                  <c:v>30.45</c:v>
                </c:pt>
                <c:pt idx="104">
                  <c:v>30.4499998865649</c:v>
                </c:pt>
                <c:pt idx="105">
                  <c:v>29.75</c:v>
                </c:pt>
                <c:pt idx="106">
                  <c:v>31.75</c:v>
                </c:pt>
                <c:pt idx="107">
                  <c:v>36.7500002738088</c:v>
                </c:pt>
                <c:pt idx="108">
                  <c:v>55.7500002076849</c:v>
                </c:pt>
                <c:pt idx="109">
                  <c:v>67.7499992428347</c:v>
                </c:pt>
                <c:pt idx="110">
                  <c:v>54.7499995920807</c:v>
                </c:pt>
                <c:pt idx="111">
                  <c:v>35.7500005327165</c:v>
                </c:pt>
                <c:pt idx="112">
                  <c:v>29.75</c:v>
                </c:pt>
                <c:pt idx="113">
                  <c:v>33.75</c:v>
                </c:pt>
                <c:pt idx="114">
                  <c:v>33.9499998735263</c:v>
                </c:pt>
                <c:pt idx="115">
                  <c:v>30.95</c:v>
                </c:pt>
                <c:pt idx="116">
                  <c:v>30.9499998847022</c:v>
                </c:pt>
                <c:pt idx="117">
                  <c:v>30.25</c:v>
                </c:pt>
                <c:pt idx="118">
                  <c:v>32.25</c:v>
                </c:pt>
                <c:pt idx="119">
                  <c:v>37.2500002775341</c:v>
                </c:pt>
                <c:pt idx="120">
                  <c:v>56.2500002095475</c:v>
                </c:pt>
                <c:pt idx="121">
                  <c:v>68.2499992372468</c:v>
                </c:pt>
                <c:pt idx="122">
                  <c:v>55.2499995883554</c:v>
                </c:pt>
                <c:pt idx="123">
                  <c:v>36.250000540167</c:v>
                </c:pt>
                <c:pt idx="124">
                  <c:v>30.25</c:v>
                </c:pt>
                <c:pt idx="125">
                  <c:v>34.25</c:v>
                </c:pt>
                <c:pt idx="126">
                  <c:v>34.199999872595</c:v>
                </c:pt>
                <c:pt idx="127">
                  <c:v>31.2</c:v>
                </c:pt>
                <c:pt idx="128">
                  <c:v>31.1999998837709</c:v>
                </c:pt>
                <c:pt idx="129">
                  <c:v>30.5</c:v>
                </c:pt>
                <c:pt idx="130">
                  <c:v>32.5</c:v>
                </c:pt>
                <c:pt idx="131">
                  <c:v>37.5000002793967</c:v>
                </c:pt>
                <c:pt idx="132">
                  <c:v>56.5000002104789</c:v>
                </c:pt>
                <c:pt idx="133">
                  <c:v>68.4999992344528</c:v>
                </c:pt>
                <c:pt idx="134">
                  <c:v>55.4999995864927</c:v>
                </c:pt>
                <c:pt idx="135">
                  <c:v>36.5000005438923</c:v>
                </c:pt>
                <c:pt idx="136">
                  <c:v>30.5</c:v>
                </c:pt>
                <c:pt idx="137">
                  <c:v>34.5</c:v>
                </c:pt>
                <c:pt idx="138">
                  <c:v>34.9499998698011</c:v>
                </c:pt>
                <c:pt idx="139">
                  <c:v>31.95</c:v>
                </c:pt>
                <c:pt idx="140">
                  <c:v>31.9499998809769</c:v>
                </c:pt>
                <c:pt idx="141">
                  <c:v>31.25</c:v>
                </c:pt>
                <c:pt idx="142">
                  <c:v>33.25</c:v>
                </c:pt>
                <c:pt idx="143">
                  <c:v>38.2500002849847</c:v>
                </c:pt>
                <c:pt idx="144">
                  <c:v>57.2500002132728</c:v>
                </c:pt>
                <c:pt idx="145">
                  <c:v>69.2499992260709</c:v>
                </c:pt>
                <c:pt idx="146">
                  <c:v>56.2499995809048</c:v>
                </c:pt>
                <c:pt idx="147">
                  <c:v>37.2500005550682</c:v>
                </c:pt>
                <c:pt idx="148">
                  <c:v>31.25</c:v>
                </c:pt>
                <c:pt idx="149">
                  <c:v>35.25</c:v>
                </c:pt>
                <c:pt idx="150">
                  <c:v>35.6999998670071</c:v>
                </c:pt>
                <c:pt idx="151">
                  <c:v>32.7</c:v>
                </c:pt>
                <c:pt idx="152">
                  <c:v>32.699999878183</c:v>
                </c:pt>
                <c:pt idx="153">
                  <c:v>32</c:v>
                </c:pt>
                <c:pt idx="154">
                  <c:v>34</c:v>
                </c:pt>
                <c:pt idx="155">
                  <c:v>39.0000002905726</c:v>
                </c:pt>
                <c:pt idx="156">
                  <c:v>58.0000002160668</c:v>
                </c:pt>
                <c:pt idx="157">
                  <c:v>69.999999217689</c:v>
                </c:pt>
                <c:pt idx="158">
                  <c:v>56.9999995753169</c:v>
                </c:pt>
                <c:pt idx="159">
                  <c:v>38.0000005662441</c:v>
                </c:pt>
                <c:pt idx="160">
                  <c:v>32</c:v>
                </c:pt>
                <c:pt idx="161">
                  <c:v>36</c:v>
                </c:pt>
                <c:pt idx="162">
                  <c:v>36.4499998642131</c:v>
                </c:pt>
                <c:pt idx="163">
                  <c:v>33.45</c:v>
                </c:pt>
                <c:pt idx="164">
                  <c:v>33.449999875389</c:v>
                </c:pt>
                <c:pt idx="165">
                  <c:v>32.75</c:v>
                </c:pt>
                <c:pt idx="166">
                  <c:v>34.75</c:v>
                </c:pt>
                <c:pt idx="167">
                  <c:v>39.7500002961605</c:v>
                </c:pt>
                <c:pt idx="168">
                  <c:v>58.7500002188608</c:v>
                </c:pt>
                <c:pt idx="169">
                  <c:v>70.7499992093071</c:v>
                </c:pt>
                <c:pt idx="170">
                  <c:v>57.7499995697289</c:v>
                </c:pt>
                <c:pt idx="171">
                  <c:v>38.7500005774199</c:v>
                </c:pt>
                <c:pt idx="172">
                  <c:v>32.75</c:v>
                </c:pt>
                <c:pt idx="173">
                  <c:v>36.75</c:v>
                </c:pt>
                <c:pt idx="174">
                  <c:v>36.4999998640269</c:v>
                </c:pt>
                <c:pt idx="175">
                  <c:v>33.5</c:v>
                </c:pt>
                <c:pt idx="176">
                  <c:v>33.4999998752027</c:v>
                </c:pt>
                <c:pt idx="177">
                  <c:v>32.8</c:v>
                </c:pt>
                <c:pt idx="178">
                  <c:v>34.8</c:v>
                </c:pt>
                <c:pt idx="179">
                  <c:v>39.8000002965331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ElectricFP0622!$E$5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ElectricFP0622!$E$6:$E$185</c:f>
              <c:numCache>
                <c:formatCode>_(* #,##0.00_);_(* \(#,##0.00\);_(* \-??_);_(@_)</c:formatCode>
                <c:ptCount val="180"/>
                <c:pt idx="0">
                  <c:v>86.0000003203749</c:v>
                </c:pt>
                <c:pt idx="1">
                  <c:v>90.9999989829957</c:v>
                </c:pt>
                <c:pt idx="2">
                  <c:v>85.99999935925</c:v>
                </c:pt>
                <c:pt idx="3">
                  <c:v>75.000001117587</c:v>
                </c:pt>
                <c:pt idx="4">
                  <c:v>55</c:v>
                </c:pt>
                <c:pt idx="5">
                  <c:v>55</c:v>
                </c:pt>
                <c:pt idx="6">
                  <c:v>58.9999997802078</c:v>
                </c:pt>
                <c:pt idx="7">
                  <c:v>42</c:v>
                </c:pt>
                <c:pt idx="8">
                  <c:v>39.9999998509883</c:v>
                </c:pt>
                <c:pt idx="9">
                  <c:v>40</c:v>
                </c:pt>
                <c:pt idx="10">
                  <c:v>44</c:v>
                </c:pt>
                <c:pt idx="11">
                  <c:v>54.0000004023313</c:v>
                </c:pt>
                <c:pt idx="12">
                  <c:v>82.0000003054738</c:v>
                </c:pt>
                <c:pt idx="13">
                  <c:v>86.9999990276992</c:v>
                </c:pt>
                <c:pt idx="14">
                  <c:v>67.9999994933605</c:v>
                </c:pt>
                <c:pt idx="15">
                  <c:v>47.0000007003545</c:v>
                </c:pt>
                <c:pt idx="16">
                  <c:v>39</c:v>
                </c:pt>
                <c:pt idx="17">
                  <c:v>40</c:v>
                </c:pt>
                <c:pt idx="18">
                  <c:v>37.9999998584389</c:v>
                </c:pt>
                <c:pt idx="19">
                  <c:v>37</c:v>
                </c:pt>
                <c:pt idx="20">
                  <c:v>34.9999998696148</c:v>
                </c:pt>
                <c:pt idx="21">
                  <c:v>30</c:v>
                </c:pt>
                <c:pt idx="22">
                  <c:v>31</c:v>
                </c:pt>
                <c:pt idx="23">
                  <c:v>39.0000002905726</c:v>
                </c:pt>
                <c:pt idx="24">
                  <c:v>62.0000002309679</c:v>
                </c:pt>
                <c:pt idx="25">
                  <c:v>74.9999991618096</c:v>
                </c:pt>
                <c:pt idx="26">
                  <c:v>54.999999590218</c:v>
                </c:pt>
                <c:pt idx="27">
                  <c:v>36.0000005364418</c:v>
                </c:pt>
                <c:pt idx="28">
                  <c:v>29</c:v>
                </c:pt>
                <c:pt idx="29">
                  <c:v>30</c:v>
                </c:pt>
                <c:pt idx="30">
                  <c:v>32.9999998770654</c:v>
                </c:pt>
                <c:pt idx="31">
                  <c:v>31</c:v>
                </c:pt>
                <c:pt idx="32">
                  <c:v>29.9999998882412</c:v>
                </c:pt>
                <c:pt idx="33">
                  <c:v>30</c:v>
                </c:pt>
                <c:pt idx="34">
                  <c:v>33</c:v>
                </c:pt>
                <c:pt idx="35">
                  <c:v>42.0000003129243</c:v>
                </c:pt>
                <c:pt idx="36">
                  <c:v>64.0000002384185</c:v>
                </c:pt>
                <c:pt idx="37">
                  <c:v>68.9999992288649</c:v>
                </c:pt>
                <c:pt idx="38">
                  <c:v>50.9999996200203</c:v>
                </c:pt>
                <c:pt idx="39">
                  <c:v>35.0000005215406</c:v>
                </c:pt>
                <c:pt idx="40">
                  <c:v>29</c:v>
                </c:pt>
                <c:pt idx="41">
                  <c:v>29</c:v>
                </c:pt>
                <c:pt idx="42">
                  <c:v>32.9999998770654</c:v>
                </c:pt>
                <c:pt idx="43">
                  <c:v>31</c:v>
                </c:pt>
                <c:pt idx="44">
                  <c:v>29.9999998882412</c:v>
                </c:pt>
                <c:pt idx="45">
                  <c:v>30</c:v>
                </c:pt>
                <c:pt idx="46">
                  <c:v>33</c:v>
                </c:pt>
                <c:pt idx="47">
                  <c:v>42.0000003129243</c:v>
                </c:pt>
                <c:pt idx="48">
                  <c:v>64.0000002384185</c:v>
                </c:pt>
                <c:pt idx="49">
                  <c:v>68.9999992288649</c:v>
                </c:pt>
                <c:pt idx="50">
                  <c:v>50.9999996200203</c:v>
                </c:pt>
                <c:pt idx="51">
                  <c:v>35.0000005215406</c:v>
                </c:pt>
                <c:pt idx="52">
                  <c:v>29</c:v>
                </c:pt>
                <c:pt idx="53">
                  <c:v>29</c:v>
                </c:pt>
                <c:pt idx="54">
                  <c:v>33.249999876134</c:v>
                </c:pt>
                <c:pt idx="55">
                  <c:v>31.25</c:v>
                </c:pt>
                <c:pt idx="56">
                  <c:v>30.2499998873099</c:v>
                </c:pt>
                <c:pt idx="57">
                  <c:v>30.25</c:v>
                </c:pt>
                <c:pt idx="58">
                  <c:v>33.25</c:v>
                </c:pt>
                <c:pt idx="59">
                  <c:v>42.250000314787</c:v>
                </c:pt>
                <c:pt idx="60">
                  <c:v>64.2500002393499</c:v>
                </c:pt>
                <c:pt idx="61">
                  <c:v>69.2499992260709</c:v>
                </c:pt>
                <c:pt idx="62">
                  <c:v>51.2499996181577</c:v>
                </c:pt>
                <c:pt idx="63">
                  <c:v>35.2500005252659</c:v>
                </c:pt>
                <c:pt idx="64">
                  <c:v>29.25</c:v>
                </c:pt>
                <c:pt idx="65">
                  <c:v>29.25</c:v>
                </c:pt>
                <c:pt idx="66">
                  <c:v>33.5999998748302</c:v>
                </c:pt>
                <c:pt idx="67">
                  <c:v>31.6</c:v>
                </c:pt>
                <c:pt idx="68">
                  <c:v>30.5999998860061</c:v>
                </c:pt>
                <c:pt idx="69">
                  <c:v>30.6</c:v>
                </c:pt>
                <c:pt idx="70">
                  <c:v>33.6</c:v>
                </c:pt>
                <c:pt idx="71">
                  <c:v>42.6000003173947</c:v>
                </c:pt>
                <c:pt idx="72">
                  <c:v>64.6000002406537</c:v>
                </c:pt>
                <c:pt idx="73">
                  <c:v>69.5999992221594</c:v>
                </c:pt>
                <c:pt idx="74">
                  <c:v>51.59999961555</c:v>
                </c:pt>
                <c:pt idx="75">
                  <c:v>35.6000005304813</c:v>
                </c:pt>
                <c:pt idx="76">
                  <c:v>29.6</c:v>
                </c:pt>
                <c:pt idx="77">
                  <c:v>29.6</c:v>
                </c:pt>
                <c:pt idx="78">
                  <c:v>33.9499998735263</c:v>
                </c:pt>
                <c:pt idx="79">
                  <c:v>31.95</c:v>
                </c:pt>
                <c:pt idx="80">
                  <c:v>30.9499998847022</c:v>
                </c:pt>
                <c:pt idx="81">
                  <c:v>30.95</c:v>
                </c:pt>
                <c:pt idx="82">
                  <c:v>33.95</c:v>
                </c:pt>
                <c:pt idx="83">
                  <c:v>42.9500003200024</c:v>
                </c:pt>
                <c:pt idx="84">
                  <c:v>64.9500002419576</c:v>
                </c:pt>
                <c:pt idx="85">
                  <c:v>69.9499992182478</c:v>
                </c:pt>
                <c:pt idx="86">
                  <c:v>51.9499996129423</c:v>
                </c:pt>
                <c:pt idx="87">
                  <c:v>35.9500005356967</c:v>
                </c:pt>
                <c:pt idx="88">
                  <c:v>29.95</c:v>
                </c:pt>
                <c:pt idx="89">
                  <c:v>29.95</c:v>
                </c:pt>
                <c:pt idx="90">
                  <c:v>34.4499998716637</c:v>
                </c:pt>
                <c:pt idx="91">
                  <c:v>32.45</c:v>
                </c:pt>
                <c:pt idx="92">
                  <c:v>31.4499998828396</c:v>
                </c:pt>
                <c:pt idx="93">
                  <c:v>31.45</c:v>
                </c:pt>
                <c:pt idx="94">
                  <c:v>34.45</c:v>
                </c:pt>
                <c:pt idx="95">
                  <c:v>43.4500003237277</c:v>
                </c:pt>
                <c:pt idx="96">
                  <c:v>65.4500002438203</c:v>
                </c:pt>
                <c:pt idx="97">
                  <c:v>70.4499992126599</c:v>
                </c:pt>
                <c:pt idx="98">
                  <c:v>52.4499996092171</c:v>
                </c:pt>
                <c:pt idx="99">
                  <c:v>36.4500005431473</c:v>
                </c:pt>
                <c:pt idx="100">
                  <c:v>30.45</c:v>
                </c:pt>
                <c:pt idx="101">
                  <c:v>30.45</c:v>
                </c:pt>
                <c:pt idx="102">
                  <c:v>34.9499998698011</c:v>
                </c:pt>
                <c:pt idx="103">
                  <c:v>32.95</c:v>
                </c:pt>
                <c:pt idx="104">
                  <c:v>31.9499998809769</c:v>
                </c:pt>
                <c:pt idx="105">
                  <c:v>31.95</c:v>
                </c:pt>
                <c:pt idx="106">
                  <c:v>34.95</c:v>
                </c:pt>
                <c:pt idx="107">
                  <c:v>43.950000327453</c:v>
                </c:pt>
                <c:pt idx="108">
                  <c:v>65.9500002456829</c:v>
                </c:pt>
                <c:pt idx="109">
                  <c:v>70.949999207072</c:v>
                </c:pt>
                <c:pt idx="110">
                  <c:v>52.9499996054918</c:v>
                </c:pt>
                <c:pt idx="111">
                  <c:v>36.9500005505979</c:v>
                </c:pt>
                <c:pt idx="112">
                  <c:v>30.95</c:v>
                </c:pt>
                <c:pt idx="113">
                  <c:v>30.95</c:v>
                </c:pt>
                <c:pt idx="114">
                  <c:v>35.4499998679384</c:v>
                </c:pt>
                <c:pt idx="115">
                  <c:v>33.45</c:v>
                </c:pt>
                <c:pt idx="116">
                  <c:v>32.4499998791143</c:v>
                </c:pt>
                <c:pt idx="117">
                  <c:v>32.45</c:v>
                </c:pt>
                <c:pt idx="118">
                  <c:v>35.45</c:v>
                </c:pt>
                <c:pt idx="119">
                  <c:v>44.4500003311783</c:v>
                </c:pt>
                <c:pt idx="120">
                  <c:v>66.4500002475455</c:v>
                </c:pt>
                <c:pt idx="121">
                  <c:v>71.449999201484</c:v>
                </c:pt>
                <c:pt idx="122">
                  <c:v>53.4499996017665</c:v>
                </c:pt>
                <c:pt idx="123">
                  <c:v>37.4500005580484</c:v>
                </c:pt>
                <c:pt idx="124">
                  <c:v>31.45</c:v>
                </c:pt>
                <c:pt idx="125">
                  <c:v>31.45</c:v>
                </c:pt>
                <c:pt idx="126">
                  <c:v>35.6999998670071</c:v>
                </c:pt>
                <c:pt idx="127">
                  <c:v>33.7</c:v>
                </c:pt>
                <c:pt idx="128">
                  <c:v>32.699999878183</c:v>
                </c:pt>
                <c:pt idx="129">
                  <c:v>32.7</c:v>
                </c:pt>
                <c:pt idx="130">
                  <c:v>35.7</c:v>
                </c:pt>
                <c:pt idx="131">
                  <c:v>44.7000003330409</c:v>
                </c:pt>
                <c:pt idx="132">
                  <c:v>66.7000002484769</c:v>
                </c:pt>
                <c:pt idx="133">
                  <c:v>71.6999991986901</c:v>
                </c:pt>
                <c:pt idx="134">
                  <c:v>53.6999995999038</c:v>
                </c:pt>
                <c:pt idx="135">
                  <c:v>37.7000005617737</c:v>
                </c:pt>
                <c:pt idx="136">
                  <c:v>31.7</c:v>
                </c:pt>
                <c:pt idx="137">
                  <c:v>31.7</c:v>
                </c:pt>
                <c:pt idx="138">
                  <c:v>35.9499998660758</c:v>
                </c:pt>
                <c:pt idx="139">
                  <c:v>33.95</c:v>
                </c:pt>
                <c:pt idx="140">
                  <c:v>32.9499998772516</c:v>
                </c:pt>
                <c:pt idx="141">
                  <c:v>32.95</c:v>
                </c:pt>
                <c:pt idx="142">
                  <c:v>35.95</c:v>
                </c:pt>
                <c:pt idx="143">
                  <c:v>44.9500003349036</c:v>
                </c:pt>
                <c:pt idx="144">
                  <c:v>66.9500002494082</c:v>
                </c:pt>
                <c:pt idx="145">
                  <c:v>71.9499991958961</c:v>
                </c:pt>
                <c:pt idx="146">
                  <c:v>53.9499995980412</c:v>
                </c:pt>
                <c:pt idx="147">
                  <c:v>37.950000565499</c:v>
                </c:pt>
                <c:pt idx="148">
                  <c:v>31.95</c:v>
                </c:pt>
                <c:pt idx="149">
                  <c:v>31.95</c:v>
                </c:pt>
                <c:pt idx="150">
                  <c:v>36.1999998651444</c:v>
                </c:pt>
                <c:pt idx="151">
                  <c:v>34.2</c:v>
                </c:pt>
                <c:pt idx="152">
                  <c:v>33.1999998763203</c:v>
                </c:pt>
                <c:pt idx="153">
                  <c:v>33.2</c:v>
                </c:pt>
                <c:pt idx="154">
                  <c:v>36.2</c:v>
                </c:pt>
                <c:pt idx="155">
                  <c:v>45.2000003367662</c:v>
                </c:pt>
                <c:pt idx="156">
                  <c:v>67.2000002503395</c:v>
                </c:pt>
                <c:pt idx="157">
                  <c:v>72.1999991931021</c:v>
                </c:pt>
                <c:pt idx="158">
                  <c:v>54.1999995961785</c:v>
                </c:pt>
                <c:pt idx="159">
                  <c:v>38.2000005692243</c:v>
                </c:pt>
                <c:pt idx="160">
                  <c:v>32.2</c:v>
                </c:pt>
                <c:pt idx="161">
                  <c:v>32.2</c:v>
                </c:pt>
                <c:pt idx="162">
                  <c:v>36.4499998642131</c:v>
                </c:pt>
                <c:pt idx="163">
                  <c:v>34.45</c:v>
                </c:pt>
                <c:pt idx="164">
                  <c:v>33.449999875389</c:v>
                </c:pt>
                <c:pt idx="165">
                  <c:v>33.45</c:v>
                </c:pt>
                <c:pt idx="166">
                  <c:v>36.45</c:v>
                </c:pt>
                <c:pt idx="167">
                  <c:v>45.4500003386289</c:v>
                </c:pt>
                <c:pt idx="168">
                  <c:v>67.4500002512708</c:v>
                </c:pt>
                <c:pt idx="169">
                  <c:v>72.4499991903082</c:v>
                </c:pt>
                <c:pt idx="170">
                  <c:v>54.4499995943159</c:v>
                </c:pt>
                <c:pt idx="171">
                  <c:v>38.4500005729496</c:v>
                </c:pt>
                <c:pt idx="172">
                  <c:v>32.45</c:v>
                </c:pt>
                <c:pt idx="173">
                  <c:v>32.45</c:v>
                </c:pt>
                <c:pt idx="174">
                  <c:v>36.6999998632818</c:v>
                </c:pt>
                <c:pt idx="175">
                  <c:v>34.7</c:v>
                </c:pt>
                <c:pt idx="176">
                  <c:v>33.6999998744577</c:v>
                </c:pt>
                <c:pt idx="177">
                  <c:v>33.7</c:v>
                </c:pt>
                <c:pt idx="178">
                  <c:v>36.7</c:v>
                </c:pt>
                <c:pt idx="179">
                  <c:v>45.7000003404915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ElectricFP0622!$F$5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ElectricFP0622!$F$6:$F$185</c:f>
              <c:numCache>
                <c:formatCode>_(* #,##0.00_);_(* \(#,##0.00\);_(* \-??_);_(@_)</c:formatCode>
                <c:ptCount val="180"/>
                <c:pt idx="0">
                  <c:v>90</c:v>
                </c:pt>
                <c:pt idx="1">
                  <c:v>99.9999996274709</c:v>
                </c:pt>
                <c:pt idx="2">
                  <c:v>98</c:v>
                </c:pt>
                <c:pt idx="3">
                  <c:v>78.0000002905726</c:v>
                </c:pt>
                <c:pt idx="4">
                  <c:v>53.0000001974403</c:v>
                </c:pt>
                <c:pt idx="5">
                  <c:v>50.0000001862645</c:v>
                </c:pt>
                <c:pt idx="6">
                  <c:v>53.0000001974403</c:v>
                </c:pt>
                <c:pt idx="7">
                  <c:v>50.9999994300305</c:v>
                </c:pt>
                <c:pt idx="8">
                  <c:v>38.999999564141</c:v>
                </c:pt>
                <c:pt idx="9">
                  <c:v>38.999999564141</c:v>
                </c:pt>
                <c:pt idx="10">
                  <c:v>39.0000001452863</c:v>
                </c:pt>
                <c:pt idx="11">
                  <c:v>60.0000001117587</c:v>
                </c:pt>
                <c:pt idx="12">
                  <c:v>75</c:v>
                </c:pt>
                <c:pt idx="13">
                  <c:v>91.9999996572732</c:v>
                </c:pt>
                <c:pt idx="14">
                  <c:v>70</c:v>
                </c:pt>
                <c:pt idx="15">
                  <c:v>48.0000001788139</c:v>
                </c:pt>
                <c:pt idx="16">
                  <c:v>35.0000001303851</c:v>
                </c:pt>
                <c:pt idx="17">
                  <c:v>34.0000001266598</c:v>
                </c:pt>
                <c:pt idx="18">
                  <c:v>32.0000001192092</c:v>
                </c:pt>
                <c:pt idx="19">
                  <c:v>28.9999996758997</c:v>
                </c:pt>
                <c:pt idx="20">
                  <c:v>28.9999996758997</c:v>
                </c:pt>
                <c:pt idx="21">
                  <c:v>25.9999997094273</c:v>
                </c:pt>
                <c:pt idx="22">
                  <c:v>26.0000000968575</c:v>
                </c:pt>
                <c:pt idx="23">
                  <c:v>36.0000000670552</c:v>
                </c:pt>
                <c:pt idx="24">
                  <c:v>62</c:v>
                </c:pt>
                <c:pt idx="25">
                  <c:v>74.9999997206032</c:v>
                </c:pt>
                <c:pt idx="26">
                  <c:v>57</c:v>
                </c:pt>
                <c:pt idx="27">
                  <c:v>35.0000001303851</c:v>
                </c:pt>
                <c:pt idx="28">
                  <c:v>32.0000001192092</c:v>
                </c:pt>
                <c:pt idx="29">
                  <c:v>32.0000001192092</c:v>
                </c:pt>
                <c:pt idx="30">
                  <c:v>29.5106051338464</c:v>
                </c:pt>
                <c:pt idx="31">
                  <c:v>27.2700350651995</c:v>
                </c:pt>
                <c:pt idx="32">
                  <c:v>27.3010265898957</c:v>
                </c:pt>
                <c:pt idx="33">
                  <c:v>25.0510134643616</c:v>
                </c:pt>
                <c:pt idx="34">
                  <c:v>25.0789565450228</c:v>
                </c:pt>
                <c:pt idx="35">
                  <c:v>32.732143670995</c:v>
                </c:pt>
                <c:pt idx="36">
                  <c:v>52.6245841848245</c:v>
                </c:pt>
                <c:pt idx="37">
                  <c:v>62.6326409436411</c:v>
                </c:pt>
                <c:pt idx="38">
                  <c:v>48.9303360142478</c:v>
                </c:pt>
                <c:pt idx="39">
                  <c:v>32.121587785344</c:v>
                </c:pt>
                <c:pt idx="40">
                  <c:v>29.8559943963109</c:v>
                </c:pt>
                <c:pt idx="41">
                  <c:v>29.8910756897075</c:v>
                </c:pt>
                <c:pt idx="42">
                  <c:v>30.3266392144606</c:v>
                </c:pt>
                <c:pt idx="43">
                  <c:v>28.4333807749958</c:v>
                </c:pt>
                <c:pt idx="44">
                  <c:v>28.4681124602778</c:v>
                </c:pt>
                <c:pt idx="45">
                  <c:v>26.5651516566636</c:v>
                </c:pt>
                <c:pt idx="46">
                  <c:v>26.5967511996681</c:v>
                </c:pt>
                <c:pt idx="47">
                  <c:v>33.1098221301944</c:v>
                </c:pt>
                <c:pt idx="48">
                  <c:v>50.0331774071472</c:v>
                </c:pt>
                <c:pt idx="49">
                  <c:v>58.5598341705667</c:v>
                </c:pt>
                <c:pt idx="50">
                  <c:v>46.9198443759511</c:v>
                </c:pt>
                <c:pt idx="51">
                  <c:v>32.6293731001681</c:v>
                </c:pt>
                <c:pt idx="52">
                  <c:v>30.7104042034539</c:v>
                </c:pt>
                <c:pt idx="53">
                  <c:v>30.749337962963</c:v>
                </c:pt>
                <c:pt idx="54">
                  <c:v>31.7191029210162</c:v>
                </c:pt>
                <c:pt idx="55">
                  <c:v>30.0769528598364</c:v>
                </c:pt>
                <c:pt idx="56">
                  <c:v>30.1085137045765</c:v>
                </c:pt>
                <c:pt idx="57">
                  <c:v>28.4579715537594</c:v>
                </c:pt>
                <c:pt idx="58">
                  <c:v>28.4868232977121</c:v>
                </c:pt>
                <c:pt idx="59">
                  <c:v>34.1421434762696</c:v>
                </c:pt>
                <c:pt idx="60">
                  <c:v>48.8343513189163</c:v>
                </c:pt>
                <c:pt idx="61">
                  <c:v>56.2374193028331</c:v>
                </c:pt>
                <c:pt idx="62">
                  <c:v>46.1343540019051</c:v>
                </c:pt>
                <c:pt idx="63">
                  <c:v>33.7306261380839</c:v>
                </c:pt>
                <c:pt idx="64">
                  <c:v>32.0662376030405</c:v>
                </c:pt>
                <c:pt idx="65">
                  <c:v>32.1014330802138</c:v>
                </c:pt>
                <c:pt idx="66">
                  <c:v>32.8125791714029</c:v>
                </c:pt>
                <c:pt idx="67">
                  <c:v>31.3046872002626</c:v>
                </c:pt>
                <c:pt idx="68">
                  <c:v>31.3345623982249</c:v>
                </c:pt>
                <c:pt idx="69">
                  <c:v>29.8189869581895</c:v>
                </c:pt>
                <c:pt idx="70">
                  <c:v>29.846381847433</c:v>
                </c:pt>
                <c:pt idx="71">
                  <c:v>35.043094325668</c:v>
                </c:pt>
                <c:pt idx="72">
                  <c:v>48.5423370742484</c:v>
                </c:pt>
                <c:pt idx="73">
                  <c:v>55.3446024419893</c:v>
                </c:pt>
                <c:pt idx="74">
                  <c:v>46.0633125058266</c:v>
                </c:pt>
                <c:pt idx="75">
                  <c:v>34.6684482895463</c:v>
                </c:pt>
                <c:pt idx="76">
                  <c:v>33.1401955491201</c:v>
                </c:pt>
                <c:pt idx="77">
                  <c:v>33.1733984986727</c:v>
                </c:pt>
                <c:pt idx="78">
                  <c:v>33.8003534556199</c:v>
                </c:pt>
                <c:pt idx="79">
                  <c:v>32.3854074840198</c:v>
                </c:pt>
                <c:pt idx="80">
                  <c:v>32.4141204688271</c:v>
                </c:pt>
                <c:pt idx="81">
                  <c:v>30.9919855600401</c:v>
                </c:pt>
                <c:pt idx="82">
                  <c:v>31.0183779076094</c:v>
                </c:pt>
                <c:pt idx="83">
                  <c:v>35.8975987602966</c:v>
                </c:pt>
                <c:pt idx="84">
                  <c:v>48.5709323245544</c:v>
                </c:pt>
                <c:pt idx="85">
                  <c:v>54.9572353116777</c:v>
                </c:pt>
                <c:pt idx="86">
                  <c:v>46.2448748971435</c:v>
                </c:pt>
                <c:pt idx="87">
                  <c:v>35.5484864092676</c:v>
                </c:pt>
                <c:pt idx="88">
                  <c:v>34.1144900738987</c:v>
                </c:pt>
                <c:pt idx="89">
                  <c:v>34.1463166459756</c:v>
                </c:pt>
                <c:pt idx="90">
                  <c:v>34.774950015654</c:v>
                </c:pt>
                <c:pt idx="91">
                  <c:v>33.4477958536608</c:v>
                </c:pt>
                <c:pt idx="92">
                  <c:v>33.4754080448168</c:v>
                </c:pt>
                <c:pt idx="93">
                  <c:v>32.1415295317606</c:v>
                </c:pt>
                <c:pt idx="94">
                  <c:v>32.1669710889902</c:v>
                </c:pt>
                <c:pt idx="95">
                  <c:v>36.746306682362</c:v>
                </c:pt>
                <c:pt idx="96">
                  <c:v>48.6395480442029</c:v>
                </c:pt>
                <c:pt idx="97">
                  <c:v>54.6329747985969</c:v>
                </c:pt>
                <c:pt idx="98">
                  <c:v>46.4579821058125</c:v>
                </c:pt>
                <c:pt idx="99">
                  <c:v>36.4213070287713</c:v>
                </c:pt>
                <c:pt idx="100">
                  <c:v>35.0763335578562</c:v>
                </c:pt>
                <c:pt idx="101">
                  <c:v>35.1068581406433</c:v>
                </c:pt>
                <c:pt idx="102">
                  <c:v>35.7369555319731</c:v>
                </c:pt>
                <c:pt idx="103">
                  <c:v>34.4926688055747</c:v>
                </c:pt>
                <c:pt idx="104">
                  <c:v>34.5192392336266</c:v>
                </c:pt>
                <c:pt idx="105">
                  <c:v>33.2686644230665</c:v>
                </c:pt>
                <c:pt idx="106">
                  <c:v>33.2932050774157</c:v>
                </c:pt>
                <c:pt idx="107">
                  <c:v>37.5894767055017</c:v>
                </c:pt>
                <c:pt idx="108">
                  <c:v>48.7463979484971</c:v>
                </c:pt>
                <c:pt idx="109">
                  <c:v>54.369002993606</c:v>
                </c:pt>
                <c:pt idx="110">
                  <c:v>46.7012249617527</c:v>
                </c:pt>
                <c:pt idx="111">
                  <c:v>37.2872327041439</c:v>
                </c:pt>
                <c:pt idx="112">
                  <c:v>36.0262826825832</c:v>
                </c:pt>
                <c:pt idx="113">
                  <c:v>36.0555765709726</c:v>
                </c:pt>
                <c:pt idx="114">
                  <c:v>36.6869471536054</c:v>
                </c:pt>
                <c:pt idx="115">
                  <c:v>35.5208295209782</c:v>
                </c:pt>
                <c:pt idx="116">
                  <c:v>35.5464148166654</c:v>
                </c:pt>
                <c:pt idx="117">
                  <c:v>34.3744186053513</c:v>
                </c:pt>
                <c:pt idx="118">
                  <c:v>34.3981063474155</c:v>
                </c:pt>
                <c:pt idx="119">
                  <c:v>38.4273631628513</c:v>
                </c:pt>
                <c:pt idx="120">
                  <c:v>48.889725427288</c:v>
                </c:pt>
                <c:pt idx="121">
                  <c:v>54.1625489706765</c:v>
                </c:pt>
                <c:pt idx="122">
                  <c:v>46.9732178752652</c:v>
                </c:pt>
                <c:pt idx="123">
                  <c:v>38.1465805744994</c:v>
                </c:pt>
                <c:pt idx="124">
                  <c:v>36.9648847472772</c:v>
                </c:pt>
                <c:pt idx="125">
                  <c:v>36.9930161617095</c:v>
                </c:pt>
                <c:pt idx="126">
                  <c:v>37.6254902684142</c:v>
                </c:pt>
                <c:pt idx="127">
                  <c:v>36.5330647707672</c:v>
                </c:pt>
                <c:pt idx="128">
                  <c:v>36.5577191711942</c:v>
                </c:pt>
                <c:pt idx="129">
                  <c:v>35.4597993287005</c:v>
                </c:pt>
                <c:pt idx="130">
                  <c:v>35.4826802364299</c:v>
                </c:pt>
                <c:pt idx="131">
                  <c:v>39.2602151367983</c:v>
                </c:pt>
                <c:pt idx="132">
                  <c:v>49.0678102292687</c:v>
                </c:pt>
                <c:pt idx="133">
                  <c:v>54.0108993042125</c:v>
                </c:pt>
                <c:pt idx="134">
                  <c:v>47.2726040828605</c:v>
                </c:pt>
                <c:pt idx="135">
                  <c:v>38.999661164336</c:v>
                </c:pt>
                <c:pt idx="136">
                  <c:v>37.892675607163</c:v>
                </c:pt>
                <c:pt idx="137">
                  <c:v>37.9197097292526</c:v>
                </c:pt>
                <c:pt idx="138">
                  <c:v>38.3231558103472</c:v>
                </c:pt>
                <c:pt idx="139">
                  <c:v>37.2102997510698</c:v>
                </c:pt>
                <c:pt idx="140">
                  <c:v>37.2352367465677</c:v>
                </c:pt>
                <c:pt idx="141">
                  <c:v>36.1168002426651</c:v>
                </c:pt>
                <c:pt idx="142">
                  <c:v>36.1399359547276</c:v>
                </c:pt>
                <c:pt idx="143">
                  <c:v>39.9872561578501</c:v>
                </c:pt>
                <c:pt idx="144">
                  <c:v>49.9762397320991</c:v>
                </c:pt>
                <c:pt idx="145">
                  <c:v>55.0105869005887</c:v>
                </c:pt>
                <c:pt idx="146">
                  <c:v>48.1473477204771</c:v>
                </c:pt>
                <c:pt idx="147">
                  <c:v>39.7211348549404</c:v>
                </c:pt>
                <c:pt idx="148">
                  <c:v>38.5934905683025</c:v>
                </c:pt>
                <c:pt idx="149">
                  <c:v>38.6208445778675</c:v>
                </c:pt>
                <c:pt idx="150">
                  <c:v>39.0208213522802</c:v>
                </c:pt>
                <c:pt idx="151">
                  <c:v>37.8875347313723</c:v>
                </c:pt>
                <c:pt idx="152">
                  <c:v>37.9127543219413</c:v>
                </c:pt>
                <c:pt idx="153">
                  <c:v>36.7738011566296</c:v>
                </c:pt>
                <c:pt idx="154">
                  <c:v>36.7971916730252</c:v>
                </c:pt>
                <c:pt idx="155">
                  <c:v>40.7142971789019</c:v>
                </c:pt>
                <c:pt idx="156">
                  <c:v>50.8846692349295</c:v>
                </c:pt>
                <c:pt idx="157">
                  <c:v>56.0102744969649</c:v>
                </c:pt>
                <c:pt idx="158">
                  <c:v>49.0220913580936</c:v>
                </c:pt>
                <c:pt idx="159">
                  <c:v>40.4426085455447</c:v>
                </c:pt>
                <c:pt idx="160">
                  <c:v>39.2943055294419</c:v>
                </c:pt>
                <c:pt idx="161">
                  <c:v>39.3219794264823</c:v>
                </c:pt>
                <c:pt idx="162">
                  <c:v>39.7184868942132</c:v>
                </c:pt>
                <c:pt idx="163">
                  <c:v>38.5647697116749</c:v>
                </c:pt>
                <c:pt idx="164">
                  <c:v>38.5902718973147</c:v>
                </c:pt>
                <c:pt idx="165">
                  <c:v>37.4308020705943</c:v>
                </c:pt>
                <c:pt idx="166">
                  <c:v>37.4544473913229</c:v>
                </c:pt>
                <c:pt idx="167">
                  <c:v>41.4413381999537</c:v>
                </c:pt>
                <c:pt idx="168">
                  <c:v>51.7930987377599</c:v>
                </c:pt>
                <c:pt idx="169">
                  <c:v>57.009962093341</c:v>
                </c:pt>
                <c:pt idx="170">
                  <c:v>49.8968349957102</c:v>
                </c:pt>
                <c:pt idx="171">
                  <c:v>41.164082236149</c:v>
                </c:pt>
                <c:pt idx="172">
                  <c:v>39.9951204905812</c:v>
                </c:pt>
                <c:pt idx="173">
                  <c:v>40.0231142750971</c:v>
                </c:pt>
                <c:pt idx="174">
                  <c:v>40.4161524361462</c:v>
                </c:pt>
                <c:pt idx="175">
                  <c:v>39.2420046919775</c:v>
                </c:pt>
                <c:pt idx="176">
                  <c:v>39.2677894726882</c:v>
                </c:pt>
                <c:pt idx="177">
                  <c:v>38.0878029845589</c:v>
                </c:pt>
                <c:pt idx="178">
                  <c:v>38.1117031096206</c:v>
                </c:pt>
                <c:pt idx="179">
                  <c:v>42.1683792210055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496077"/>
        <c:axId val="34964410"/>
      </c:lineChart>
      <c:catAx>
        <c:axId val="949607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4964410"/>
        <c:crossesAt val="0"/>
        <c:auto val="1"/>
        <c:lblAlgn val="ctr"/>
        <c:lblOffset val="100"/>
        <c:noMultiLvlLbl val="0"/>
      </c:catAx>
      <c:valAx>
        <c:axId val="34964410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49607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Off-Peak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Off-Peak (6x8+24)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ElectricFP0622!$G$5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ElectricFP0622!$G$6:$G$185</c:f>
              <c:numCache>
                <c:formatCode>_(* #,##0.00_);_(* \(#,##0.00\);_(* \-??_);_(@_)</c:formatCode>
                <c:ptCount val="180"/>
                <c:pt idx="0">
                  <c:v>69.9999993077891</c:v>
                </c:pt>
                <c:pt idx="1">
                  <c:v>80.0000003094857</c:v>
                </c:pt>
                <c:pt idx="2">
                  <c:v>74.9999994412064</c:v>
                </c:pt>
                <c:pt idx="3">
                  <c:v>77.9999997283404</c:v>
                </c:pt>
                <c:pt idx="4">
                  <c:v>74.9999995529651</c:v>
                </c:pt>
                <c:pt idx="5">
                  <c:v>95</c:v>
                </c:pt>
                <c:pt idx="6">
                  <c:v>72.9999995242532</c:v>
                </c:pt>
                <c:pt idx="7">
                  <c:v>61.9999996374051</c:v>
                </c:pt>
                <c:pt idx="8">
                  <c:v>48.0000002349659</c:v>
                </c:pt>
                <c:pt idx="9">
                  <c:v>43.0000002615546</c:v>
                </c:pt>
                <c:pt idx="10">
                  <c:v>37</c:v>
                </c:pt>
                <c:pt idx="11">
                  <c:v>47.0000003501772</c:v>
                </c:pt>
                <c:pt idx="12">
                  <c:v>61.9999993316738</c:v>
                </c:pt>
                <c:pt idx="13">
                  <c:v>78.0000002802565</c:v>
                </c:pt>
                <c:pt idx="14">
                  <c:v>62.9999995306134</c:v>
                </c:pt>
                <c:pt idx="15">
                  <c:v>44.999999853854</c:v>
                </c:pt>
                <c:pt idx="16">
                  <c:v>37.9999997755513</c:v>
                </c:pt>
                <c:pt idx="17">
                  <c:v>39</c:v>
                </c:pt>
                <c:pt idx="18">
                  <c:v>40.9999997279175</c:v>
                </c:pt>
                <c:pt idx="19">
                  <c:v>38.9999997665485</c:v>
                </c:pt>
                <c:pt idx="20">
                  <c:v>33.0000001610279</c:v>
                </c:pt>
                <c:pt idx="21">
                  <c:v>29.000000176069</c:v>
                </c:pt>
                <c:pt idx="22">
                  <c:v>25</c:v>
                </c:pt>
                <c:pt idx="23">
                  <c:v>30.0000002235174</c:v>
                </c:pt>
                <c:pt idx="24">
                  <c:v>44.999999516848</c:v>
                </c:pt>
                <c:pt idx="25">
                  <c:v>59.0000001840384</c:v>
                </c:pt>
                <c:pt idx="26">
                  <c:v>53.9999995976686</c:v>
                </c:pt>
                <c:pt idx="27">
                  <c:v>36.9999998721939</c:v>
                </c:pt>
                <c:pt idx="28">
                  <c:v>28.9999998430056</c:v>
                </c:pt>
                <c:pt idx="29">
                  <c:v>33</c:v>
                </c:pt>
                <c:pt idx="30">
                  <c:v>38.6524387680948</c:v>
                </c:pt>
                <c:pt idx="31">
                  <c:v>36.4624540031147</c:v>
                </c:pt>
                <c:pt idx="32">
                  <c:v>30.7743591360318</c:v>
                </c:pt>
                <c:pt idx="33">
                  <c:v>26.682894898206</c:v>
                </c:pt>
                <c:pt idx="34">
                  <c:v>22.7308139534884</c:v>
                </c:pt>
                <c:pt idx="35">
                  <c:v>27.8013159966096</c:v>
                </c:pt>
                <c:pt idx="36">
                  <c:v>42.6524385677015</c:v>
                </c:pt>
                <c:pt idx="37">
                  <c:v>56.6524391994562</c:v>
                </c:pt>
                <c:pt idx="38">
                  <c:v>51.6562496151309</c:v>
                </c:pt>
                <c:pt idx="39">
                  <c:v>34.4801828368544</c:v>
                </c:pt>
                <c:pt idx="40">
                  <c:v>26.7796873491257</c:v>
                </c:pt>
                <c:pt idx="41">
                  <c:v>30.7118902439024</c:v>
                </c:pt>
                <c:pt idx="42">
                  <c:v>37.6744183592368</c:v>
                </c:pt>
                <c:pt idx="43">
                  <c:v>35.8472220076041</c:v>
                </c:pt>
                <c:pt idx="44">
                  <c:v>30.0108975937518</c:v>
                </c:pt>
                <c:pt idx="45">
                  <c:v>25.9190791043208</c:v>
                </c:pt>
                <c:pt idx="46">
                  <c:v>21.9625</c:v>
                </c:pt>
                <c:pt idx="47">
                  <c:v>27.0375002014451</c:v>
                </c:pt>
                <c:pt idx="48">
                  <c:v>41.6976739970621</c:v>
                </c:pt>
                <c:pt idx="49">
                  <c:v>55.9807694436839</c:v>
                </c:pt>
                <c:pt idx="50">
                  <c:v>50.8593746210681</c:v>
                </c:pt>
                <c:pt idx="51">
                  <c:v>33.7141767405541</c:v>
                </c:pt>
                <c:pt idx="52">
                  <c:v>26.0132811033167</c:v>
                </c:pt>
                <c:pt idx="53">
                  <c:v>29.9458841463415</c:v>
                </c:pt>
                <c:pt idx="54">
                  <c:v>37.3895346400393</c:v>
                </c:pt>
                <c:pt idx="55">
                  <c:v>35.569444231275</c:v>
                </c:pt>
                <c:pt idx="56">
                  <c:v>29.7452565668796</c:v>
                </c:pt>
                <c:pt idx="57">
                  <c:v>25.5067188977078</c:v>
                </c:pt>
                <c:pt idx="58">
                  <c:v>21.6772865853659</c:v>
                </c:pt>
                <c:pt idx="59">
                  <c:v>26.7714475678839</c:v>
                </c:pt>
                <c:pt idx="60">
                  <c:v>41.4127902784277</c:v>
                </c:pt>
                <c:pt idx="61">
                  <c:v>55.705128417422</c:v>
                </c:pt>
                <c:pt idx="62">
                  <c:v>50.5781246231636</c:v>
                </c:pt>
                <c:pt idx="63">
                  <c:v>33.4455791798011</c:v>
                </c:pt>
                <c:pt idx="64">
                  <c:v>25.7442186047137</c:v>
                </c:pt>
                <c:pt idx="65">
                  <c:v>29.5284302325581</c:v>
                </c:pt>
                <c:pt idx="66">
                  <c:v>38.1109753567453</c:v>
                </c:pt>
                <c:pt idx="67">
                  <c:v>36.105555339199</c:v>
                </c:pt>
                <c:pt idx="68">
                  <c:v>30.2694360569922</c:v>
                </c:pt>
                <c:pt idx="69">
                  <c:v>26.0252501507811</c:v>
                </c:pt>
                <c:pt idx="70">
                  <c:v>22.1965853658537</c:v>
                </c:pt>
                <c:pt idx="71">
                  <c:v>27.2949475717843</c:v>
                </c:pt>
                <c:pt idx="72">
                  <c:v>41.9453484125609</c:v>
                </c:pt>
                <c:pt idx="73">
                  <c:v>56.2423079067411</c:v>
                </c:pt>
                <c:pt idx="74">
                  <c:v>50.5142853379249</c:v>
                </c:pt>
                <c:pt idx="75">
                  <c:v>34.1732819337665</c:v>
                </c:pt>
                <c:pt idx="76">
                  <c:v>26.2627498516403</c:v>
                </c:pt>
                <c:pt idx="77">
                  <c:v>30.0433023255814</c:v>
                </c:pt>
                <c:pt idx="78">
                  <c:v>38.645731450765</c:v>
                </c:pt>
                <c:pt idx="79">
                  <c:v>36.6752893540505</c:v>
                </c:pt>
                <c:pt idx="80">
                  <c:v>30.7158842955983</c:v>
                </c:pt>
                <c:pt idx="81">
                  <c:v>26.7000264777416</c:v>
                </c:pt>
                <c:pt idx="82">
                  <c:v>22.7158841463415</c:v>
                </c:pt>
                <c:pt idx="83">
                  <c:v>27.718781456521</c:v>
                </c:pt>
                <c:pt idx="84">
                  <c:v>42.645731249195</c:v>
                </c:pt>
                <c:pt idx="85">
                  <c:v>56.6457318838663</c:v>
                </c:pt>
                <c:pt idx="86">
                  <c:v>51.6468746152008</c:v>
                </c:pt>
                <c:pt idx="87">
                  <c:v>34.6974614189852</c:v>
                </c:pt>
                <c:pt idx="88">
                  <c:v>26.735749855778</c:v>
                </c:pt>
                <c:pt idx="89">
                  <c:v>30.7158841463415</c:v>
                </c:pt>
                <c:pt idx="90">
                  <c:v>39.1804875447846</c:v>
                </c:pt>
                <c:pt idx="91">
                  <c:v>37.1777775550468</c:v>
                </c:pt>
                <c:pt idx="92">
                  <c:v>31.2351830787991</c:v>
                </c:pt>
                <c:pt idx="93">
                  <c:v>27.2235264809767</c:v>
                </c:pt>
                <c:pt idx="94">
                  <c:v>23.2358372093023</c:v>
                </c:pt>
                <c:pt idx="95">
                  <c:v>28.341947579585</c:v>
                </c:pt>
                <c:pt idx="96">
                  <c:v>43.1804873410022</c:v>
                </c:pt>
                <c:pt idx="97">
                  <c:v>57.1804879831968</c:v>
                </c:pt>
                <c:pt idx="98">
                  <c:v>52.1812496112194</c:v>
                </c:pt>
                <c:pt idx="99">
                  <c:v>35.2216409042038</c:v>
                </c:pt>
                <c:pt idx="100">
                  <c:v>27.2497855671367</c:v>
                </c:pt>
                <c:pt idx="101">
                  <c:v>31.2351829268293</c:v>
                </c:pt>
                <c:pt idx="102">
                  <c:v>39.5197671843346</c:v>
                </c:pt>
                <c:pt idx="103">
                  <c:v>37.7138886629707</c:v>
                </c:pt>
                <c:pt idx="104">
                  <c:v>31.8419745273301</c:v>
                </c:pt>
                <c:pt idx="105">
                  <c:v>27.7470264842118</c:v>
                </c:pt>
                <c:pt idx="106">
                  <c:v>23.7507093023256</c:v>
                </c:pt>
                <c:pt idx="107">
                  <c:v>28.8654475834854</c:v>
                </c:pt>
                <c:pt idx="108">
                  <c:v>43.7152434328094</c:v>
                </c:pt>
                <c:pt idx="109">
                  <c:v>57.7152440825273</c:v>
                </c:pt>
                <c:pt idx="110">
                  <c:v>52.715624607238</c:v>
                </c:pt>
                <c:pt idx="111">
                  <c:v>35.5227742955248</c:v>
                </c:pt>
                <c:pt idx="112">
                  <c:v>27.8183435924202</c:v>
                </c:pt>
                <c:pt idx="113">
                  <c:v>31.7544817073171</c:v>
                </c:pt>
                <c:pt idx="114">
                  <c:v>40.0523253204084</c:v>
                </c:pt>
                <c:pt idx="115">
                  <c:v>38.2499997708946</c:v>
                </c:pt>
                <c:pt idx="116">
                  <c:v>32.3661540174427</c:v>
                </c:pt>
                <c:pt idx="117">
                  <c:v>28.2705264874469</c:v>
                </c:pt>
                <c:pt idx="118">
                  <c:v>24.2655813953488</c:v>
                </c:pt>
                <c:pt idx="119">
                  <c:v>29.3889475873858</c:v>
                </c:pt>
                <c:pt idx="120">
                  <c:v>44.0755809490937</c:v>
                </c:pt>
                <c:pt idx="121">
                  <c:v>58.3910258640177</c:v>
                </c:pt>
                <c:pt idx="122">
                  <c:v>53.2499996032565</c:v>
                </c:pt>
                <c:pt idx="123">
                  <c:v>36.0420730744557</c:v>
                </c:pt>
                <c:pt idx="124">
                  <c:v>28.3368748393469</c:v>
                </c:pt>
                <c:pt idx="125">
                  <c:v>32.2737804878049</c:v>
                </c:pt>
                <c:pt idx="126">
                  <c:v>40.0523253204084</c:v>
                </c:pt>
                <c:pt idx="127">
                  <c:v>38.2847488038745</c:v>
                </c:pt>
                <c:pt idx="128">
                  <c:v>32.3661540174427</c:v>
                </c:pt>
                <c:pt idx="129">
                  <c:v>28.0993751630746</c:v>
                </c:pt>
                <c:pt idx="130">
                  <c:v>24.2737804878049</c:v>
                </c:pt>
                <c:pt idx="131">
                  <c:v>29.3889475873858</c:v>
                </c:pt>
                <c:pt idx="132">
                  <c:v>44.0755809490937</c:v>
                </c:pt>
                <c:pt idx="133">
                  <c:v>58.3910258640177</c:v>
                </c:pt>
                <c:pt idx="134">
                  <c:v>52.6428567506372</c:v>
                </c:pt>
                <c:pt idx="135">
                  <c:v>36.2699998746411</c:v>
                </c:pt>
                <c:pt idx="136">
                  <c:v>28.3368748393469</c:v>
                </c:pt>
                <c:pt idx="137">
                  <c:v>32.1027906976744</c:v>
                </c:pt>
                <c:pt idx="138">
                  <c:v>40.249999732824</c:v>
                </c:pt>
                <c:pt idx="139">
                  <c:v>38.2499997708946</c:v>
                </c:pt>
                <c:pt idx="140">
                  <c:v>32.2737806452007</c:v>
                </c:pt>
                <c:pt idx="141">
                  <c:v>28.2705264874469</c:v>
                </c:pt>
                <c:pt idx="142">
                  <c:v>24.2737804878049</c:v>
                </c:pt>
                <c:pt idx="143">
                  <c:v>29.2743752181111</c:v>
                </c:pt>
                <c:pt idx="144">
                  <c:v>44.2499995246166</c:v>
                </c:pt>
                <c:pt idx="145">
                  <c:v>58.3910258640177</c:v>
                </c:pt>
                <c:pt idx="146">
                  <c:v>52.6428567506372</c:v>
                </c:pt>
                <c:pt idx="147">
                  <c:v>36.2699998746411</c:v>
                </c:pt>
                <c:pt idx="148">
                  <c:v>28.3368748393469</c:v>
                </c:pt>
                <c:pt idx="149">
                  <c:v>32.1027906976744</c:v>
                </c:pt>
                <c:pt idx="150">
                  <c:v>40.249999732824</c:v>
                </c:pt>
                <c:pt idx="151">
                  <c:v>38.2499997708946</c:v>
                </c:pt>
                <c:pt idx="152">
                  <c:v>32.2737806452007</c:v>
                </c:pt>
                <c:pt idx="153">
                  <c:v>28.2705264874469</c:v>
                </c:pt>
                <c:pt idx="154">
                  <c:v>24.2737804878049</c:v>
                </c:pt>
                <c:pt idx="155">
                  <c:v>29.2743752181111</c:v>
                </c:pt>
                <c:pt idx="156">
                  <c:v>44.2499995246166</c:v>
                </c:pt>
                <c:pt idx="157">
                  <c:v>58.2500001818578</c:v>
                </c:pt>
                <c:pt idx="158">
                  <c:v>53.2499996032565</c:v>
                </c:pt>
                <c:pt idx="159">
                  <c:v>36.2699998746411</c:v>
                </c:pt>
                <c:pt idx="160">
                  <c:v>28.2778569898542</c:v>
                </c:pt>
                <c:pt idx="161">
                  <c:v>32.2737804878049</c:v>
                </c:pt>
                <c:pt idx="162">
                  <c:v>40.249999732824</c:v>
                </c:pt>
                <c:pt idx="163">
                  <c:v>38.2499997708946</c:v>
                </c:pt>
                <c:pt idx="164">
                  <c:v>32.2737806452007</c:v>
                </c:pt>
                <c:pt idx="165">
                  <c:v>28.2705264874469</c:v>
                </c:pt>
                <c:pt idx="166">
                  <c:v>24.2655813953488</c:v>
                </c:pt>
                <c:pt idx="167">
                  <c:v>29.3889475873858</c:v>
                </c:pt>
                <c:pt idx="168">
                  <c:v>44.2499995246166</c:v>
                </c:pt>
                <c:pt idx="169">
                  <c:v>58.2500001818578</c:v>
                </c:pt>
                <c:pt idx="170">
                  <c:v>53.2499996032565</c:v>
                </c:pt>
                <c:pt idx="171">
                  <c:v>36.2699998746411</c:v>
                </c:pt>
                <c:pt idx="172">
                  <c:v>28.2778569898542</c:v>
                </c:pt>
                <c:pt idx="173">
                  <c:v>32.2737804878049</c:v>
                </c:pt>
                <c:pt idx="174">
                  <c:v>40.0523253204084</c:v>
                </c:pt>
                <c:pt idx="175">
                  <c:v>38.2847488038745</c:v>
                </c:pt>
                <c:pt idx="176">
                  <c:v>32.3661540174427</c:v>
                </c:pt>
                <c:pt idx="177">
                  <c:v>28.2705264874469</c:v>
                </c:pt>
                <c:pt idx="178">
                  <c:v>24.2655813953488</c:v>
                </c:pt>
                <c:pt idx="179">
                  <c:v>29.3889475873858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ElectricFP0622!$H$5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ElectricFP0622!$H$6:$H$185</c:f>
              <c:numCache>
                <c:formatCode>_(* #,##0.00_);_(* \(#,##0.00\);_(* \-??_);_(@_)</c:formatCode>
                <c:ptCount val="180"/>
                <c:pt idx="0">
                  <c:v>69.9999992161729</c:v>
                </c:pt>
                <c:pt idx="1">
                  <c:v>105.000000029229</c:v>
                </c:pt>
                <c:pt idx="2">
                  <c:v>99.9999994034214</c:v>
                </c:pt>
                <c:pt idx="3">
                  <c:v>99.0000000504347</c:v>
                </c:pt>
                <c:pt idx="4">
                  <c:v>94.0000000586733</c:v>
                </c:pt>
                <c:pt idx="5">
                  <c:v>95.0000000888872</c:v>
                </c:pt>
                <c:pt idx="6">
                  <c:v>88.0000000715528</c:v>
                </c:pt>
                <c:pt idx="7">
                  <c:v>75.000000304232</c:v>
                </c:pt>
                <c:pt idx="8">
                  <c:v>55.0000002053453</c:v>
                </c:pt>
                <c:pt idx="9">
                  <c:v>44.0000001660695</c:v>
                </c:pt>
                <c:pt idx="10">
                  <c:v>38.0000003619892</c:v>
                </c:pt>
                <c:pt idx="11">
                  <c:v>43.9999997612322</c:v>
                </c:pt>
                <c:pt idx="12">
                  <c:v>70.9999991471357</c:v>
                </c:pt>
                <c:pt idx="13">
                  <c:v>78.0000000315217</c:v>
                </c:pt>
                <c:pt idx="14">
                  <c:v>66.9999996205526</c:v>
                </c:pt>
                <c:pt idx="15">
                  <c:v>46.0000000292292</c:v>
                </c:pt>
                <c:pt idx="16">
                  <c:v>38.0000000300351</c:v>
                </c:pt>
                <c:pt idx="17">
                  <c:v>40.0000000366465</c:v>
                </c:pt>
                <c:pt idx="18">
                  <c:v>35.0000000313469</c:v>
                </c:pt>
                <c:pt idx="19">
                  <c:v>32.000000104929</c:v>
                </c:pt>
                <c:pt idx="20">
                  <c:v>29.0000000865903</c:v>
                </c:pt>
                <c:pt idx="21">
                  <c:v>28.0000001027396</c:v>
                </c:pt>
                <c:pt idx="22">
                  <c:v>25.0000002330578</c:v>
                </c:pt>
                <c:pt idx="23">
                  <c:v>33.9999998165294</c:v>
                </c:pt>
                <c:pt idx="24">
                  <c:v>49.9999994028178</c:v>
                </c:pt>
                <c:pt idx="25">
                  <c:v>56.0000000252139</c:v>
                </c:pt>
                <c:pt idx="26">
                  <c:v>45.9999997341074</c:v>
                </c:pt>
                <c:pt idx="27">
                  <c:v>32.000000023498</c:v>
                </c:pt>
                <c:pt idx="28">
                  <c:v>29.000000028738</c:v>
                </c:pt>
                <c:pt idx="29">
                  <c:v>32.0000000286211</c:v>
                </c:pt>
                <c:pt idx="30">
                  <c:v>32.6524390540336</c:v>
                </c:pt>
                <c:pt idx="31">
                  <c:v>29.671245497242</c:v>
                </c:pt>
                <c:pt idx="32">
                  <c:v>26.7038462501449</c:v>
                </c:pt>
                <c:pt idx="33">
                  <c:v>25.6828948287146</c:v>
                </c:pt>
                <c:pt idx="34">
                  <c:v>22.7656978792164</c:v>
                </c:pt>
                <c:pt idx="35">
                  <c:v>31.8934208706291</c:v>
                </c:pt>
                <c:pt idx="36">
                  <c:v>47.6524384562267</c:v>
                </c:pt>
                <c:pt idx="37">
                  <c:v>53.6524390487523</c:v>
                </c:pt>
                <c:pt idx="38">
                  <c:v>43.6562497480772</c:v>
                </c:pt>
                <c:pt idx="39">
                  <c:v>29.6509146606039</c:v>
                </c:pt>
                <c:pt idx="40">
                  <c:v>26.8171875236265</c:v>
                </c:pt>
                <c:pt idx="41">
                  <c:v>29.7118902710414</c:v>
                </c:pt>
                <c:pt idx="42">
                  <c:v>31.7965116606549</c:v>
                </c:pt>
                <c:pt idx="43">
                  <c:v>28.8055556491017</c:v>
                </c:pt>
                <c:pt idx="44">
                  <c:v>25.9069231710239</c:v>
                </c:pt>
                <c:pt idx="45">
                  <c:v>24.8847369318691</c:v>
                </c:pt>
                <c:pt idx="46">
                  <c:v>21.9518606628538</c:v>
                </c:pt>
                <c:pt idx="47">
                  <c:v>31.09526297992</c:v>
                </c:pt>
                <c:pt idx="48">
                  <c:v>46.6569762072244</c:v>
                </c:pt>
                <c:pt idx="49">
                  <c:v>52.8269230969823</c:v>
                </c:pt>
                <c:pt idx="50">
                  <c:v>42.8124997522681</c:v>
                </c:pt>
                <c:pt idx="51">
                  <c:v>28.8451219767877</c:v>
                </c:pt>
                <c:pt idx="52">
                  <c:v>26.010000022715</c:v>
                </c:pt>
                <c:pt idx="53">
                  <c:v>28.9060975872253</c:v>
                </c:pt>
                <c:pt idx="54">
                  <c:v>31.279069799605</c:v>
                </c:pt>
                <c:pt idx="55">
                  <c:v>28.2916667587124</c:v>
                </c:pt>
                <c:pt idx="56">
                  <c:v>25.4091026563641</c:v>
                </c:pt>
                <c:pt idx="57">
                  <c:v>24.36265632022</c:v>
                </c:pt>
                <c:pt idx="58">
                  <c:v>21.4086892229442</c:v>
                </c:pt>
                <c:pt idx="59">
                  <c:v>30.5974998247743</c:v>
                </c:pt>
                <c:pt idx="60">
                  <c:v>46.1395343524231</c:v>
                </c:pt>
                <c:pt idx="61">
                  <c:v>52.3141025839469</c:v>
                </c:pt>
                <c:pt idx="62">
                  <c:v>42.2968747550621</c:v>
                </c:pt>
                <c:pt idx="63">
                  <c:v>28.3477134397577</c:v>
                </c:pt>
                <c:pt idx="64">
                  <c:v>25.5126562722592</c:v>
                </c:pt>
                <c:pt idx="65">
                  <c:v>28.4083139830141</c:v>
                </c:pt>
                <c:pt idx="66">
                  <c:v>31.7926829553823</c:v>
                </c:pt>
                <c:pt idx="67">
                  <c:v>28.7888889826213</c:v>
                </c:pt>
                <c:pt idx="68">
                  <c:v>25.8935385557889</c:v>
                </c:pt>
                <c:pt idx="69">
                  <c:v>24.843687571829</c:v>
                </c:pt>
                <c:pt idx="70">
                  <c:v>21.8901831299937</c:v>
                </c:pt>
                <c:pt idx="71">
                  <c:v>31.0815261377891</c:v>
                </c:pt>
                <c:pt idx="72">
                  <c:v>46.6360459747053</c:v>
                </c:pt>
                <c:pt idx="73">
                  <c:v>52.8115384815691</c:v>
                </c:pt>
                <c:pt idx="74">
                  <c:v>42.5738092878745</c:v>
                </c:pt>
                <c:pt idx="75">
                  <c:v>28.8678974573511</c:v>
                </c:pt>
                <c:pt idx="76">
                  <c:v>25.9936875226542</c:v>
                </c:pt>
                <c:pt idx="77">
                  <c:v>28.8871395648504</c:v>
                </c:pt>
                <c:pt idx="78">
                  <c:v>32.2896341753374</c:v>
                </c:pt>
                <c:pt idx="79">
                  <c:v>29.2832047319205</c:v>
                </c:pt>
                <c:pt idx="80">
                  <c:v>26.371676906503</c:v>
                </c:pt>
                <c:pt idx="81">
                  <c:v>25.3550264076499</c:v>
                </c:pt>
                <c:pt idx="82">
                  <c:v>22.3716770370431</c:v>
                </c:pt>
                <c:pt idx="83">
                  <c:v>31.374718580848</c:v>
                </c:pt>
                <c:pt idx="84">
                  <c:v>47.2896335813183</c:v>
                </c:pt>
                <c:pt idx="85">
                  <c:v>53.2896341703798</c:v>
                </c:pt>
                <c:pt idx="86">
                  <c:v>43.2906247494742</c:v>
                </c:pt>
                <c:pt idx="87">
                  <c:v>29.3523333551111</c:v>
                </c:pt>
                <c:pt idx="88">
                  <c:v>26.3925357406276</c:v>
                </c:pt>
                <c:pt idx="89">
                  <c:v>29.371676855844</c:v>
                </c:pt>
                <c:pt idx="90">
                  <c:v>32.7865853952925</c:v>
                </c:pt>
                <c:pt idx="91">
                  <c:v>29.7833334304392</c:v>
                </c:pt>
                <c:pt idx="92">
                  <c:v>26.8531708106026</c:v>
                </c:pt>
                <c:pt idx="93">
                  <c:v>25.8390527253825</c:v>
                </c:pt>
                <c:pt idx="94">
                  <c:v>22.89130253219</c:v>
                </c:pt>
                <c:pt idx="95">
                  <c:v>32.0495787638187</c:v>
                </c:pt>
                <c:pt idx="96">
                  <c:v>47.7865847949756</c:v>
                </c:pt>
                <c:pt idx="97">
                  <c:v>53.7865853901135</c:v>
                </c:pt>
                <c:pt idx="98">
                  <c:v>43.7874997466803</c:v>
                </c:pt>
                <c:pt idx="99">
                  <c:v>29.8367692528711</c:v>
                </c:pt>
                <c:pt idx="100">
                  <c:v>26.8708571696505</c:v>
                </c:pt>
                <c:pt idx="101">
                  <c:v>29.8531707586684</c:v>
                </c:pt>
                <c:pt idx="102">
                  <c:v>33.233720964306</c:v>
                </c:pt>
                <c:pt idx="103">
                  <c:v>30.2555556546276</c:v>
                </c:pt>
                <c:pt idx="104">
                  <c:v>27.3267693312105</c:v>
                </c:pt>
                <c:pt idx="105">
                  <c:v>26.3024737801875</c:v>
                </c:pt>
                <c:pt idx="106">
                  <c:v>23.3428141644646</c:v>
                </c:pt>
                <c:pt idx="107">
                  <c:v>32.5129998136372</c:v>
                </c:pt>
                <c:pt idx="108">
                  <c:v>48.2560969842939</c:v>
                </c:pt>
                <c:pt idx="109">
                  <c:v>54.2560975854058</c:v>
                </c:pt>
                <c:pt idx="110">
                  <c:v>44.2562497438863</c:v>
                </c:pt>
                <c:pt idx="111">
                  <c:v>30.2498170997468</c:v>
                </c:pt>
                <c:pt idx="112">
                  <c:v>27.412312523748</c:v>
                </c:pt>
                <c:pt idx="113">
                  <c:v>30.3107927101844</c:v>
                </c:pt>
                <c:pt idx="114">
                  <c:v>33.5186046856261</c:v>
                </c:pt>
                <c:pt idx="115">
                  <c:v>30.5333334329228</c:v>
                </c:pt>
                <c:pt idx="116">
                  <c:v>27.5924103575842</c:v>
                </c:pt>
                <c:pt idx="117">
                  <c:v>26.5685264124694</c:v>
                </c:pt>
                <c:pt idx="118">
                  <c:v>23.6140932365855</c:v>
                </c:pt>
                <c:pt idx="119">
                  <c:v>32.7790524438735</c:v>
                </c:pt>
                <c:pt idx="120">
                  <c:v>48.3790692108228</c:v>
                </c:pt>
                <c:pt idx="121">
                  <c:v>54.5564102770999</c:v>
                </c:pt>
                <c:pt idx="122">
                  <c:v>44.5374997424893</c:v>
                </c:pt>
                <c:pt idx="123">
                  <c:v>30.5184146610189</c:v>
                </c:pt>
                <c:pt idx="124">
                  <c:v>27.6813750240519</c:v>
                </c:pt>
                <c:pt idx="125">
                  <c:v>30.5793902714564</c:v>
                </c:pt>
                <c:pt idx="126">
                  <c:v>33.8034884069461</c:v>
                </c:pt>
                <c:pt idx="127">
                  <c:v>30.8075290611078</c:v>
                </c:pt>
                <c:pt idx="128">
                  <c:v>27.8580513839578</c:v>
                </c:pt>
                <c:pt idx="129">
                  <c:v>26.8004375779002</c:v>
                </c:pt>
                <c:pt idx="130">
                  <c:v>23.8479880266026</c:v>
                </c:pt>
                <c:pt idx="131">
                  <c:v>33.0451050741099</c:v>
                </c:pt>
                <c:pt idx="132">
                  <c:v>48.6639529288725</c:v>
                </c:pt>
                <c:pt idx="133">
                  <c:v>54.8320513028842</c:v>
                </c:pt>
                <c:pt idx="134">
                  <c:v>44.6023807058022</c:v>
                </c:pt>
                <c:pt idx="135">
                  <c:v>30.83241027926</c:v>
                </c:pt>
                <c:pt idx="136">
                  <c:v>27.9504375243557</c:v>
                </c:pt>
                <c:pt idx="137">
                  <c:v>30.8388604969823</c:v>
                </c:pt>
                <c:pt idx="138">
                  <c:v>34.0975610064115</c:v>
                </c:pt>
                <c:pt idx="139">
                  <c:v>31.0888889895131</c:v>
                </c:pt>
                <c:pt idx="140">
                  <c:v>28.1165854482335</c:v>
                </c:pt>
                <c:pt idx="141">
                  <c:v>27.1006316770331</c:v>
                </c:pt>
                <c:pt idx="142">
                  <c:v>24.1165855899871</c:v>
                </c:pt>
                <c:pt idx="143">
                  <c:v>33.1194998218743</c:v>
                </c:pt>
                <c:pt idx="144">
                  <c:v>49.0975603899669</c:v>
                </c:pt>
                <c:pt idx="145">
                  <c:v>55.1076923286685</c:v>
                </c:pt>
                <c:pt idx="146">
                  <c:v>44.888094990186</c:v>
                </c:pt>
                <c:pt idx="147">
                  <c:v>31.0980513051504</c:v>
                </c:pt>
                <c:pt idx="148">
                  <c:v>28.2195000246596</c:v>
                </c:pt>
                <c:pt idx="149">
                  <c:v>31.1101395670889</c:v>
                </c:pt>
                <c:pt idx="150">
                  <c:v>34.3780488116303</c:v>
                </c:pt>
                <c:pt idx="151">
                  <c:v>31.3666667678083</c:v>
                </c:pt>
                <c:pt idx="152">
                  <c:v>28.3851830097281</c:v>
                </c:pt>
                <c:pt idx="153">
                  <c:v>27.3666843093149</c:v>
                </c:pt>
                <c:pt idx="154">
                  <c:v>24.3851831533717</c:v>
                </c:pt>
                <c:pt idx="155">
                  <c:v>33.3885623206292</c:v>
                </c:pt>
                <c:pt idx="156">
                  <c:v>49.3780481918579</c:v>
                </c:pt>
                <c:pt idx="157">
                  <c:v>55.3780488055994</c:v>
                </c:pt>
                <c:pt idx="158">
                  <c:v>45.3812497382984</c:v>
                </c:pt>
                <c:pt idx="159">
                  <c:v>31.3636923310407</c:v>
                </c:pt>
                <c:pt idx="160">
                  <c:v>28.4083571713867</c:v>
                </c:pt>
                <c:pt idx="161">
                  <c:v>31.3851829552725</c:v>
                </c:pt>
                <c:pt idx="162">
                  <c:v>34.6585366168491</c:v>
                </c:pt>
                <c:pt idx="163">
                  <c:v>31.6444445461035</c:v>
                </c:pt>
                <c:pt idx="164">
                  <c:v>28.6537805712228</c:v>
                </c:pt>
                <c:pt idx="165">
                  <c:v>27.6327369415968</c:v>
                </c:pt>
                <c:pt idx="166">
                  <c:v>24.699209525069</c:v>
                </c:pt>
                <c:pt idx="167">
                  <c:v>33.843262964819</c:v>
                </c:pt>
                <c:pt idx="168">
                  <c:v>49.6585359937489</c:v>
                </c:pt>
                <c:pt idx="169">
                  <c:v>55.6585366106479</c:v>
                </c:pt>
                <c:pt idx="170">
                  <c:v>45.6624997369014</c:v>
                </c:pt>
                <c:pt idx="171">
                  <c:v>31.629333356931</c:v>
                </c:pt>
                <c:pt idx="172">
                  <c:v>28.6801428860197</c:v>
                </c:pt>
                <c:pt idx="173">
                  <c:v>31.6537805165446</c:v>
                </c:pt>
                <c:pt idx="174">
                  <c:v>34.9430232922265</c:v>
                </c:pt>
                <c:pt idx="175">
                  <c:v>31.915637171431</c:v>
                </c:pt>
                <c:pt idx="176">
                  <c:v>28.9206154894525</c:v>
                </c:pt>
                <c:pt idx="177">
                  <c:v>27.8987895738786</c:v>
                </c:pt>
                <c:pt idx="178">
                  <c:v>24.9704885971899</c:v>
                </c:pt>
                <c:pt idx="179">
                  <c:v>34.1093155950554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ElectricFP0622!$I$5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ElectricFP0622!$I$6:$I$185</c:f>
              <c:numCache>
                <c:formatCode>_(* #,##0.00_);_(* \(#,##0.00\);_(* \-??_);_(@_)</c:formatCode>
                <c:ptCount val="180"/>
                <c:pt idx="0">
                  <c:v>74.9999992254862</c:v>
                </c:pt>
                <c:pt idx="1">
                  <c:v>85.0000003639322</c:v>
                </c:pt>
                <c:pt idx="2">
                  <c:v>74.9999994412064</c:v>
                </c:pt>
                <c:pt idx="3">
                  <c:v>69.9999997363641</c:v>
                </c:pt>
                <c:pt idx="4">
                  <c:v>54.999999674037</c:v>
                </c:pt>
                <c:pt idx="5">
                  <c:v>65</c:v>
                </c:pt>
                <c:pt idx="6">
                  <c:v>64.9999995627327</c:v>
                </c:pt>
                <c:pt idx="7">
                  <c:v>46.999999726812</c:v>
                </c:pt>
                <c:pt idx="8">
                  <c:v>48.0000002697201</c:v>
                </c:pt>
                <c:pt idx="9">
                  <c:v>41.0000002572411</c:v>
                </c:pt>
                <c:pt idx="10">
                  <c:v>41</c:v>
                </c:pt>
                <c:pt idx="11">
                  <c:v>44.0000003278255</c:v>
                </c:pt>
                <c:pt idx="12">
                  <c:v>51.9999994806854</c:v>
                </c:pt>
                <c:pt idx="13">
                  <c:v>55.0000001690709</c:v>
                </c:pt>
                <c:pt idx="14">
                  <c:v>51.9999996125698</c:v>
                </c:pt>
                <c:pt idx="15">
                  <c:v>40.9999998630239</c:v>
                </c:pt>
                <c:pt idx="16">
                  <c:v>34.999999795109</c:v>
                </c:pt>
                <c:pt idx="17">
                  <c:v>37</c:v>
                </c:pt>
                <c:pt idx="18">
                  <c:v>32.9999997817298</c:v>
                </c:pt>
                <c:pt idx="19">
                  <c:v>29.9999998218069</c:v>
                </c:pt>
                <c:pt idx="20">
                  <c:v>28.0000001339969</c:v>
                </c:pt>
                <c:pt idx="21">
                  <c:v>28.0000001774415</c:v>
                </c:pt>
                <c:pt idx="22">
                  <c:v>29</c:v>
                </c:pt>
                <c:pt idx="23">
                  <c:v>33.0000002458691</c:v>
                </c:pt>
                <c:pt idx="24">
                  <c:v>40.9999995679345</c:v>
                </c:pt>
                <c:pt idx="25">
                  <c:v>42.000000093155</c:v>
                </c:pt>
                <c:pt idx="26">
                  <c:v>40.9999996945262</c:v>
                </c:pt>
                <c:pt idx="27">
                  <c:v>30.9999998807907</c:v>
                </c:pt>
                <c:pt idx="28">
                  <c:v>27.9999998368855</c:v>
                </c:pt>
                <c:pt idx="29">
                  <c:v>28</c:v>
                </c:pt>
                <c:pt idx="30">
                  <c:v>29.9999997979484</c:v>
                </c:pt>
                <c:pt idx="31">
                  <c:v>27.9999998322187</c:v>
                </c:pt>
                <c:pt idx="32">
                  <c:v>26.0000001447132</c:v>
                </c:pt>
                <c:pt idx="33">
                  <c:v>28.0000001762651</c:v>
                </c:pt>
                <c:pt idx="34">
                  <c:v>27</c:v>
                </c:pt>
                <c:pt idx="35">
                  <c:v>33.0000002458692</c:v>
                </c:pt>
                <c:pt idx="36">
                  <c:v>37.9999996160452</c:v>
                </c:pt>
                <c:pt idx="37">
                  <c:v>42.0000000897477</c:v>
                </c:pt>
                <c:pt idx="38">
                  <c:v>38.9999997094273</c:v>
                </c:pt>
                <c:pt idx="39">
                  <c:v>30.9999999060046</c:v>
                </c:pt>
                <c:pt idx="40">
                  <c:v>26.9999998372513</c:v>
                </c:pt>
                <c:pt idx="41">
                  <c:v>27</c:v>
                </c:pt>
                <c:pt idx="42">
                  <c:v>29.7034881753457</c:v>
                </c:pt>
                <c:pt idx="43">
                  <c:v>28.304597525654</c:v>
                </c:pt>
                <c:pt idx="44">
                  <c:v>26.0000001447132</c:v>
                </c:pt>
                <c:pt idx="45">
                  <c:v>28.0000001762651</c:v>
                </c:pt>
                <c:pt idx="46">
                  <c:v>27</c:v>
                </c:pt>
                <c:pt idx="47">
                  <c:v>33.0000002458692</c:v>
                </c:pt>
                <c:pt idx="48">
                  <c:v>38.0988368501583</c:v>
                </c:pt>
                <c:pt idx="49">
                  <c:v>41.6346155071201</c:v>
                </c:pt>
                <c:pt idx="50">
                  <c:v>38.9999997094273</c:v>
                </c:pt>
                <c:pt idx="51">
                  <c:v>30.9999999060046</c:v>
                </c:pt>
                <c:pt idx="52">
                  <c:v>26.9999998372513</c:v>
                </c:pt>
                <c:pt idx="53">
                  <c:v>27</c:v>
                </c:pt>
                <c:pt idx="54">
                  <c:v>29.8639532906241</c:v>
                </c:pt>
                <c:pt idx="55">
                  <c:v>28.4629308581181</c:v>
                </c:pt>
                <c:pt idx="56">
                  <c:v>26.1576924531506</c:v>
                </c:pt>
                <c:pt idx="57">
                  <c:v>27.79062516829</c:v>
                </c:pt>
                <c:pt idx="58">
                  <c:v>27.3969512195122</c:v>
                </c:pt>
                <c:pt idx="59">
                  <c:v>33.1578949838876</c:v>
                </c:pt>
                <c:pt idx="60">
                  <c:v>38.2593019650209</c:v>
                </c:pt>
                <c:pt idx="61">
                  <c:v>41.7923078152709</c:v>
                </c:pt>
                <c:pt idx="62">
                  <c:v>39.1593747082399</c:v>
                </c:pt>
                <c:pt idx="63">
                  <c:v>31.1591462473044</c:v>
                </c:pt>
                <c:pt idx="64">
                  <c:v>27.1593748364132</c:v>
                </c:pt>
                <c:pt idx="65">
                  <c:v>27.003488372093</c:v>
                </c:pt>
                <c:pt idx="66">
                  <c:v>30.3743900394703</c:v>
                </c:pt>
                <c:pt idx="67">
                  <c:v>28.676819745848</c:v>
                </c:pt>
                <c:pt idx="68">
                  <c:v>26.3705129669549</c:v>
                </c:pt>
                <c:pt idx="69">
                  <c:v>28.0062501694076</c:v>
                </c:pt>
                <c:pt idx="70">
                  <c:v>27.6121951219512</c:v>
                </c:pt>
                <c:pt idx="71">
                  <c:v>33.3710528802127</c:v>
                </c:pt>
                <c:pt idx="72">
                  <c:v>38.4767438236104</c:v>
                </c:pt>
                <c:pt idx="73">
                  <c:v>42.0051283286741</c:v>
                </c:pt>
                <c:pt idx="74">
                  <c:v>39.3964282779023</c:v>
                </c:pt>
                <c:pt idx="75">
                  <c:v>31.6717947530823</c:v>
                </c:pt>
                <c:pt idx="76">
                  <c:v>27.3749998352956</c:v>
                </c:pt>
                <c:pt idx="77">
                  <c:v>27.2209302325581</c:v>
                </c:pt>
                <c:pt idx="78">
                  <c:v>30.5896339405442</c:v>
                </c:pt>
                <c:pt idx="79">
                  <c:v>28.9432430631808</c:v>
                </c:pt>
                <c:pt idx="80">
                  <c:v>26.3640245264646</c:v>
                </c:pt>
                <c:pt idx="81">
                  <c:v>28.584210705816</c:v>
                </c:pt>
                <c:pt idx="82">
                  <c:v>27.8274390243902</c:v>
                </c:pt>
                <c:pt idx="83">
                  <c:v>33.2343752476154</c:v>
                </c:pt>
                <c:pt idx="84">
                  <c:v>38.5896337568374</c:v>
                </c:pt>
                <c:pt idx="85">
                  <c:v>42.5896342372454</c:v>
                </c:pt>
                <c:pt idx="86">
                  <c:v>39.5906247050269</c:v>
                </c:pt>
                <c:pt idx="87">
                  <c:v>31.8846152655207</c:v>
                </c:pt>
                <c:pt idx="88">
                  <c:v>27.2928569849314</c:v>
                </c:pt>
                <c:pt idx="89">
                  <c:v>27.5896341463415</c:v>
                </c:pt>
                <c:pt idx="90">
                  <c:v>30.832316865906</c:v>
                </c:pt>
                <c:pt idx="91">
                  <c:v>29.1295975213078</c:v>
                </c:pt>
                <c:pt idx="92">
                  <c:v>26.6067074540798</c:v>
                </c:pt>
                <c:pt idx="93">
                  <c:v>28.8289475490976</c:v>
                </c:pt>
                <c:pt idx="94">
                  <c:v>27.8546511627907</c:v>
                </c:pt>
                <c:pt idx="95">
                  <c:v>33.8289476204663</c:v>
                </c:pt>
                <c:pt idx="96">
                  <c:v>38.8414630232515</c:v>
                </c:pt>
                <c:pt idx="97">
                  <c:v>42.8414635055403</c:v>
                </c:pt>
                <c:pt idx="98">
                  <c:v>39.8437497031409</c:v>
                </c:pt>
                <c:pt idx="99">
                  <c:v>32.1282050091869</c:v>
                </c:pt>
                <c:pt idx="100">
                  <c:v>27.5535712695814</c:v>
                </c:pt>
                <c:pt idx="101">
                  <c:v>27.8414634146341</c:v>
                </c:pt>
                <c:pt idx="102">
                  <c:v>30.8325579358958</c:v>
                </c:pt>
                <c:pt idx="103">
                  <c:v>29.4073752976369</c:v>
                </c:pt>
                <c:pt idx="104">
                  <c:v>27.0948719443897</c:v>
                </c:pt>
                <c:pt idx="105">
                  <c:v>29.1447370242524</c:v>
                </c:pt>
                <c:pt idx="106">
                  <c:v>28.1918604651163</c:v>
                </c:pt>
                <c:pt idx="107">
                  <c:v>34.1447370965034</c:v>
                </c:pt>
                <c:pt idx="108">
                  <c:v>39.167682533141</c:v>
                </c:pt>
                <c:pt idx="109">
                  <c:v>43.1676830176105</c:v>
                </c:pt>
                <c:pt idx="110">
                  <c:v>40.1718747006962</c:v>
                </c:pt>
                <c:pt idx="111">
                  <c:v>32.1676828333336</c:v>
                </c:pt>
                <c:pt idx="112">
                  <c:v>28.1718748316634</c:v>
                </c:pt>
                <c:pt idx="113">
                  <c:v>28.1676829268293</c:v>
                </c:pt>
                <c:pt idx="114">
                  <c:v>31.1174416550933</c:v>
                </c:pt>
                <c:pt idx="115">
                  <c:v>29.6851530739659</c:v>
                </c:pt>
                <c:pt idx="116">
                  <c:v>27.3705129712247</c:v>
                </c:pt>
                <c:pt idx="117">
                  <c:v>29.4210528151965</c:v>
                </c:pt>
                <c:pt idx="118">
                  <c:v>28.4767441860465</c:v>
                </c:pt>
                <c:pt idx="119">
                  <c:v>34.4210528880358</c:v>
                </c:pt>
                <c:pt idx="120">
                  <c:v>39.5755810249207</c:v>
                </c:pt>
                <c:pt idx="121">
                  <c:v>43.0512821764614</c:v>
                </c:pt>
                <c:pt idx="122">
                  <c:v>40.4531246986007</c:v>
                </c:pt>
                <c:pt idx="123">
                  <c:v>32.4481706381662</c:v>
                </c:pt>
                <c:pt idx="124">
                  <c:v>28.4531248302664</c:v>
                </c:pt>
                <c:pt idx="125">
                  <c:v>28.4481707317073</c:v>
                </c:pt>
                <c:pt idx="126">
                  <c:v>31.3499997930904</c:v>
                </c:pt>
                <c:pt idx="127">
                  <c:v>29.9716214360115</c:v>
                </c:pt>
                <c:pt idx="128">
                  <c:v>27.6076924597415</c:v>
                </c:pt>
                <c:pt idx="129">
                  <c:v>29.3187501758337</c:v>
                </c:pt>
                <c:pt idx="130">
                  <c:v>28.9207317073171</c:v>
                </c:pt>
                <c:pt idx="131">
                  <c:v>34.6578949950635</c:v>
                </c:pt>
                <c:pt idx="132">
                  <c:v>39.8081391619648</c:v>
                </c:pt>
                <c:pt idx="133">
                  <c:v>43.2884616646916</c:v>
                </c:pt>
                <c:pt idx="134">
                  <c:v>40.7321425536647</c:v>
                </c:pt>
                <c:pt idx="135">
                  <c:v>32.955128085107</c:v>
                </c:pt>
                <c:pt idx="136">
                  <c:v>28.6874998288694</c:v>
                </c:pt>
                <c:pt idx="137">
                  <c:v>28.5523255813953</c:v>
                </c:pt>
                <c:pt idx="138">
                  <c:v>31.9542680784219</c:v>
                </c:pt>
                <c:pt idx="139">
                  <c:v>30.240708626624</c:v>
                </c:pt>
                <c:pt idx="140">
                  <c:v>27.7286586778625</c:v>
                </c:pt>
                <c:pt idx="141">
                  <c:v>29.9736843970849</c:v>
                </c:pt>
                <c:pt idx="142">
                  <c:v>29.2469512195122</c:v>
                </c:pt>
                <c:pt idx="143">
                  <c:v>34.6593752582325</c:v>
                </c:pt>
                <c:pt idx="144">
                  <c:v>40.0091459403473</c:v>
                </c:pt>
                <c:pt idx="145">
                  <c:v>43.6025642289852</c:v>
                </c:pt>
                <c:pt idx="146">
                  <c:v>41.0714282654225</c:v>
                </c:pt>
                <c:pt idx="147">
                  <c:v>33.2692306494484</c:v>
                </c:pt>
                <c:pt idx="148">
                  <c:v>29.0156248274724</c:v>
                </c:pt>
                <c:pt idx="149">
                  <c:v>28.8895348837209</c:v>
                </c:pt>
                <c:pt idx="150">
                  <c:v>32.2804875886976</c:v>
                </c:pt>
                <c:pt idx="151">
                  <c:v>30.5601530696198</c:v>
                </c:pt>
                <c:pt idx="152">
                  <c:v>28.0548781909548</c:v>
                </c:pt>
                <c:pt idx="153">
                  <c:v>30.2894738722397</c:v>
                </c:pt>
                <c:pt idx="154">
                  <c:v>29.5731707317073</c:v>
                </c:pt>
                <c:pt idx="155">
                  <c:v>34.9875002606772</c:v>
                </c:pt>
                <c:pt idx="156">
                  <c:v>40.3353654502369</c:v>
                </c:pt>
                <c:pt idx="157">
                  <c:v>44.3353659454733</c:v>
                </c:pt>
                <c:pt idx="158">
                  <c:v>41.343749691965</c:v>
                </c:pt>
                <c:pt idx="159">
                  <c:v>33.5833332137897</c:v>
                </c:pt>
                <c:pt idx="160">
                  <c:v>29.0892855486433</c:v>
                </c:pt>
                <c:pt idx="161">
                  <c:v>29.3353658536585</c:v>
                </c:pt>
                <c:pt idx="162">
                  <c:v>32.6067070989733</c:v>
                </c:pt>
                <c:pt idx="163">
                  <c:v>30.8795975126155</c:v>
                </c:pt>
                <c:pt idx="164">
                  <c:v>28.3810977040472</c:v>
                </c:pt>
                <c:pt idx="165">
                  <c:v>30.6052633473944</c:v>
                </c:pt>
                <c:pt idx="166">
                  <c:v>29.7209302325581</c:v>
                </c:pt>
                <c:pt idx="167">
                  <c:v>35.6052634231746</c:v>
                </c:pt>
                <c:pt idx="168">
                  <c:v>40.6615849601264</c:v>
                </c:pt>
                <c:pt idx="169">
                  <c:v>44.6615854575435</c:v>
                </c:pt>
                <c:pt idx="170">
                  <c:v>41.6718746895203</c:v>
                </c:pt>
                <c:pt idx="171">
                  <c:v>33.8974357781311</c:v>
                </c:pt>
                <c:pt idx="172">
                  <c:v>29.4285712615986</c:v>
                </c:pt>
                <c:pt idx="173">
                  <c:v>29.6615853658537</c:v>
                </c:pt>
                <c:pt idx="174">
                  <c:v>32.5523253673211</c:v>
                </c:pt>
                <c:pt idx="175">
                  <c:v>31.1283781869287</c:v>
                </c:pt>
                <c:pt idx="176">
                  <c:v>28.7564104130635</c:v>
                </c:pt>
                <c:pt idx="177">
                  <c:v>30.8105265067596</c:v>
                </c:pt>
                <c:pt idx="178">
                  <c:v>29.9116279069767</c:v>
                </c:pt>
                <c:pt idx="179">
                  <c:v>35.8105265825987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ElectricFP0622!$J$5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ElectricFP0622!$J$6:$J$185</c:f>
              <c:numCache>
                <c:formatCode>_(* #,##0.00_);_(* \(#,##0.00\);_(* \-??_);_(@_)</c:formatCode>
                <c:ptCount val="180"/>
                <c:pt idx="0">
                  <c:v>63.9999993816018</c:v>
                </c:pt>
                <c:pt idx="1">
                  <c:v>68.0000002458691</c:v>
                </c:pt>
                <c:pt idx="2">
                  <c:v>64.9999995157122</c:v>
                </c:pt>
                <c:pt idx="3">
                  <c:v>59.9999998108699</c:v>
                </c:pt>
                <c:pt idx="4">
                  <c:v>44.9999997415579</c:v>
                </c:pt>
                <c:pt idx="5">
                  <c:v>45</c:v>
                </c:pt>
                <c:pt idx="6">
                  <c:v>56.9999996155228</c:v>
                </c:pt>
                <c:pt idx="7">
                  <c:v>42.9999997317791</c:v>
                </c:pt>
                <c:pt idx="8">
                  <c:v>40.0000002162486</c:v>
                </c:pt>
                <c:pt idx="9">
                  <c:v>38.0000002360658</c:v>
                </c:pt>
                <c:pt idx="10">
                  <c:v>38</c:v>
                </c:pt>
                <c:pt idx="11">
                  <c:v>45.0000003352761</c:v>
                </c:pt>
                <c:pt idx="12">
                  <c:v>54.9999994598329</c:v>
                </c:pt>
                <c:pt idx="13">
                  <c:v>60.0000001977269</c:v>
                </c:pt>
                <c:pt idx="14">
                  <c:v>49.9999996274709</c:v>
                </c:pt>
                <c:pt idx="15">
                  <c:v>36.9999998859488</c:v>
                </c:pt>
                <c:pt idx="16">
                  <c:v>31.9999998160637</c:v>
                </c:pt>
                <c:pt idx="17">
                  <c:v>32</c:v>
                </c:pt>
                <c:pt idx="18">
                  <c:v>33.9999997725756</c:v>
                </c:pt>
                <c:pt idx="19">
                  <c:v>29.9999998224278</c:v>
                </c:pt>
                <c:pt idx="20">
                  <c:v>28.0000001370634</c:v>
                </c:pt>
                <c:pt idx="21">
                  <c:v>28.000000173324</c:v>
                </c:pt>
                <c:pt idx="22">
                  <c:v>28</c:v>
                </c:pt>
                <c:pt idx="23">
                  <c:v>35.0000002607703</c:v>
                </c:pt>
                <c:pt idx="24">
                  <c:v>43.9999995556001</c:v>
                </c:pt>
                <c:pt idx="25">
                  <c:v>48.000000102082</c:v>
                </c:pt>
                <c:pt idx="26">
                  <c:v>43.9999996721744</c:v>
                </c:pt>
                <c:pt idx="27">
                  <c:v>31.9999998853757</c:v>
                </c:pt>
                <c:pt idx="28">
                  <c:v>28.9999998302332</c:v>
                </c:pt>
                <c:pt idx="29">
                  <c:v>29</c:v>
                </c:pt>
                <c:pt idx="30">
                  <c:v>28.9999998064212</c:v>
                </c:pt>
                <c:pt idx="31">
                  <c:v>28.9999998283501</c:v>
                </c:pt>
                <c:pt idx="32">
                  <c:v>29.0000001644859</c:v>
                </c:pt>
                <c:pt idx="33">
                  <c:v>29.0000001807746</c:v>
                </c:pt>
                <c:pt idx="34">
                  <c:v>31</c:v>
                </c:pt>
                <c:pt idx="35">
                  <c:v>31.0000002309679</c:v>
                </c:pt>
                <c:pt idx="36">
                  <c:v>39.9999996220193</c:v>
                </c:pt>
                <c:pt idx="37">
                  <c:v>42.0000000778222</c:v>
                </c:pt>
                <c:pt idx="38">
                  <c:v>37.9999997168779</c:v>
                </c:pt>
                <c:pt idx="39">
                  <c:v>30.9999999121377</c:v>
                </c:pt>
                <c:pt idx="40">
                  <c:v>27.9999998318963</c:v>
                </c:pt>
                <c:pt idx="41">
                  <c:v>28</c:v>
                </c:pt>
                <c:pt idx="42">
                  <c:v>28.9999998096637</c:v>
                </c:pt>
                <c:pt idx="43">
                  <c:v>28.9999998224278</c:v>
                </c:pt>
                <c:pt idx="44">
                  <c:v>29.0000001644859</c:v>
                </c:pt>
                <c:pt idx="45">
                  <c:v>29.0000001807746</c:v>
                </c:pt>
                <c:pt idx="46">
                  <c:v>31</c:v>
                </c:pt>
                <c:pt idx="47">
                  <c:v>31.0000002309679</c:v>
                </c:pt>
                <c:pt idx="48">
                  <c:v>39.9999996534614</c:v>
                </c:pt>
                <c:pt idx="49">
                  <c:v>42.0000001151974</c:v>
                </c:pt>
                <c:pt idx="50">
                  <c:v>37.9999997168779</c:v>
                </c:pt>
                <c:pt idx="51">
                  <c:v>30.9999999121377</c:v>
                </c:pt>
                <c:pt idx="52">
                  <c:v>27.9999998318963</c:v>
                </c:pt>
                <c:pt idx="53">
                  <c:v>28</c:v>
                </c:pt>
                <c:pt idx="54">
                  <c:v>29.149999808741</c:v>
                </c:pt>
                <c:pt idx="55">
                  <c:v>29.1499998216207</c:v>
                </c:pt>
                <c:pt idx="56">
                  <c:v>29.1500001651736</c:v>
                </c:pt>
                <c:pt idx="57">
                  <c:v>29.1500001749257</c:v>
                </c:pt>
                <c:pt idx="58">
                  <c:v>31.15</c:v>
                </c:pt>
                <c:pt idx="59">
                  <c:v>31.1500002320856</c:v>
                </c:pt>
                <c:pt idx="60">
                  <c:v>40.1499996522008</c:v>
                </c:pt>
                <c:pt idx="61">
                  <c:v>42.1500001155986</c:v>
                </c:pt>
                <c:pt idx="62">
                  <c:v>38.1499997157603</c:v>
                </c:pt>
                <c:pt idx="63">
                  <c:v>31.1499999120423</c:v>
                </c:pt>
                <c:pt idx="64">
                  <c:v>28.1499998311279</c:v>
                </c:pt>
                <c:pt idx="65">
                  <c:v>28.15</c:v>
                </c:pt>
                <c:pt idx="66">
                  <c:v>29.3499998042224</c:v>
                </c:pt>
                <c:pt idx="67">
                  <c:v>29.3499998205652</c:v>
                </c:pt>
                <c:pt idx="68">
                  <c:v>29.350000166062</c:v>
                </c:pt>
                <c:pt idx="69">
                  <c:v>29.3500001759268</c:v>
                </c:pt>
                <c:pt idx="70">
                  <c:v>31.35</c:v>
                </c:pt>
                <c:pt idx="71">
                  <c:v>31.3500002335757</c:v>
                </c:pt>
                <c:pt idx="72">
                  <c:v>40.3499996505851</c:v>
                </c:pt>
                <c:pt idx="73">
                  <c:v>42.3500001160858</c:v>
                </c:pt>
                <c:pt idx="74">
                  <c:v>38.3499997142702</c:v>
                </c:pt>
                <c:pt idx="75">
                  <c:v>31.3499998888431</c:v>
                </c:pt>
                <c:pt idx="76">
                  <c:v>28.3499998301267</c:v>
                </c:pt>
                <c:pt idx="77">
                  <c:v>28.35</c:v>
                </c:pt>
                <c:pt idx="78">
                  <c:v>29.5499998029708</c:v>
                </c:pt>
                <c:pt idx="79">
                  <c:v>29.5499998184374</c:v>
                </c:pt>
                <c:pt idx="80">
                  <c:v>29.5500001568915</c:v>
                </c:pt>
                <c:pt idx="81">
                  <c:v>29.5500001837548</c:v>
                </c:pt>
                <c:pt idx="82">
                  <c:v>31.55</c:v>
                </c:pt>
                <c:pt idx="83">
                  <c:v>31.5500002350658</c:v>
                </c:pt>
                <c:pt idx="84">
                  <c:v>40.5499996170606</c:v>
                </c:pt>
                <c:pt idx="85">
                  <c:v>42.5500000786831</c:v>
                </c:pt>
                <c:pt idx="86">
                  <c:v>38.5499997127801</c:v>
                </c:pt>
                <c:pt idx="87">
                  <c:v>31.5499998885565</c:v>
                </c:pt>
                <c:pt idx="88">
                  <c:v>28.5499998351027</c:v>
                </c:pt>
                <c:pt idx="89">
                  <c:v>28.55</c:v>
                </c:pt>
                <c:pt idx="90">
                  <c:v>29.7499998018214</c:v>
                </c:pt>
                <c:pt idx="91">
                  <c:v>29.7499998186404</c:v>
                </c:pt>
                <c:pt idx="92">
                  <c:v>29.7500001573594</c:v>
                </c:pt>
                <c:pt idx="93">
                  <c:v>29.7500001846568</c:v>
                </c:pt>
                <c:pt idx="94">
                  <c:v>31.75</c:v>
                </c:pt>
                <c:pt idx="95">
                  <c:v>31.7500002365559</c:v>
                </c:pt>
                <c:pt idx="96">
                  <c:v>40.749999615784</c:v>
                </c:pt>
                <c:pt idx="97">
                  <c:v>42.7500000784696</c:v>
                </c:pt>
                <c:pt idx="98">
                  <c:v>38.74999971129</c:v>
                </c:pt>
                <c:pt idx="99">
                  <c:v>31.7499998887858</c:v>
                </c:pt>
                <c:pt idx="100">
                  <c:v>28.7499998344108</c:v>
                </c:pt>
                <c:pt idx="101">
                  <c:v>28.75</c:v>
                </c:pt>
                <c:pt idx="102">
                  <c:v>29.9999998037335</c:v>
                </c:pt>
                <c:pt idx="103">
                  <c:v>29.9999998173987</c:v>
                </c:pt>
                <c:pt idx="104">
                  <c:v>30.0000001685837</c:v>
                </c:pt>
                <c:pt idx="105">
                  <c:v>30.0000001859312</c:v>
                </c:pt>
                <c:pt idx="106">
                  <c:v>32</c:v>
                </c:pt>
                <c:pt idx="107">
                  <c:v>32.0000002384186</c:v>
                </c:pt>
                <c:pt idx="108">
                  <c:v>40.9999996137624</c:v>
                </c:pt>
                <c:pt idx="109">
                  <c:v>43.0000000786286</c:v>
                </c:pt>
                <c:pt idx="110">
                  <c:v>38.9999997094274</c:v>
                </c:pt>
                <c:pt idx="111">
                  <c:v>31.9999999126601</c:v>
                </c:pt>
                <c:pt idx="112">
                  <c:v>28.9999998271698</c:v>
                </c:pt>
                <c:pt idx="113">
                  <c:v>29</c:v>
                </c:pt>
                <c:pt idx="114">
                  <c:v>30.2499998022607</c:v>
                </c:pt>
                <c:pt idx="115">
                  <c:v>30.2499998161569</c:v>
                </c:pt>
                <c:pt idx="116">
                  <c:v>30.2500001695867</c:v>
                </c:pt>
                <c:pt idx="117">
                  <c:v>30.2500001872056</c:v>
                </c:pt>
                <c:pt idx="118">
                  <c:v>32.25</c:v>
                </c:pt>
                <c:pt idx="119">
                  <c:v>32.2500002402812</c:v>
                </c:pt>
                <c:pt idx="120">
                  <c:v>41.2499996443864</c:v>
                </c:pt>
                <c:pt idx="121">
                  <c:v>43.2500001174899</c:v>
                </c:pt>
                <c:pt idx="122">
                  <c:v>39.2499997075647</c:v>
                </c:pt>
                <c:pt idx="123">
                  <c:v>32.2499999128418</c:v>
                </c:pt>
                <c:pt idx="124">
                  <c:v>29.2499998260057</c:v>
                </c:pt>
                <c:pt idx="125">
                  <c:v>29.25</c:v>
                </c:pt>
                <c:pt idx="126">
                  <c:v>30.499999800593</c:v>
                </c:pt>
                <c:pt idx="127">
                  <c:v>30.4999998134737</c:v>
                </c:pt>
                <c:pt idx="128">
                  <c:v>30.5000001710195</c:v>
                </c:pt>
                <c:pt idx="129">
                  <c:v>30.5000001815613</c:v>
                </c:pt>
                <c:pt idx="130">
                  <c:v>32.5</c:v>
                </c:pt>
                <c:pt idx="131">
                  <c:v>32.5000002421439</c:v>
                </c:pt>
                <c:pt idx="132">
                  <c:v>41.4999996416357</c:v>
                </c:pt>
                <c:pt idx="133">
                  <c:v>43.5000001186362</c:v>
                </c:pt>
                <c:pt idx="134">
                  <c:v>39.499999705702</c:v>
                </c:pt>
                <c:pt idx="135">
                  <c:v>32.4999998874962</c:v>
                </c:pt>
                <c:pt idx="136">
                  <c:v>29.4999998244923</c:v>
                </c:pt>
                <c:pt idx="137">
                  <c:v>29.5</c:v>
                </c:pt>
                <c:pt idx="138">
                  <c:v>30.749999795393</c:v>
                </c:pt>
                <c:pt idx="139">
                  <c:v>30.7499998130525</c:v>
                </c:pt>
                <c:pt idx="140">
                  <c:v>30.7500001617435</c:v>
                </c:pt>
                <c:pt idx="141">
                  <c:v>30.7500001903427</c:v>
                </c:pt>
                <c:pt idx="142">
                  <c:v>32.75</c:v>
                </c:pt>
                <c:pt idx="143">
                  <c:v>32.7500002440065</c:v>
                </c:pt>
                <c:pt idx="144">
                  <c:v>41.7499996059938</c:v>
                </c:pt>
                <c:pt idx="145">
                  <c:v>43.7500001197824</c:v>
                </c:pt>
                <c:pt idx="146">
                  <c:v>39.7499997038394</c:v>
                </c:pt>
                <c:pt idx="147">
                  <c:v>32.7499998864933</c:v>
                </c:pt>
                <c:pt idx="148">
                  <c:v>29.7499998229789</c:v>
                </c:pt>
                <c:pt idx="149">
                  <c:v>29.75</c:v>
                </c:pt>
                <c:pt idx="150">
                  <c:v>30.9999997937007</c:v>
                </c:pt>
                <c:pt idx="151">
                  <c:v>30.9999998115003</c:v>
                </c:pt>
                <c:pt idx="152">
                  <c:v>31.000000163095</c:v>
                </c:pt>
                <c:pt idx="153">
                  <c:v>31.0000001919113</c:v>
                </c:pt>
                <c:pt idx="154">
                  <c:v>33</c:v>
                </c:pt>
                <c:pt idx="155">
                  <c:v>33.0000002458691</c:v>
                </c:pt>
                <c:pt idx="156">
                  <c:v>41.9999996031203</c:v>
                </c:pt>
                <c:pt idx="157">
                  <c:v>44.0000000818201</c:v>
                </c:pt>
                <c:pt idx="158">
                  <c:v>39.9999997019767</c:v>
                </c:pt>
                <c:pt idx="159">
                  <c:v>32.9999998854903</c:v>
                </c:pt>
                <c:pt idx="160">
                  <c:v>29.9999998278916</c:v>
                </c:pt>
                <c:pt idx="161">
                  <c:v>30</c:v>
                </c:pt>
                <c:pt idx="162">
                  <c:v>31.440853449123</c:v>
                </c:pt>
                <c:pt idx="163">
                  <c:v>31.5506942521522</c:v>
                </c:pt>
                <c:pt idx="164">
                  <c:v>31.2500001644466</c:v>
                </c:pt>
                <c:pt idx="165">
                  <c:v>31.5743423011595</c:v>
                </c:pt>
                <c:pt idx="166">
                  <c:v>33.25</c:v>
                </c:pt>
                <c:pt idx="167">
                  <c:v>33.2500002477318</c:v>
                </c:pt>
                <c:pt idx="168">
                  <c:v>42.2499996002468</c:v>
                </c:pt>
                <c:pt idx="169">
                  <c:v>44.2500000828309</c:v>
                </c:pt>
                <c:pt idx="170">
                  <c:v>40.2499997001141</c:v>
                </c:pt>
                <c:pt idx="171">
                  <c:v>33.4762819340835</c:v>
                </c:pt>
                <c:pt idx="172">
                  <c:v>30.531547443378</c:v>
                </c:pt>
                <c:pt idx="173">
                  <c:v>30.25</c:v>
                </c:pt>
                <c:pt idx="174">
                  <c:v>31.6848835134749</c:v>
                </c:pt>
                <c:pt idx="175">
                  <c:v>31.7959457509723</c:v>
                </c:pt>
                <c:pt idx="176">
                  <c:v>31.8192309483599</c:v>
                </c:pt>
                <c:pt idx="177">
                  <c:v>31.5000001950484</c:v>
                </c:pt>
                <c:pt idx="178">
                  <c:v>33.5</c:v>
                </c:pt>
                <c:pt idx="179">
                  <c:v>33.5000002495944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ElectricFP0622!$K$5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ElectricFP0622!$K$6:$K$185</c:f>
              <c:numCache>
                <c:formatCode>_(* #,##0.00_);_(* \(#,##0.00\);_(* \-??_);_(@_)</c:formatCode>
                <c:ptCount val="180"/>
                <c:pt idx="0">
                  <c:v>52.9999994909347</c:v>
                </c:pt>
                <c:pt idx="1">
                  <c:v>57.9999999426878</c:v>
                </c:pt>
                <c:pt idx="2">
                  <c:v>52.9999997615814</c:v>
                </c:pt>
                <c:pt idx="3">
                  <c:v>48.0000000447035</c:v>
                </c:pt>
                <c:pt idx="4">
                  <c:v>38.00000003702</c:v>
                </c:pt>
                <c:pt idx="5">
                  <c:v>38.0000000389856</c:v>
                </c:pt>
                <c:pt idx="6">
                  <c:v>39.0000000361171</c:v>
                </c:pt>
                <c:pt idx="7">
                  <c:v>32.0000000800937</c:v>
                </c:pt>
                <c:pt idx="8">
                  <c:v>29.000000083183</c:v>
                </c:pt>
                <c:pt idx="9">
                  <c:v>29.0000001013671</c:v>
                </c:pt>
                <c:pt idx="10">
                  <c:v>29.0000002709467</c:v>
                </c:pt>
                <c:pt idx="11">
                  <c:v>43.9999997769482</c:v>
                </c:pt>
                <c:pt idx="12">
                  <c:v>52.9999994146751</c:v>
                </c:pt>
                <c:pt idx="13">
                  <c:v>72.9999999472728</c:v>
                </c:pt>
                <c:pt idx="14">
                  <c:v>47.9999997541308</c:v>
                </c:pt>
                <c:pt idx="15">
                  <c:v>39.0000000275098</c:v>
                </c:pt>
                <c:pt idx="16">
                  <c:v>27.0000000244472</c:v>
                </c:pt>
                <c:pt idx="17">
                  <c:v>27.0000000265102</c:v>
                </c:pt>
                <c:pt idx="18">
                  <c:v>26.0000000218066</c:v>
                </c:pt>
                <c:pt idx="19">
                  <c:v>26.0000001036872</c:v>
                </c:pt>
                <c:pt idx="20">
                  <c:v>23.0000000725523</c:v>
                </c:pt>
                <c:pt idx="21">
                  <c:v>23.0000000948969</c:v>
                </c:pt>
                <c:pt idx="22">
                  <c:v>23.0000002216093</c:v>
                </c:pt>
                <c:pt idx="23">
                  <c:v>32.9999998169951</c:v>
                </c:pt>
                <c:pt idx="24">
                  <c:v>39.9999995729545</c:v>
                </c:pt>
                <c:pt idx="25">
                  <c:v>54.9999999488908</c:v>
                </c:pt>
                <c:pt idx="26">
                  <c:v>37.999999796506</c:v>
                </c:pt>
                <c:pt idx="27">
                  <c:v>33.0000000200593</c:v>
                </c:pt>
                <c:pt idx="28">
                  <c:v>25.0000000255448</c:v>
                </c:pt>
                <c:pt idx="29">
                  <c:v>25.0000000218066</c:v>
                </c:pt>
                <c:pt idx="30">
                  <c:v>23.9626879286069</c:v>
                </c:pt>
                <c:pt idx="31">
                  <c:v>24.1046842924387</c:v>
                </c:pt>
                <c:pt idx="32">
                  <c:v>22.0377699535098</c:v>
                </c:pt>
                <c:pt idx="33">
                  <c:v>22.1670867581489</c:v>
                </c:pt>
                <c:pt idx="34">
                  <c:v>22.2980891362663</c:v>
                </c:pt>
                <c:pt idx="35">
                  <c:v>29.9659457708151</c:v>
                </c:pt>
                <c:pt idx="36">
                  <c:v>35.4716407713392</c:v>
                </c:pt>
                <c:pt idx="37">
                  <c:v>47.180239683346</c:v>
                </c:pt>
                <c:pt idx="38">
                  <c:v>34.4016498120426</c:v>
                </c:pt>
                <c:pt idx="39">
                  <c:v>30.7468333552227</c:v>
                </c:pt>
                <c:pt idx="40">
                  <c:v>24.686931839036</c:v>
                </c:pt>
                <c:pt idx="41">
                  <c:v>24.8429225555807</c:v>
                </c:pt>
                <c:pt idx="42">
                  <c:v>24.6053299256068</c:v>
                </c:pt>
                <c:pt idx="43">
                  <c:v>24.7362000960302</c:v>
                </c:pt>
                <c:pt idx="44">
                  <c:v>22.8614690181126</c:v>
                </c:pt>
                <c:pt idx="45">
                  <c:v>22.9808367597587</c:v>
                </c:pt>
                <c:pt idx="46">
                  <c:v>23.1017336059681</c:v>
                </c:pt>
                <c:pt idx="47">
                  <c:v>30.0656493742313</c:v>
                </c:pt>
                <c:pt idx="48">
                  <c:v>35.0663729328359</c:v>
                </c:pt>
                <c:pt idx="49">
                  <c:v>45.6988321582189</c:v>
                </c:pt>
                <c:pt idx="50">
                  <c:v>34.0986564206869</c:v>
                </c:pt>
                <c:pt idx="51">
                  <c:v>30.7822666889022</c:v>
                </c:pt>
                <c:pt idx="52">
                  <c:v>25.2823138326398</c:v>
                </c:pt>
                <c:pt idx="53">
                  <c:v>25.4258791289355</c:v>
                </c:pt>
                <c:pt idx="54">
                  <c:v>25.2121083090455</c:v>
                </c:pt>
                <c:pt idx="55">
                  <c:v>25.3328658848471</c:v>
                </c:pt>
                <c:pt idx="56">
                  <c:v>23.6327589032644</c:v>
                </c:pt>
                <c:pt idx="57">
                  <c:v>23.7430825441781</c:v>
                </c:pt>
                <c:pt idx="58">
                  <c:v>23.8547932982429</c:v>
                </c:pt>
                <c:pt idx="59">
                  <c:v>30.1790861316609</c:v>
                </c:pt>
                <c:pt idx="60">
                  <c:v>34.7209839036314</c:v>
                </c:pt>
                <c:pt idx="61">
                  <c:v>44.3756537348924</c:v>
                </c:pt>
                <c:pt idx="62">
                  <c:v>33.8462035421602</c:v>
                </c:pt>
                <c:pt idx="63">
                  <c:v>30.8373116896526</c:v>
                </c:pt>
                <c:pt idx="64">
                  <c:v>25.8461251098106</c:v>
                </c:pt>
                <c:pt idx="65">
                  <c:v>25.9783984992083</c:v>
                </c:pt>
                <c:pt idx="66">
                  <c:v>25.7862693802034</c:v>
                </c:pt>
                <c:pt idx="67">
                  <c:v>25.897836516824</c:v>
                </c:pt>
                <c:pt idx="68">
                  <c:v>24.3563844564669</c:v>
                </c:pt>
                <c:pt idx="69">
                  <c:v>24.458487484755</c:v>
                </c:pt>
                <c:pt idx="70">
                  <c:v>24.5618487153657</c:v>
                </c:pt>
                <c:pt idx="71">
                  <c:v>30.3050123752908</c:v>
                </c:pt>
                <c:pt idx="72">
                  <c:v>34.4300506162396</c:v>
                </c:pt>
                <c:pt idx="73">
                  <c:v>43.1963726737603</c:v>
                </c:pt>
                <c:pt idx="74">
                  <c:v>33.6397130165853</c:v>
                </c:pt>
                <c:pt idx="75">
                  <c:v>30.9101916865359</c:v>
                </c:pt>
                <c:pt idx="76">
                  <c:v>26.3812259934279</c:v>
                </c:pt>
                <c:pt idx="77">
                  <c:v>26.5032385352554</c:v>
                </c:pt>
                <c:pt idx="78">
                  <c:v>26.266359982053</c:v>
                </c:pt>
                <c:pt idx="79">
                  <c:v>26.3714062397146</c:v>
                </c:pt>
                <c:pt idx="80">
                  <c:v>24.9425730090572</c:v>
                </c:pt>
                <c:pt idx="81">
                  <c:v>25.0388446412726</c:v>
                </c:pt>
                <c:pt idx="82">
                  <c:v>25.1362827823359</c:v>
                </c:pt>
                <c:pt idx="83">
                  <c:v>30.4669394652387</c:v>
                </c:pt>
                <c:pt idx="84">
                  <c:v>34.2960684461744</c:v>
                </c:pt>
                <c:pt idx="85">
                  <c:v>42.4317844214532</c:v>
                </c:pt>
                <c:pt idx="86">
                  <c:v>33.5656654025426</c:v>
                </c:pt>
                <c:pt idx="87">
                  <c:v>31.0344586270403</c:v>
                </c:pt>
                <c:pt idx="88">
                  <c:v>26.8336142401699</c:v>
                </c:pt>
                <c:pt idx="89">
                  <c:v>26.9483449439265</c:v>
                </c:pt>
                <c:pt idx="90">
                  <c:v>26.7300706304819</c:v>
                </c:pt>
                <c:pt idx="91">
                  <c:v>26.8290586488143</c:v>
                </c:pt>
                <c:pt idx="92">
                  <c:v>25.5048238808831</c:v>
                </c:pt>
                <c:pt idx="93">
                  <c:v>25.5956769862325</c:v>
                </c:pt>
                <c:pt idx="94">
                  <c:v>25.6876115625329</c:v>
                </c:pt>
                <c:pt idx="95">
                  <c:v>30.635139455552</c:v>
                </c:pt>
                <c:pt idx="96">
                  <c:v>34.1894377797871</c:v>
                </c:pt>
                <c:pt idx="97">
                  <c:v>41.7394735092359</c:v>
                </c:pt>
                <c:pt idx="98">
                  <c:v>33.5147045833634</c:v>
                </c:pt>
                <c:pt idx="99">
                  <c:v>31.1676842971405</c:v>
                </c:pt>
                <c:pt idx="100">
                  <c:v>27.27158051856</c:v>
                </c:pt>
                <c:pt idx="101">
                  <c:v>27.3795469369191</c:v>
                </c:pt>
                <c:pt idx="102">
                  <c:v>27.1785495417001</c:v>
                </c:pt>
                <c:pt idx="103">
                  <c:v>27.2719096753998</c:v>
                </c:pt>
                <c:pt idx="104">
                  <c:v>26.0448154984582</c:v>
                </c:pt>
                <c:pt idx="105">
                  <c:v>26.1306342175977</c:v>
                </c:pt>
                <c:pt idx="106">
                  <c:v>26.2174555352331</c:v>
                </c:pt>
                <c:pt idx="107">
                  <c:v>30.8091723753811</c:v>
                </c:pt>
                <c:pt idx="108">
                  <c:v>34.1082398462189</c:v>
                </c:pt>
                <c:pt idx="109">
                  <c:v>41.1143689224305</c:v>
                </c:pt>
                <c:pt idx="110">
                  <c:v>33.4852105688135</c:v>
                </c:pt>
                <c:pt idx="111">
                  <c:v>31.3092399957243</c:v>
                </c:pt>
                <c:pt idx="112">
                  <c:v>27.6961370579635</c:v>
                </c:pt>
                <c:pt idx="113">
                  <c:v>27.7978205369707</c:v>
                </c:pt>
                <c:pt idx="114">
                  <c:v>27.5614247205358</c:v>
                </c:pt>
                <c:pt idx="115">
                  <c:v>27.6510202683806</c:v>
                </c:pt>
                <c:pt idx="116">
                  <c:v>26.4889647605931</c:v>
                </c:pt>
                <c:pt idx="117">
                  <c:v>26.5714175360364</c:v>
                </c:pt>
                <c:pt idx="118">
                  <c:v>26.6548199228581</c:v>
                </c:pt>
                <c:pt idx="119">
                  <c:v>31.0083088003348</c:v>
                </c:pt>
                <c:pt idx="120">
                  <c:v>34.1364818091906</c:v>
                </c:pt>
                <c:pt idx="121">
                  <c:v>40.7784168897982</c:v>
                </c:pt>
                <c:pt idx="122">
                  <c:v>33.5480626812383</c:v>
                </c:pt>
                <c:pt idx="123">
                  <c:v>31.486624474738</c:v>
                </c:pt>
                <c:pt idx="124">
                  <c:v>28.0630248392468</c:v>
                </c:pt>
                <c:pt idx="125">
                  <c:v>28.1605037514968</c:v>
                </c:pt>
                <c:pt idx="126">
                  <c:v>27.9375370997413</c:v>
                </c:pt>
                <c:pt idx="127">
                  <c:v>28.02355871874</c:v>
                </c:pt>
                <c:pt idx="128">
                  <c:v>26.9232297758356</c:v>
                </c:pt>
                <c:pt idx="129">
                  <c:v>27.0024865538651</c:v>
                </c:pt>
                <c:pt idx="130">
                  <c:v>27.0826427521869</c:v>
                </c:pt>
                <c:pt idx="131">
                  <c:v>31.2100358330584</c:v>
                </c:pt>
                <c:pt idx="132">
                  <c:v>34.1760200548916</c:v>
                </c:pt>
                <c:pt idx="133">
                  <c:v>40.4723173676271</c:v>
                </c:pt>
                <c:pt idx="134">
                  <c:v>33.6204507908518</c:v>
                </c:pt>
                <c:pt idx="135">
                  <c:v>31.667709548218</c:v>
                </c:pt>
                <c:pt idx="136">
                  <c:v>28.4239549935291</c:v>
                </c:pt>
                <c:pt idx="137">
                  <c:v>28.5174428302304</c:v>
                </c:pt>
                <c:pt idx="138">
                  <c:v>28.3072198606857</c:v>
                </c:pt>
                <c:pt idx="139">
                  <c:v>28.3898488776214</c:v>
                </c:pt>
                <c:pt idx="140">
                  <c:v>27.3480976972124</c:v>
                </c:pt>
                <c:pt idx="141">
                  <c:v>27.4243202247283</c:v>
                </c:pt>
                <c:pt idx="142">
                  <c:v>27.501394486082</c:v>
                </c:pt>
                <c:pt idx="143">
                  <c:v>31.4142257203638</c:v>
                </c:pt>
                <c:pt idx="144">
                  <c:v>34.226297357785</c:v>
                </c:pt>
                <c:pt idx="145">
                  <c:v>40.1945974865521</c:v>
                </c:pt>
                <c:pt idx="146">
                  <c:v>33.7019042935899</c:v>
                </c:pt>
                <c:pt idx="147">
                  <c:v>31.8523125684848</c:v>
                </c:pt>
                <c:pt idx="148">
                  <c:v>28.7792216398885</c:v>
                </c:pt>
                <c:pt idx="149">
                  <c:v>28.8689214028134</c:v>
                </c:pt>
                <c:pt idx="150">
                  <c:v>28.6269953232996</c:v>
                </c:pt>
                <c:pt idx="151">
                  <c:v>28.7076504580185</c:v>
                </c:pt>
                <c:pt idx="152">
                  <c:v>27.7000583783238</c:v>
                </c:pt>
                <c:pt idx="153">
                  <c:v>27.7745176121493</c:v>
                </c:pt>
                <c:pt idx="154">
                  <c:v>27.8498005887448</c:v>
                </c:pt>
                <c:pt idx="155">
                  <c:v>31.637510373635</c:v>
                </c:pt>
                <c:pt idx="156">
                  <c:v>34.359817118989</c:v>
                </c:pt>
                <c:pt idx="157">
                  <c:v>40.1368079760646</c:v>
                </c:pt>
                <c:pt idx="158">
                  <c:v>33.8535947761982</c:v>
                </c:pt>
                <c:pt idx="159">
                  <c:v>32.0641657014853</c:v>
                </c:pt>
                <c:pt idx="160">
                  <c:v>29.0906285659195</c:v>
                </c:pt>
                <c:pt idx="161">
                  <c:v>29.1781220123951</c:v>
                </c:pt>
                <c:pt idx="162">
                  <c:v>28.9034833164162</c:v>
                </c:pt>
                <c:pt idx="163">
                  <c:v>29.0289500678924</c:v>
                </c:pt>
                <c:pt idx="164">
                  <c:v>28.0489385820893</c:v>
                </c:pt>
                <c:pt idx="165">
                  <c:v>28.1242440681939</c:v>
                </c:pt>
                <c:pt idx="166">
                  <c:v>28.195231965276</c:v>
                </c:pt>
                <c:pt idx="167">
                  <c:v>31.8616028150988</c:v>
                </c:pt>
                <c:pt idx="168">
                  <c:v>34.4968598895794</c:v>
                </c:pt>
                <c:pt idx="169">
                  <c:v>40.0883302758153</c:v>
                </c:pt>
                <c:pt idx="170">
                  <c:v>34.0082603152079</c:v>
                </c:pt>
                <c:pt idx="171">
                  <c:v>32.3491792922559</c:v>
                </c:pt>
                <c:pt idx="172">
                  <c:v>29.3717874127259</c:v>
                </c:pt>
                <c:pt idx="173">
                  <c:v>29.4855296358765</c:v>
                </c:pt>
                <c:pt idx="174">
                  <c:v>29.2113599879473</c:v>
                </c:pt>
                <c:pt idx="175">
                  <c:v>29.3320659314049</c:v>
                </c:pt>
                <c:pt idx="176">
                  <c:v>28.3406667124311</c:v>
                </c:pt>
                <c:pt idx="177">
                  <c:v>28.4659102045973</c:v>
                </c:pt>
                <c:pt idx="178">
                  <c:v>28.5377691580076</c:v>
                </c:pt>
                <c:pt idx="179">
                  <c:v>32.0864811879915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3980096"/>
        <c:axId val="43198485"/>
      </c:lineChart>
      <c:catAx>
        <c:axId val="9398009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43198485"/>
        <c:crossesAt val="0"/>
        <c:auto val="1"/>
        <c:lblAlgn val="ctr"/>
        <c:lblOffset val="100"/>
        <c:noMultiLvlLbl val="0"/>
      </c:catAx>
      <c:valAx>
        <c:axId val="43198485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9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398009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barChart>
        <c:barDir val="col"/>
        <c:grouping val="clustered"/>
        <c:varyColors val="0"/>
        <c:axId val="54766590"/>
        <c:axId val="77000653"/>
      </c:barChart>
      <c:catAx>
        <c:axId val="54766590"/>
        <c:scaling>
          <c:orientation val="minMax"/>
        </c:scaling>
        <c:delete val="0"/>
        <c:axPos val="b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77000653"/>
        <c:auto val="1"/>
        <c:lblAlgn val="ctr"/>
        <c:lblOffset val="100"/>
        <c:noMultiLvlLbl val="0"/>
      </c:catAx>
      <c:valAx>
        <c:axId val="77000653"/>
        <c:scaling>
          <c:orientation val="minMax"/>
        </c:scaling>
        <c:delete val="0"/>
        <c:axPos val="l"/>
        <c:numFmt formatCode="General" sourceLinked="1"/>
        <c:tickLblPos val="none"/>
        <c:spPr>
          <a:ln w="0">
            <a:noFill/>
          </a:ln>
        </c:spPr>
        <c:txPr>
          <a:bodyPr/>
          <a:lstStyle/>
          <a:p>
            <a:pPr>
              <a:defRPr b="0" sz="1800"/>
            </a:pPr>
          </a:p>
        </c:txPr>
        <c:crossAx val="54766590"/>
        <c:crossBetween val="midCat"/>
      </c:valAx>
      <c:spPr>
        <a:solidFill>
          <a:srgbClr val="d9d9d9"/>
        </a:solidFill>
        <a:ln w="0">
          <a:noFill/>
        </a:ln>
      </c:spPr>
    </c:plotArea>
    <c:plotVisOnly val="1"/>
    <c:dispBlanksAs val="gap"/>
  </c:chart>
  <c:spPr>
    <a:noFill/>
    <a:ln w="12600">
      <a:noFill/>
    </a:ln>
  </c:spPr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ayout>
        <c:manualLayout>
          <c:xMode val="edge"/>
          <c:yMode val="edge"/>
          <c:x val="0.0689585234763209"/>
          <c:y val="0.0284256559766764"/>
          <c:w val="0.914968055978096"/>
          <c:h val="0.94811820832229"/>
        </c:manualLayout>
      </c:layout>
      <c:lineChart>
        <c:grouping val="standard"/>
        <c:varyColors val="0"/>
        <c:ser>
          <c:idx val="0"/>
          <c:order val="0"/>
          <c:tx>
            <c:strRef>
              <c:f>ElectricFP0622!$R$5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000080"/>
            </a:solidFill>
            <a:ln w="12600">
              <a:solidFill>
                <a:srgbClr val="000080"/>
              </a:solidFill>
              <a:round/>
            </a:ln>
          </c:spPr>
          <c:marker>
            <c:symbol val="diamond"/>
            <c:size val="5"/>
            <c:spPr>
              <a:solidFill>
                <a:srgbClr val="000080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ElectricFP0622!$R$6:$R$77</c:f>
              <c:numCache>
                <c:formatCode>_(* #,##0.00_);_(* \(#,##0.00\);_(* \-??_);_(@_)</c:formatCode>
                <c:ptCount val="72"/>
                <c:pt idx="0">
                  <c:v>81.9892471299697</c:v>
                </c:pt>
                <c:pt idx="1">
                  <c:v>90.2258059942434</c:v>
                </c:pt>
                <c:pt idx="2">
                  <c:v>81.9333327228824</c:v>
                </c:pt>
                <c:pt idx="3">
                  <c:v>72.9032263448161</c:v>
                </c:pt>
                <c:pt idx="4">
                  <c:v>57.7777776329054</c:v>
                </c:pt>
                <c:pt idx="5">
                  <c:v>68.7634408602151</c:v>
                </c:pt>
                <c:pt idx="6">
                  <c:v>67.2365588032871</c:v>
                </c:pt>
                <c:pt idx="7">
                  <c:v>55.571428454348</c:v>
                </c:pt>
                <c:pt idx="8">
                  <c:v>45.2043011046105</c:v>
                </c:pt>
                <c:pt idx="9">
                  <c:v>41.0000001086129</c:v>
                </c:pt>
                <c:pt idx="10">
                  <c:v>41</c:v>
                </c:pt>
                <c:pt idx="11">
                  <c:v>47.3333336859941</c:v>
                </c:pt>
                <c:pt idx="12">
                  <c:v>64.8602149810402</c:v>
                </c:pt>
                <c:pt idx="13">
                  <c:v>71.8387092032259</c:v>
                </c:pt>
                <c:pt idx="14">
                  <c:v>64.2666661878427</c:v>
                </c:pt>
                <c:pt idx="15">
                  <c:v>45.6451616568431</c:v>
                </c:pt>
                <c:pt idx="16">
                  <c:v>37.7777776867151</c:v>
                </c:pt>
                <c:pt idx="17">
                  <c:v>40.2258064516129</c:v>
                </c:pt>
                <c:pt idx="18">
                  <c:v>37.1935482065103</c:v>
                </c:pt>
                <c:pt idx="19">
                  <c:v>33.7142856379173</c:v>
                </c:pt>
                <c:pt idx="20">
                  <c:v>32.7526881550889</c:v>
                </c:pt>
                <c:pt idx="21">
                  <c:v>27.1333334082531</c:v>
                </c:pt>
                <c:pt idx="22">
                  <c:v>29.2795698924731</c:v>
                </c:pt>
                <c:pt idx="23">
                  <c:v>32.7222224660217</c:v>
                </c:pt>
                <c:pt idx="24">
                  <c:v>47.4301074457565</c:v>
                </c:pt>
                <c:pt idx="25">
                  <c:v>54.5806447993063</c:v>
                </c:pt>
                <c:pt idx="26">
                  <c:v>49.0555551900632</c:v>
                </c:pt>
                <c:pt idx="27">
                  <c:v>31.8709679731438</c:v>
                </c:pt>
                <c:pt idx="28">
                  <c:v>28.2666665905466</c:v>
                </c:pt>
                <c:pt idx="29">
                  <c:v>29.3978494623656</c:v>
                </c:pt>
                <c:pt idx="30">
                  <c:v>30.8387095227297</c:v>
                </c:pt>
                <c:pt idx="31">
                  <c:v>28.2758619937532</c:v>
                </c:pt>
                <c:pt idx="32">
                  <c:v>27.4516129022644</c:v>
                </c:pt>
                <c:pt idx="33">
                  <c:v>27.7111111855341</c:v>
                </c:pt>
                <c:pt idx="34">
                  <c:v>28.3440860215054</c:v>
                </c:pt>
                <c:pt idx="35">
                  <c:v>33.866666918993</c:v>
                </c:pt>
                <c:pt idx="36">
                  <c:v>46.6666666088345</c:v>
                </c:pt>
                <c:pt idx="37">
                  <c:v>55.1397845765015</c:v>
                </c:pt>
                <c:pt idx="38">
                  <c:v>46.499999653548</c:v>
                </c:pt>
                <c:pt idx="39">
                  <c:v>32.3978497000431</c:v>
                </c:pt>
                <c:pt idx="40">
                  <c:v>27.2777777054451</c:v>
                </c:pt>
                <c:pt idx="41">
                  <c:v>29.5161290322581</c:v>
                </c:pt>
                <c:pt idx="42">
                  <c:v>30.6693546846509</c:v>
                </c:pt>
                <c:pt idx="43">
                  <c:v>28.4162560824231</c:v>
                </c:pt>
                <c:pt idx="44">
                  <c:v>27.4516129022644</c:v>
                </c:pt>
                <c:pt idx="45">
                  <c:v>27.7111111855341</c:v>
                </c:pt>
                <c:pt idx="46">
                  <c:v>28.3440860215054</c:v>
                </c:pt>
                <c:pt idx="47">
                  <c:v>33.866666918993</c:v>
                </c:pt>
                <c:pt idx="48">
                  <c:v>46.3790321991609</c:v>
                </c:pt>
                <c:pt idx="49">
                  <c:v>55.4919351102003</c:v>
                </c:pt>
                <c:pt idx="50">
                  <c:v>46.499999653548</c:v>
                </c:pt>
                <c:pt idx="51">
                  <c:v>32.3978497000431</c:v>
                </c:pt>
                <c:pt idx="52">
                  <c:v>27.2777777054451</c:v>
                </c:pt>
                <c:pt idx="53">
                  <c:v>29.5161290322581</c:v>
                </c:pt>
                <c:pt idx="54">
                  <c:v>30.8779568342252</c:v>
                </c:pt>
                <c:pt idx="55">
                  <c:v>28.6269703677649</c:v>
                </c:pt>
                <c:pt idx="56">
                  <c:v>27.6629032246168</c:v>
                </c:pt>
                <c:pt idx="57">
                  <c:v>27.7680556303511</c:v>
                </c:pt>
                <c:pt idx="58">
                  <c:v>28.7126344086022</c:v>
                </c:pt>
                <c:pt idx="59">
                  <c:v>34.077778031677</c:v>
                </c:pt>
                <c:pt idx="60">
                  <c:v>46.5876343495443</c:v>
                </c:pt>
                <c:pt idx="61">
                  <c:v>55.7032254313509</c:v>
                </c:pt>
                <c:pt idx="62">
                  <c:v>46.7097218742077</c:v>
                </c:pt>
                <c:pt idx="63">
                  <c:v>32.6077959386131</c:v>
                </c:pt>
                <c:pt idx="64">
                  <c:v>27.4874999272948</c:v>
                </c:pt>
                <c:pt idx="65">
                  <c:v>29.555376344086</c:v>
                </c:pt>
                <c:pt idx="66">
                  <c:v>31.339247154839</c:v>
                </c:pt>
                <c:pt idx="67">
                  <c:v>28.9186370339349</c:v>
                </c:pt>
                <c:pt idx="68">
                  <c:v>27.9553763425518</c:v>
                </c:pt>
                <c:pt idx="69">
                  <c:v>28.0583334086256</c:v>
                </c:pt>
                <c:pt idx="70">
                  <c:v>29.0032258064516</c:v>
                </c:pt>
                <c:pt idx="71">
                  <c:v>34.3700002560765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ElectricFP0622!$S$5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ff00ff"/>
            </a:solidFill>
            <a:ln w="12600">
              <a:solidFill>
                <a:srgbClr val="ff00ff"/>
              </a:solidFill>
              <a:round/>
            </a:ln>
          </c:spPr>
          <c:marker>
            <c:symbol val="square"/>
            <c:size val="5"/>
            <c:spPr>
              <a:solidFill>
                <a:srgbClr val="ff00ff"/>
              </a:solidFill>
            </c:spPr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126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ElectricFP0622!$S$6:$S$77</c:f>
              <c:numCache>
                <c:formatCode>_(* #,##0.00_);_(* \(#,##0.00\);_(* \-??_);_(@_)</c:formatCode>
                <c:ptCount val="72"/>
                <c:pt idx="0">
                  <c:v>75.8279568755659</c:v>
                </c:pt>
                <c:pt idx="1">
                  <c:v>81.3548382222652</c:v>
                </c:pt>
                <c:pt idx="2">
                  <c:v>76.1999994322658</c:v>
                </c:pt>
                <c:pt idx="3">
                  <c:v>68.7096779889637</c:v>
                </c:pt>
                <c:pt idx="4">
                  <c:v>50.5555554406924</c:v>
                </c:pt>
                <c:pt idx="5">
                  <c:v>50.3763440860215</c:v>
                </c:pt>
                <c:pt idx="6">
                  <c:v>58.1182792774972</c:v>
                </c:pt>
                <c:pt idx="7">
                  <c:v>42.4285713136196</c:v>
                </c:pt>
                <c:pt idx="8">
                  <c:v>40.0000000120171</c:v>
                </c:pt>
                <c:pt idx="9">
                  <c:v>39.1555556552278</c:v>
                </c:pt>
                <c:pt idx="10">
                  <c:v>41.3548387096774</c:v>
                </c:pt>
                <c:pt idx="11">
                  <c:v>50.000000372529</c:v>
                </c:pt>
                <c:pt idx="12">
                  <c:v>70.0967741262128</c:v>
                </c:pt>
                <c:pt idx="13">
                  <c:v>75.6774188731947</c:v>
                </c:pt>
                <c:pt idx="14">
                  <c:v>59.5999995559454</c:v>
                </c:pt>
                <c:pt idx="15">
                  <c:v>42.8064519717328</c:v>
                </c:pt>
                <c:pt idx="16">
                  <c:v>35.8888888071395</c:v>
                </c:pt>
                <c:pt idx="17">
                  <c:v>36.3010752688172</c:v>
                </c:pt>
                <c:pt idx="18">
                  <c:v>36.2365589603702</c:v>
                </c:pt>
                <c:pt idx="19">
                  <c:v>33.9999999238976</c:v>
                </c:pt>
                <c:pt idx="20">
                  <c:v>31.9139784821459</c:v>
                </c:pt>
                <c:pt idx="21">
                  <c:v>29.1555556287368</c:v>
                </c:pt>
                <c:pt idx="22">
                  <c:v>29.6774193548387</c:v>
                </c:pt>
                <c:pt idx="23">
                  <c:v>37.2222224995493</c:v>
                </c:pt>
                <c:pt idx="24">
                  <c:v>54.0645160622574</c:v>
                </c:pt>
                <c:pt idx="25">
                  <c:v>63.0967737698867</c:v>
                </c:pt>
                <c:pt idx="26">
                  <c:v>50.1111107377542</c:v>
                </c:pt>
                <c:pt idx="27">
                  <c:v>34.3225809085754</c:v>
                </c:pt>
                <c:pt idx="28">
                  <c:v>28.9999999207755</c:v>
                </c:pt>
                <c:pt idx="29">
                  <c:v>29.5591397849462</c:v>
                </c:pt>
                <c:pt idx="30">
                  <c:v>31.2365589857061</c:v>
                </c:pt>
                <c:pt idx="31">
                  <c:v>30.1034481989156</c:v>
                </c:pt>
                <c:pt idx="32">
                  <c:v>29.5806451653761</c:v>
                </c:pt>
                <c:pt idx="33">
                  <c:v>29.5777778541048</c:v>
                </c:pt>
                <c:pt idx="34">
                  <c:v>32.0752688172043</c:v>
                </c:pt>
                <c:pt idx="35">
                  <c:v>37.3555558338761</c:v>
                </c:pt>
                <c:pt idx="36">
                  <c:v>53.4193548053823</c:v>
                </c:pt>
                <c:pt idx="37">
                  <c:v>57.0967737966848</c:v>
                </c:pt>
                <c:pt idx="38">
                  <c:v>45.2222218852904</c:v>
                </c:pt>
                <c:pt idx="39">
                  <c:v>33.2365593926641</c:v>
                </c:pt>
                <c:pt idx="40">
                  <c:v>28.5555554808428</c:v>
                </c:pt>
                <c:pt idx="41">
                  <c:v>28.5591397849462</c:v>
                </c:pt>
                <c:pt idx="42">
                  <c:v>31.1505374803098</c:v>
                </c:pt>
                <c:pt idx="43">
                  <c:v>30.1428570667548</c:v>
                </c:pt>
                <c:pt idx="44">
                  <c:v>29.5806451653761</c:v>
                </c:pt>
                <c:pt idx="45">
                  <c:v>29.5777778541048</c:v>
                </c:pt>
                <c:pt idx="46">
                  <c:v>32.0752688172043</c:v>
                </c:pt>
                <c:pt idx="47">
                  <c:v>37.3555558338761</c:v>
                </c:pt>
                <c:pt idx="48">
                  <c:v>52.9032257744061</c:v>
                </c:pt>
                <c:pt idx="49">
                  <c:v>57.6774189553915</c:v>
                </c:pt>
                <c:pt idx="50">
                  <c:v>45.2222218852904</c:v>
                </c:pt>
                <c:pt idx="51">
                  <c:v>33.2365593926641</c:v>
                </c:pt>
                <c:pt idx="52">
                  <c:v>28.5555554808428</c:v>
                </c:pt>
                <c:pt idx="53">
                  <c:v>28.5591397849462</c:v>
                </c:pt>
                <c:pt idx="54">
                  <c:v>31.3543009202427</c:v>
                </c:pt>
                <c:pt idx="55">
                  <c:v>30.3499999235517</c:v>
                </c:pt>
                <c:pt idx="56">
                  <c:v>29.7887096812528</c:v>
                </c:pt>
                <c:pt idx="57">
                  <c:v>29.7611111888558</c:v>
                </c:pt>
                <c:pt idx="58">
                  <c:v>32.3241935483871</c:v>
                </c:pt>
                <c:pt idx="59">
                  <c:v>37.563333613202</c:v>
                </c:pt>
                <c:pt idx="60">
                  <c:v>53.1069892151842</c:v>
                </c:pt>
                <c:pt idx="61">
                  <c:v>57.8854834700664</c:v>
                </c:pt>
                <c:pt idx="62">
                  <c:v>45.4277774393145</c:v>
                </c:pt>
                <c:pt idx="63">
                  <c:v>33.4424733731996</c:v>
                </c:pt>
                <c:pt idx="64">
                  <c:v>28.7611110360569</c:v>
                </c:pt>
                <c:pt idx="65">
                  <c:v>28.7413978494624</c:v>
                </c:pt>
                <c:pt idx="66">
                  <c:v>31.7263439297235</c:v>
                </c:pt>
                <c:pt idx="67">
                  <c:v>30.6357142088137</c:v>
                </c:pt>
                <c:pt idx="68">
                  <c:v>30.0758064550618</c:v>
                </c:pt>
                <c:pt idx="69">
                  <c:v>30.0444445226341</c:v>
                </c:pt>
                <c:pt idx="70">
                  <c:v>32.608064516129</c:v>
                </c:pt>
                <c:pt idx="71">
                  <c:v>37.8500002820045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1"/>
        <c:axId val="29167395"/>
        <c:axId val="50245391"/>
      </c:lineChart>
      <c:catAx>
        <c:axId val="29167395"/>
        <c:scaling>
          <c:orientation val="minMax"/>
        </c:scaling>
        <c:delete val="1"/>
        <c:axPos val="b"/>
        <c:numFmt formatCode="[$-409]m/d/yyyy" sourceLinked="1"/>
        <c:majorTickMark val="out"/>
        <c:minorTickMark val="none"/>
        <c:tickLblPos val="nextTo"/>
        <c:spPr>
          <a:ln w="0">
            <a:noFill/>
          </a:ln>
        </c:spPr>
        <c:txPr>
          <a:bodyPr rot="-5400000"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50245391"/>
        <c:auto val="1"/>
        <c:lblAlgn val="ctr"/>
        <c:lblOffset val="100"/>
        <c:noMultiLvlLbl val="0"/>
      </c:catAx>
      <c:valAx>
        <c:axId val="50245391"/>
        <c:scaling>
          <c:orientation val="minMax"/>
          <c:max val="200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title>
          <c:tx>
            <c:rich>
              <a:bodyPr rot="-5400000"/>
              <a:lstStyle/>
              <a:p>
                <a:pPr>
                  <a:defRPr b="0" sz="1300" strike="noStrike" u="none">
                    <a:uFillTx/>
                    <a:latin typeface="Arial"/>
                  </a:defRPr>
                </a:pPr>
                <a:r>
                  <a:rPr b="1" sz="1275" strike="noStrike" u="none">
                    <a:solidFill>
                      <a:srgbClr val="000000"/>
                    </a:solidFill>
                    <a:uFillTx/>
                    <a:latin typeface="Arial"/>
                  </a:rPr>
                  <a:t>Price ($/MWh)</a:t>
                </a:r>
              </a:p>
            </c:rich>
          </c:tx>
          <c:overlay val="0"/>
          <c:spPr>
            <a:noFill/>
            <a:ln w="0">
              <a:noFill/>
            </a:ln>
          </c:spPr>
        </c:title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155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29167395"/>
        <c:crossesAt val="1"/>
        <c:crossBetween val="midCat"/>
      </c:valAx>
      <c:spPr>
        <a:solidFill>
          <a:srgbClr val="c0c0c0"/>
        </a:solidFill>
        <a:ln w="12600">
          <a:solidFill>
            <a:srgbClr val="808080"/>
          </a:solidFill>
          <a:round/>
        </a:ln>
      </c:spPr>
    </c:plotArea>
    <c:plotVisOnly val="1"/>
    <c:dispBlanksAs val="gap"/>
  </c:chart>
  <c:spPr>
    <a:solidFill>
      <a:srgbClr val="ffffff"/>
    </a:solidFill>
    <a:ln w="0">
      <a:solidFill>
        <a:srgbClr val="000000"/>
      </a:solidFill>
    </a:ln>
  </c:spPr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autoTitleDeleted val="1"/>
    <c:plotArea>
      <c:lineChart>
        <c:grouping val="standard"/>
        <c:varyColors val="0"/>
        <c:ser>
          <c:idx val="0"/>
          <c:order val="0"/>
          <c:tx>
            <c:strRef>
              <c:f>ElectricFP0622!$R$5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000080"/>
            </a:solidFill>
            <a:ln w="378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ElectricFP0622!$R$6:$R$65</c:f>
              <c:numCache>
                <c:formatCode>_(* #,##0.00_);_(* \(#,##0.00\);_(* \-??_);_(@_)</c:formatCode>
                <c:ptCount val="60"/>
                <c:pt idx="0">
                  <c:v>81.9892471299697</c:v>
                </c:pt>
                <c:pt idx="1">
                  <c:v>90.2258059942434</c:v>
                </c:pt>
                <c:pt idx="2">
                  <c:v>81.9333327228824</c:v>
                </c:pt>
                <c:pt idx="3">
                  <c:v>72.9032263448161</c:v>
                </c:pt>
                <c:pt idx="4">
                  <c:v>57.7777776329054</c:v>
                </c:pt>
                <c:pt idx="5">
                  <c:v>68.7634408602151</c:v>
                </c:pt>
                <c:pt idx="6">
                  <c:v>67.2365588032871</c:v>
                </c:pt>
                <c:pt idx="7">
                  <c:v>55.571428454348</c:v>
                </c:pt>
                <c:pt idx="8">
                  <c:v>45.2043011046105</c:v>
                </c:pt>
                <c:pt idx="9">
                  <c:v>41.0000001086129</c:v>
                </c:pt>
                <c:pt idx="10">
                  <c:v>41</c:v>
                </c:pt>
                <c:pt idx="11">
                  <c:v>47.3333336859941</c:v>
                </c:pt>
                <c:pt idx="12">
                  <c:v>64.8602149810402</c:v>
                </c:pt>
                <c:pt idx="13">
                  <c:v>71.8387092032259</c:v>
                </c:pt>
                <c:pt idx="14">
                  <c:v>64.2666661878427</c:v>
                </c:pt>
                <c:pt idx="15">
                  <c:v>45.6451616568431</c:v>
                </c:pt>
                <c:pt idx="16">
                  <c:v>37.7777776867151</c:v>
                </c:pt>
                <c:pt idx="17">
                  <c:v>40.2258064516129</c:v>
                </c:pt>
                <c:pt idx="18">
                  <c:v>37.1935482065103</c:v>
                </c:pt>
                <c:pt idx="19">
                  <c:v>33.7142856379173</c:v>
                </c:pt>
                <c:pt idx="20">
                  <c:v>32.7526881550889</c:v>
                </c:pt>
                <c:pt idx="21">
                  <c:v>27.1333334082531</c:v>
                </c:pt>
                <c:pt idx="22">
                  <c:v>29.2795698924731</c:v>
                </c:pt>
                <c:pt idx="23">
                  <c:v>32.7222224660217</c:v>
                </c:pt>
                <c:pt idx="24">
                  <c:v>47.4301074457565</c:v>
                </c:pt>
                <c:pt idx="25">
                  <c:v>54.5806447993063</c:v>
                </c:pt>
                <c:pt idx="26">
                  <c:v>49.0555551900632</c:v>
                </c:pt>
                <c:pt idx="27">
                  <c:v>31.8709679731438</c:v>
                </c:pt>
                <c:pt idx="28">
                  <c:v>28.2666665905466</c:v>
                </c:pt>
                <c:pt idx="29">
                  <c:v>29.3978494623656</c:v>
                </c:pt>
                <c:pt idx="30">
                  <c:v>30.8387095227297</c:v>
                </c:pt>
                <c:pt idx="31">
                  <c:v>28.2758619937532</c:v>
                </c:pt>
                <c:pt idx="32">
                  <c:v>27.4516129022644</c:v>
                </c:pt>
                <c:pt idx="33">
                  <c:v>27.7111111855341</c:v>
                </c:pt>
                <c:pt idx="34">
                  <c:v>28.3440860215054</c:v>
                </c:pt>
                <c:pt idx="35">
                  <c:v>33.866666918993</c:v>
                </c:pt>
                <c:pt idx="36">
                  <c:v>46.6666666088345</c:v>
                </c:pt>
                <c:pt idx="37">
                  <c:v>55.1397845765015</c:v>
                </c:pt>
                <c:pt idx="38">
                  <c:v>46.499999653548</c:v>
                </c:pt>
                <c:pt idx="39">
                  <c:v>32.3978497000431</c:v>
                </c:pt>
                <c:pt idx="40">
                  <c:v>27.2777777054451</c:v>
                </c:pt>
                <c:pt idx="41">
                  <c:v>29.5161290322581</c:v>
                </c:pt>
                <c:pt idx="42">
                  <c:v>30.6693546846509</c:v>
                </c:pt>
                <c:pt idx="43">
                  <c:v>28.4162560824231</c:v>
                </c:pt>
                <c:pt idx="44">
                  <c:v>27.4516129022644</c:v>
                </c:pt>
                <c:pt idx="45">
                  <c:v>27.7111111855341</c:v>
                </c:pt>
                <c:pt idx="46">
                  <c:v>28.3440860215054</c:v>
                </c:pt>
                <c:pt idx="47">
                  <c:v>33.866666918993</c:v>
                </c:pt>
                <c:pt idx="48">
                  <c:v>46.3790321991609</c:v>
                </c:pt>
                <c:pt idx="49">
                  <c:v>55.4919351102003</c:v>
                </c:pt>
                <c:pt idx="50">
                  <c:v>46.499999653548</c:v>
                </c:pt>
                <c:pt idx="51">
                  <c:v>32.3978497000431</c:v>
                </c:pt>
                <c:pt idx="52">
                  <c:v>27.2777777054451</c:v>
                </c:pt>
                <c:pt idx="53">
                  <c:v>29.5161290322581</c:v>
                </c:pt>
                <c:pt idx="54">
                  <c:v>30.8779568342252</c:v>
                </c:pt>
                <c:pt idx="55">
                  <c:v>28.6269703677649</c:v>
                </c:pt>
                <c:pt idx="56">
                  <c:v>27.6629032246168</c:v>
                </c:pt>
                <c:pt idx="57">
                  <c:v>27.7680556303511</c:v>
                </c:pt>
                <c:pt idx="58">
                  <c:v>28.7126344086022</c:v>
                </c:pt>
                <c:pt idx="59">
                  <c:v>34.077778031677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ElectricFP0622!$S$5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ff00ff"/>
            </a:solidFill>
            <a:ln w="378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378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ElectricFP0622!$A$6:$A$65</c:f>
              <c:strCache>
                <c:ptCount val="6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</c:strCache>
            </c:strRef>
          </c:cat>
          <c:val>
            <c:numRef>
              <c:f>ElectricFP0622!$S$6:$S$65</c:f>
              <c:numCache>
                <c:formatCode>_(* #,##0.00_);_(* \(#,##0.00\);_(* \-??_);_(@_)</c:formatCode>
                <c:ptCount val="60"/>
                <c:pt idx="0">
                  <c:v>75.8279568755659</c:v>
                </c:pt>
                <c:pt idx="1">
                  <c:v>81.3548382222652</c:v>
                </c:pt>
                <c:pt idx="2">
                  <c:v>76.1999994322658</c:v>
                </c:pt>
                <c:pt idx="3">
                  <c:v>68.7096779889637</c:v>
                </c:pt>
                <c:pt idx="4">
                  <c:v>50.5555554406924</c:v>
                </c:pt>
                <c:pt idx="5">
                  <c:v>50.3763440860215</c:v>
                </c:pt>
                <c:pt idx="6">
                  <c:v>58.1182792774972</c:v>
                </c:pt>
                <c:pt idx="7">
                  <c:v>42.4285713136196</c:v>
                </c:pt>
                <c:pt idx="8">
                  <c:v>40.0000000120171</c:v>
                </c:pt>
                <c:pt idx="9">
                  <c:v>39.1555556552278</c:v>
                </c:pt>
                <c:pt idx="10">
                  <c:v>41.3548387096774</c:v>
                </c:pt>
                <c:pt idx="11">
                  <c:v>50.000000372529</c:v>
                </c:pt>
                <c:pt idx="12">
                  <c:v>70.0967741262128</c:v>
                </c:pt>
                <c:pt idx="13">
                  <c:v>75.6774188731947</c:v>
                </c:pt>
                <c:pt idx="14">
                  <c:v>59.5999995559454</c:v>
                </c:pt>
                <c:pt idx="15">
                  <c:v>42.8064519717328</c:v>
                </c:pt>
                <c:pt idx="16">
                  <c:v>35.8888888071395</c:v>
                </c:pt>
                <c:pt idx="17">
                  <c:v>36.3010752688172</c:v>
                </c:pt>
                <c:pt idx="18">
                  <c:v>36.2365589603702</c:v>
                </c:pt>
                <c:pt idx="19">
                  <c:v>33.9999999238976</c:v>
                </c:pt>
                <c:pt idx="20">
                  <c:v>31.9139784821459</c:v>
                </c:pt>
                <c:pt idx="21">
                  <c:v>29.1555556287368</c:v>
                </c:pt>
                <c:pt idx="22">
                  <c:v>29.6774193548387</c:v>
                </c:pt>
                <c:pt idx="23">
                  <c:v>37.2222224995493</c:v>
                </c:pt>
                <c:pt idx="24">
                  <c:v>54.0645160622574</c:v>
                </c:pt>
                <c:pt idx="25">
                  <c:v>63.0967737698867</c:v>
                </c:pt>
                <c:pt idx="26">
                  <c:v>50.1111107377542</c:v>
                </c:pt>
                <c:pt idx="27">
                  <c:v>34.3225809085754</c:v>
                </c:pt>
                <c:pt idx="28">
                  <c:v>28.9999999207755</c:v>
                </c:pt>
                <c:pt idx="29">
                  <c:v>29.5591397849462</c:v>
                </c:pt>
                <c:pt idx="30">
                  <c:v>31.2365589857061</c:v>
                </c:pt>
                <c:pt idx="31">
                  <c:v>30.1034481989156</c:v>
                </c:pt>
                <c:pt idx="32">
                  <c:v>29.5806451653761</c:v>
                </c:pt>
                <c:pt idx="33">
                  <c:v>29.5777778541048</c:v>
                </c:pt>
                <c:pt idx="34">
                  <c:v>32.0752688172043</c:v>
                </c:pt>
                <c:pt idx="35">
                  <c:v>37.3555558338761</c:v>
                </c:pt>
                <c:pt idx="36">
                  <c:v>53.4193548053823</c:v>
                </c:pt>
                <c:pt idx="37">
                  <c:v>57.0967737966848</c:v>
                </c:pt>
                <c:pt idx="38">
                  <c:v>45.2222218852904</c:v>
                </c:pt>
                <c:pt idx="39">
                  <c:v>33.2365593926641</c:v>
                </c:pt>
                <c:pt idx="40">
                  <c:v>28.5555554808428</c:v>
                </c:pt>
                <c:pt idx="41">
                  <c:v>28.5591397849462</c:v>
                </c:pt>
                <c:pt idx="42">
                  <c:v>31.1505374803098</c:v>
                </c:pt>
                <c:pt idx="43">
                  <c:v>30.1428570667548</c:v>
                </c:pt>
                <c:pt idx="44">
                  <c:v>29.5806451653761</c:v>
                </c:pt>
                <c:pt idx="45">
                  <c:v>29.5777778541048</c:v>
                </c:pt>
                <c:pt idx="46">
                  <c:v>32.0752688172043</c:v>
                </c:pt>
                <c:pt idx="47">
                  <c:v>37.3555558338761</c:v>
                </c:pt>
                <c:pt idx="48">
                  <c:v>52.9032257744061</c:v>
                </c:pt>
                <c:pt idx="49">
                  <c:v>57.6774189553915</c:v>
                </c:pt>
                <c:pt idx="50">
                  <c:v>45.2222218852904</c:v>
                </c:pt>
                <c:pt idx="51">
                  <c:v>33.2365593926641</c:v>
                </c:pt>
                <c:pt idx="52">
                  <c:v>28.5555554808428</c:v>
                </c:pt>
                <c:pt idx="53">
                  <c:v>28.5591397849462</c:v>
                </c:pt>
                <c:pt idx="54">
                  <c:v>31.3543009202427</c:v>
                </c:pt>
                <c:pt idx="55">
                  <c:v>30.3499999235517</c:v>
                </c:pt>
                <c:pt idx="56">
                  <c:v>29.7887096812528</c:v>
                </c:pt>
                <c:pt idx="57">
                  <c:v>29.7611111888558</c:v>
                </c:pt>
                <c:pt idx="58">
                  <c:v>32.3241935483871</c:v>
                </c:pt>
                <c:pt idx="59">
                  <c:v>37.563333613202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65736797"/>
        <c:axId val="21266517"/>
      </c:lineChart>
      <c:catAx>
        <c:axId val="65736797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1" i="1" sz="10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21266517"/>
        <c:crossesAt val="0"/>
        <c:auto val="1"/>
        <c:lblAlgn val="ctr"/>
        <c:lblOffset val="100"/>
        <c:noMultiLvlLbl val="0"/>
      </c:catAx>
      <c:valAx>
        <c:axId val="21266517"/>
        <c:scaling>
          <c:orientation val="minMax"/>
        </c:scaling>
        <c:delete val="0"/>
        <c:axPos val="l"/>
        <c:majorGridlines>
          <c:spPr>
            <a:ln w="12600">
              <a:solidFill>
                <a:srgbClr val="ff0000"/>
              </a:solidFill>
              <a:round/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noFill/>
          </a:ln>
        </c:spPr>
        <c:txPr>
          <a:bodyPr/>
          <a:lstStyle/>
          <a:p>
            <a:pPr>
              <a:defRPr b="1" i="1" sz="1000" strike="noStrike" u="none">
                <a:solidFill>
                  <a:srgbClr val="ffffff"/>
                </a:solidFill>
                <a:uFillTx/>
                <a:latin typeface="Arial"/>
              </a:defRPr>
            </a:pPr>
          </a:p>
        </c:txPr>
        <c:crossAx val="65736797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noFill/>
        <a:ln w="0">
          <a:solidFill>
            <a:srgbClr val="000000"/>
          </a:solidFill>
        </a:ln>
      </c:spPr>
      <c:txPr>
        <a:bodyPr/>
        <a:lstStyle/>
        <a:p>
          <a:pPr>
            <a:defRPr b="1" i="1" sz="1000" strike="noStrike" u="none">
              <a:solidFill>
                <a:srgbClr val="ffffff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solidFill>
      <a:srgbClr val="000000"/>
    </a:solidFill>
    <a:ln w="0">
      <a:noFill/>
    </a:ln>
  </c:spPr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Flat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Flat (7x24)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May 9,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ineChart>
        <c:grouping val="standard"/>
        <c:varyColors val="0"/>
        <c:ser>
          <c:idx val="0"/>
          <c:order val="0"/>
          <c:tx>
            <c:strRef>
              <c:f>ElectricFP0622!$L$5</c:f>
              <c:strCache>
                <c:ptCount val="1"/>
                <c:pt idx="0">
                  <c:v>Mid-Columbia</c:v>
                </c:pt>
              </c:strCache>
            </c:strRef>
          </c:tx>
          <c:spPr>
            <a:solidFill>
              <a:srgbClr val="000080"/>
            </a:solidFill>
            <a:ln w="25200">
              <a:solidFill>
                <a:srgbClr val="0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ElectricFP0622!$L$6:$L$185</c:f>
              <c:numCache>
                <c:formatCode>_(* #,##0.00_);_(* \(#,##0.00\);_(* \-??_);_(@_)</c:formatCode>
                <c:ptCount val="180"/>
                <c:pt idx="0">
                  <c:v>80.7526880322445</c:v>
                </c:pt>
                <c:pt idx="1">
                  <c:v>91.6129027066692</c:v>
                </c:pt>
                <c:pt idx="2">
                  <c:v>82.9999993816018</c:v>
                </c:pt>
                <c:pt idx="3">
                  <c:v>84.9677426002679</c:v>
                </c:pt>
                <c:pt idx="4">
                  <c:v>77.7777775790956</c:v>
                </c:pt>
                <c:pt idx="5">
                  <c:v>105.752688172043</c:v>
                </c:pt>
                <c:pt idx="6">
                  <c:v>88.0967737755147</c:v>
                </c:pt>
                <c:pt idx="7">
                  <c:v>72.2857141303165</c:v>
                </c:pt>
                <c:pt idx="8">
                  <c:v>54.7096773979645</c:v>
                </c:pt>
                <c:pt idx="9">
                  <c:v>47.0444445548786</c:v>
                </c:pt>
                <c:pt idx="10">
                  <c:v>38.6774193548387</c:v>
                </c:pt>
                <c:pt idx="11">
                  <c:v>49.7777781486511</c:v>
                </c:pt>
                <c:pt idx="12">
                  <c:v>69.2688170658845</c:v>
                </c:pt>
                <c:pt idx="13">
                  <c:v>93.677418790998</c:v>
                </c:pt>
                <c:pt idx="14">
                  <c:v>69.3999994829297</c:v>
                </c:pt>
                <c:pt idx="15">
                  <c:v>50.806452027492</c:v>
                </c:pt>
                <c:pt idx="16">
                  <c:v>40.2222221224672</c:v>
                </c:pt>
                <c:pt idx="17">
                  <c:v>44.9139784946237</c:v>
                </c:pt>
                <c:pt idx="18">
                  <c:v>45.4731180575546</c:v>
                </c:pt>
                <c:pt idx="19">
                  <c:v>42.9999998999493</c:v>
                </c:pt>
                <c:pt idx="20">
                  <c:v>37.7526881565911</c:v>
                </c:pt>
                <c:pt idx="21">
                  <c:v>31.8888889632291</c:v>
                </c:pt>
                <c:pt idx="22">
                  <c:v>29.4731182795699</c:v>
                </c:pt>
                <c:pt idx="23">
                  <c:v>33.8888891413807</c:v>
                </c:pt>
                <c:pt idx="24">
                  <c:v>50.5913977510226</c:v>
                </c:pt>
                <c:pt idx="25">
                  <c:v>67.9462361716095</c:v>
                </c:pt>
                <c:pt idx="26">
                  <c:v>54.555555149085</c:v>
                </c:pt>
                <c:pt idx="27">
                  <c:v>40.4838712861942</c:v>
                </c:pt>
                <c:pt idx="28">
                  <c:v>33.2666665934026</c:v>
                </c:pt>
                <c:pt idx="29">
                  <c:v>36.3548387096774</c:v>
                </c:pt>
                <c:pt idx="30">
                  <c:v>43.0403223707972</c:v>
                </c:pt>
                <c:pt idx="31">
                  <c:v>40.3452380013963</c:v>
                </c:pt>
                <c:pt idx="32">
                  <c:v>35.7392472945634</c:v>
                </c:pt>
                <c:pt idx="33">
                  <c:v>29.6538889570203</c:v>
                </c:pt>
                <c:pt idx="34">
                  <c:v>27.0825268817204</c:v>
                </c:pt>
                <c:pt idx="35">
                  <c:v>31.8594446818158</c:v>
                </c:pt>
                <c:pt idx="36">
                  <c:v>48.158602058557</c:v>
                </c:pt>
                <c:pt idx="37">
                  <c:v>65.5134404843513</c:v>
                </c:pt>
                <c:pt idx="38">
                  <c:v>52.1249996116384</c:v>
                </c:pt>
                <c:pt idx="39">
                  <c:v>38.0278228811259</c:v>
                </c:pt>
                <c:pt idx="40">
                  <c:v>31.2493054885003</c:v>
                </c:pt>
                <c:pt idx="41">
                  <c:v>34.1299731182796</c:v>
                </c:pt>
                <c:pt idx="42">
                  <c:v>41.7473116238571</c:v>
                </c:pt>
                <c:pt idx="43">
                  <c:v>39.5059522889732</c:v>
                </c:pt>
                <c:pt idx="44">
                  <c:v>34.7876343920887</c:v>
                </c:pt>
                <c:pt idx="45">
                  <c:v>28.7030556218243</c:v>
                </c:pt>
                <c:pt idx="46">
                  <c:v>26.1426075268817</c:v>
                </c:pt>
                <c:pt idx="47">
                  <c:v>30.9086113413982</c:v>
                </c:pt>
                <c:pt idx="48">
                  <c:v>46.8333332410723</c:v>
                </c:pt>
                <c:pt idx="49">
                  <c:v>64.8467738204786</c:v>
                </c:pt>
                <c:pt idx="50">
                  <c:v>51.0763885083401</c:v>
                </c:pt>
                <c:pt idx="51">
                  <c:v>37.0820567435885</c:v>
                </c:pt>
                <c:pt idx="52">
                  <c:v>30.3045138236963</c:v>
                </c:pt>
                <c:pt idx="53">
                  <c:v>33.1842069892473</c:v>
                </c:pt>
                <c:pt idx="54">
                  <c:v>41.3467739912511</c:v>
                </c:pt>
                <c:pt idx="55">
                  <c:v>39.1011903848322</c:v>
                </c:pt>
                <c:pt idx="56">
                  <c:v>34.4236558978896</c:v>
                </c:pt>
                <c:pt idx="57">
                  <c:v>28.1710417323146</c:v>
                </c:pt>
                <c:pt idx="58">
                  <c:v>25.9408467741935</c:v>
                </c:pt>
                <c:pt idx="59">
                  <c:v>30.544944672022</c:v>
                </c:pt>
                <c:pt idx="60">
                  <c:v>46.4327956067238</c:v>
                </c:pt>
                <c:pt idx="61">
                  <c:v>64.4408598449682</c:v>
                </c:pt>
                <c:pt idx="62">
                  <c:v>50.6736107335633</c:v>
                </c:pt>
                <c:pt idx="63">
                  <c:v>36.7204169551161</c:v>
                </c:pt>
                <c:pt idx="64">
                  <c:v>29.9432638243172</c:v>
                </c:pt>
                <c:pt idx="65">
                  <c:v>32.6327688172043</c:v>
                </c:pt>
                <c:pt idx="66">
                  <c:v>42.1865589336762</c:v>
                </c:pt>
                <c:pt idx="67">
                  <c:v>39.7023808596567</c:v>
                </c:pt>
                <c:pt idx="68">
                  <c:v>34.9718279409072</c:v>
                </c:pt>
                <c:pt idx="69">
                  <c:v>28.7156667336805</c:v>
                </c:pt>
                <c:pt idx="70">
                  <c:v>26.4859784946237</c:v>
                </c:pt>
                <c:pt idx="71">
                  <c:v>31.0927113427699</c:v>
                </c:pt>
                <c:pt idx="72">
                  <c:v>47.0284945302593</c:v>
                </c:pt>
                <c:pt idx="73">
                  <c:v>65.0435480136905</c:v>
                </c:pt>
                <c:pt idx="74">
                  <c:v>50.9866662867864</c:v>
                </c:pt>
                <c:pt idx="75">
                  <c:v>37.479892768787</c:v>
                </c:pt>
                <c:pt idx="76">
                  <c:v>30.4878888229513</c:v>
                </c:pt>
                <c:pt idx="77">
                  <c:v>33.1748602150538</c:v>
                </c:pt>
                <c:pt idx="78">
                  <c:v>42.7857524791482</c:v>
                </c:pt>
                <c:pt idx="79">
                  <c:v>40.3389161620674</c:v>
                </c:pt>
                <c:pt idx="80">
                  <c:v>35.3106800922314</c:v>
                </c:pt>
                <c:pt idx="81">
                  <c:v>29.434922290602</c:v>
                </c:pt>
                <c:pt idx="82">
                  <c:v>27.0311102150538</c:v>
                </c:pt>
                <c:pt idx="83">
                  <c:v>31.4491807898702</c:v>
                </c:pt>
                <c:pt idx="84">
                  <c:v>47.9040321645147</c:v>
                </c:pt>
                <c:pt idx="85">
                  <c:v>65.2588705953441</c:v>
                </c:pt>
                <c:pt idx="86">
                  <c:v>51.8708329468655</c:v>
                </c:pt>
                <c:pt idx="87">
                  <c:v>38.0280648158683</c:v>
                </c:pt>
                <c:pt idx="88">
                  <c:v>30.8412165993631</c:v>
                </c:pt>
                <c:pt idx="89">
                  <c:v>33.9128306451613</c:v>
                </c:pt>
                <c:pt idx="90">
                  <c:v>43.3849460246202</c:v>
                </c:pt>
                <c:pt idx="91">
                  <c:v>40.9047618093058</c:v>
                </c:pt>
                <c:pt idx="92">
                  <c:v>35.8558118126797</c:v>
                </c:pt>
                <c:pt idx="93">
                  <c:v>29.9826889586346</c:v>
                </c:pt>
                <c:pt idx="94">
                  <c:v>27.4095806451613</c:v>
                </c:pt>
                <c:pt idx="95">
                  <c:v>32.1882446842656</c:v>
                </c:pt>
                <c:pt idx="96">
                  <c:v>48.5032257117191</c:v>
                </c:pt>
                <c:pt idx="97">
                  <c:v>65.8580641404495</c:v>
                </c:pt>
                <c:pt idx="98">
                  <c:v>52.4694440535166</c:v>
                </c:pt>
                <c:pt idx="99">
                  <c:v>38.5762368629496</c:v>
                </c:pt>
                <c:pt idx="100">
                  <c:v>31.3826999313305</c:v>
                </c:pt>
                <c:pt idx="101">
                  <c:v>34.4579623655914</c:v>
                </c:pt>
                <c:pt idx="102">
                  <c:v>43.7295696785673</c:v>
                </c:pt>
                <c:pt idx="103">
                  <c:v>41.5059522841303</c:v>
                </c:pt>
                <c:pt idx="104">
                  <c:v>36.6163440699599</c:v>
                </c:pt>
                <c:pt idx="105">
                  <c:v>30.5304556266672</c:v>
                </c:pt>
                <c:pt idx="106">
                  <c:v>27.9516720430108</c:v>
                </c:pt>
                <c:pt idx="107">
                  <c:v>32.7360113550134</c:v>
                </c:pt>
                <c:pt idx="108">
                  <c:v>49.1024192589235</c:v>
                </c:pt>
                <c:pt idx="109">
                  <c:v>66.4572576855549</c:v>
                </c:pt>
                <c:pt idx="110">
                  <c:v>53.0680551601677</c:v>
                </c:pt>
                <c:pt idx="111">
                  <c:v>38.9009438529376</c:v>
                </c:pt>
                <c:pt idx="112">
                  <c:v>32.1217638188534</c:v>
                </c:pt>
                <c:pt idx="113">
                  <c:v>35.0030940860215</c:v>
                </c:pt>
                <c:pt idx="114">
                  <c:v>44.3252686003964</c:v>
                </c:pt>
                <c:pt idx="115">
                  <c:v>42.1071427589548</c:v>
                </c:pt>
                <c:pt idx="116">
                  <c:v>37.1645161129775</c:v>
                </c:pt>
                <c:pt idx="117">
                  <c:v>31.0782222946998</c:v>
                </c:pt>
                <c:pt idx="118">
                  <c:v>28.4937634408602</c:v>
                </c:pt>
                <c:pt idx="119">
                  <c:v>33.2837780257613</c:v>
                </c:pt>
                <c:pt idx="120">
                  <c:v>49.4112902244012</c:v>
                </c:pt>
                <c:pt idx="121">
                  <c:v>67.4543006885796</c:v>
                </c:pt>
                <c:pt idx="122">
                  <c:v>53.6666662668188</c:v>
                </c:pt>
                <c:pt idx="123">
                  <c:v>39.446075577393</c:v>
                </c:pt>
                <c:pt idx="124">
                  <c:v>32.6663888174875</c:v>
                </c:pt>
                <c:pt idx="125">
                  <c:v>35.5482258064516</c:v>
                </c:pt>
                <c:pt idx="126">
                  <c:v>44.3252686003964</c:v>
                </c:pt>
                <c:pt idx="127">
                  <c:v>42.1440885717627</c:v>
                </c:pt>
                <c:pt idx="128">
                  <c:v>37.1645161129775</c:v>
                </c:pt>
                <c:pt idx="129">
                  <c:v>30.8941667391443</c:v>
                </c:pt>
                <c:pt idx="130">
                  <c:v>28.6665053763441</c:v>
                </c:pt>
                <c:pt idx="131">
                  <c:v>33.2837780257613</c:v>
                </c:pt>
                <c:pt idx="132">
                  <c:v>49.4112902244012</c:v>
                </c:pt>
                <c:pt idx="133">
                  <c:v>67.4543006885796</c:v>
                </c:pt>
                <c:pt idx="134">
                  <c:v>53.366666269054</c:v>
                </c:pt>
                <c:pt idx="135">
                  <c:v>39.6725809571123</c:v>
                </c:pt>
                <c:pt idx="136">
                  <c:v>32.6663888174875</c:v>
                </c:pt>
                <c:pt idx="137">
                  <c:v>35.3432258064516</c:v>
                </c:pt>
                <c:pt idx="138">
                  <c:v>44.5833331155641</c:v>
                </c:pt>
                <c:pt idx="139">
                  <c:v>42.1071427589548</c:v>
                </c:pt>
                <c:pt idx="140">
                  <c:v>36.9460752535762</c:v>
                </c:pt>
                <c:pt idx="141">
                  <c:v>31.0782222946998</c:v>
                </c:pt>
                <c:pt idx="142">
                  <c:v>28.6665053763441</c:v>
                </c:pt>
                <c:pt idx="143">
                  <c:v>33.0830558020435</c:v>
                </c:pt>
                <c:pt idx="144">
                  <c:v>49.7016128061279</c:v>
                </c:pt>
                <c:pt idx="145">
                  <c:v>67.4543006885796</c:v>
                </c:pt>
                <c:pt idx="146">
                  <c:v>53.366666269054</c:v>
                </c:pt>
                <c:pt idx="147">
                  <c:v>39.6725809571123</c:v>
                </c:pt>
                <c:pt idx="148">
                  <c:v>32.6663888174875</c:v>
                </c:pt>
                <c:pt idx="149">
                  <c:v>35.3432258064516</c:v>
                </c:pt>
                <c:pt idx="150">
                  <c:v>44.5833331155641</c:v>
                </c:pt>
                <c:pt idx="151">
                  <c:v>42.1071427589548</c:v>
                </c:pt>
                <c:pt idx="152">
                  <c:v>36.9460752535762</c:v>
                </c:pt>
                <c:pt idx="153">
                  <c:v>31.0782222946998</c:v>
                </c:pt>
                <c:pt idx="154">
                  <c:v>28.6665053763441</c:v>
                </c:pt>
                <c:pt idx="155">
                  <c:v>33.0830558020435</c:v>
                </c:pt>
                <c:pt idx="156">
                  <c:v>49.7016128061279</c:v>
                </c:pt>
                <c:pt idx="157">
                  <c:v>67.0564512306604</c:v>
                </c:pt>
                <c:pt idx="158">
                  <c:v>53.6666662668188</c:v>
                </c:pt>
                <c:pt idx="159">
                  <c:v>39.6725809571123</c:v>
                </c:pt>
                <c:pt idx="160">
                  <c:v>32.4656665952653</c:v>
                </c:pt>
                <c:pt idx="161">
                  <c:v>35.5482258064516</c:v>
                </c:pt>
                <c:pt idx="162">
                  <c:v>44.5833331155641</c:v>
                </c:pt>
                <c:pt idx="163">
                  <c:v>42.1071427589548</c:v>
                </c:pt>
                <c:pt idx="164">
                  <c:v>36.9460752535762</c:v>
                </c:pt>
                <c:pt idx="165">
                  <c:v>31.0782222946998</c:v>
                </c:pt>
                <c:pt idx="166">
                  <c:v>28.4937634408602</c:v>
                </c:pt>
                <c:pt idx="167">
                  <c:v>33.2837780257613</c:v>
                </c:pt>
                <c:pt idx="168">
                  <c:v>49.7016128061279</c:v>
                </c:pt>
                <c:pt idx="169">
                  <c:v>67.0564512306604</c:v>
                </c:pt>
                <c:pt idx="170">
                  <c:v>53.6666662668188</c:v>
                </c:pt>
                <c:pt idx="171">
                  <c:v>39.6725809571123</c:v>
                </c:pt>
                <c:pt idx="172">
                  <c:v>32.4656665952653</c:v>
                </c:pt>
                <c:pt idx="173">
                  <c:v>35.5482258064516</c:v>
                </c:pt>
                <c:pt idx="174">
                  <c:v>44.3252686003964</c:v>
                </c:pt>
                <c:pt idx="175">
                  <c:v>42.1440885717627</c:v>
                </c:pt>
                <c:pt idx="176">
                  <c:v>37.1645161129775</c:v>
                </c:pt>
                <c:pt idx="177">
                  <c:v>31.0782222946998</c:v>
                </c:pt>
                <c:pt idx="178">
                  <c:v>28.4937634408602</c:v>
                </c:pt>
                <c:pt idx="179">
                  <c:v>33.2837780257613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ElectricFP0622!$M$5</c:f>
              <c:strCache>
                <c:ptCount val="1"/>
                <c:pt idx="0">
                  <c:v>California-Oregon Border (COB)</c:v>
                </c:pt>
              </c:strCache>
            </c:strRef>
          </c:tx>
          <c:spPr>
            <a:solidFill>
              <a:srgbClr val="ff00ff"/>
            </a:solidFill>
            <a:ln w="25200">
              <a:solidFill>
                <a:srgbClr val="ff00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ElectricFP0622!$M$6:$M$185</c:f>
              <c:numCache>
                <c:formatCode>_(* #,##0.00_);_(* \(#,##0.00\);_(* \-??_);_(@_)</c:formatCode>
                <c:ptCount val="180"/>
                <c:pt idx="0">
                  <c:v>83.440859757504</c:v>
                </c:pt>
                <c:pt idx="1">
                  <c:v>103.258064638703</c:v>
                </c:pt>
                <c:pt idx="2">
                  <c:v>96.2666663882633</c:v>
                </c:pt>
                <c:pt idx="3">
                  <c:v>92.6129034373068</c:v>
                </c:pt>
                <c:pt idx="4">
                  <c:v>88.4444446443684</c:v>
                </c:pt>
                <c:pt idx="5">
                  <c:v>105.215054032863</c:v>
                </c:pt>
                <c:pt idx="6">
                  <c:v>97.5053765943414</c:v>
                </c:pt>
                <c:pt idx="7">
                  <c:v>78.9999996067158</c:v>
                </c:pt>
                <c:pt idx="8">
                  <c:v>57.7956986403273</c:v>
                </c:pt>
                <c:pt idx="9">
                  <c:v>50.3555552705295</c:v>
                </c:pt>
                <c:pt idx="10">
                  <c:v>42.4731185349726</c:v>
                </c:pt>
                <c:pt idx="11">
                  <c:v>47.8888888355448</c:v>
                </c:pt>
                <c:pt idx="12">
                  <c:v>79.3870963086324</c:v>
                </c:pt>
                <c:pt idx="13">
                  <c:v>96.580645293478</c:v>
                </c:pt>
                <c:pt idx="14">
                  <c:v>71.2666664895912</c:v>
                </c:pt>
                <c:pt idx="15">
                  <c:v>48.9032259290257</c:v>
                </c:pt>
                <c:pt idx="16">
                  <c:v>40.7777778801198</c:v>
                </c:pt>
                <c:pt idx="17">
                  <c:v>43.7634409712928</c:v>
                </c:pt>
                <c:pt idx="18">
                  <c:v>41.1505377440443</c:v>
                </c:pt>
                <c:pt idx="19">
                  <c:v>38.2857140560767</c:v>
                </c:pt>
                <c:pt idx="20">
                  <c:v>34.0322578652331</c:v>
                </c:pt>
                <c:pt idx="21">
                  <c:v>32.622222033143</c:v>
                </c:pt>
                <c:pt idx="22">
                  <c:v>30.0322582380826</c:v>
                </c:pt>
                <c:pt idx="23">
                  <c:v>37.333333293183</c:v>
                </c:pt>
                <c:pt idx="24">
                  <c:v>56.7096770915093</c:v>
                </c:pt>
                <c:pt idx="25">
                  <c:v>66.0645162172175</c:v>
                </c:pt>
                <c:pt idx="26">
                  <c:v>50.9999998818255</c:v>
                </c:pt>
                <c:pt idx="27">
                  <c:v>37.2258065501528</c:v>
                </c:pt>
                <c:pt idx="28">
                  <c:v>32.73333341827</c:v>
                </c:pt>
                <c:pt idx="29">
                  <c:v>37.5913979495645</c:v>
                </c:pt>
                <c:pt idx="30">
                  <c:v>38.7177420391611</c:v>
                </c:pt>
                <c:pt idx="31">
                  <c:v>35.6457304904201</c:v>
                </c:pt>
                <c:pt idx="32">
                  <c:v>31.9999998079072</c:v>
                </c:pt>
                <c:pt idx="33">
                  <c:v>30.3872220425991</c:v>
                </c:pt>
                <c:pt idx="34">
                  <c:v>27.6362904810126</c:v>
                </c:pt>
                <c:pt idx="35">
                  <c:v>35.3205555194171</c:v>
                </c:pt>
                <c:pt idx="36">
                  <c:v>54.2768814079814</c:v>
                </c:pt>
                <c:pt idx="37">
                  <c:v>63.6317205153135</c:v>
                </c:pt>
                <c:pt idx="38">
                  <c:v>48.5694443324788</c:v>
                </c:pt>
                <c:pt idx="39">
                  <c:v>34.7805108452231</c:v>
                </c:pt>
                <c:pt idx="40">
                  <c:v>30.7104167471717</c:v>
                </c:pt>
                <c:pt idx="41">
                  <c:v>35.3665323529828</c:v>
                </c:pt>
                <c:pt idx="42">
                  <c:v>37.2822581637771</c:v>
                </c:pt>
                <c:pt idx="43">
                  <c:v>34.6309521719813</c:v>
                </c:pt>
                <c:pt idx="44">
                  <c:v>30.908064331583</c:v>
                </c:pt>
                <c:pt idx="45">
                  <c:v>29.2962220501353</c:v>
                </c:pt>
                <c:pt idx="46">
                  <c:v>26.558387249328</c:v>
                </c:pt>
                <c:pt idx="47">
                  <c:v>34.2295555197133</c:v>
                </c:pt>
                <c:pt idx="48">
                  <c:v>52.755376037731</c:v>
                </c:pt>
                <c:pt idx="49">
                  <c:v>62.7983871808936</c:v>
                </c:pt>
                <c:pt idx="50">
                  <c:v>47.3611110010081</c:v>
                </c:pt>
                <c:pt idx="51">
                  <c:v>33.6955914872741</c:v>
                </c:pt>
                <c:pt idx="52">
                  <c:v>29.6266667440658</c:v>
                </c:pt>
                <c:pt idx="53">
                  <c:v>34.2816129950338</c:v>
                </c:pt>
                <c:pt idx="54">
                  <c:v>36.639785043725</c:v>
                </c:pt>
                <c:pt idx="55">
                  <c:v>33.9821426523184</c:v>
                </c:pt>
                <c:pt idx="56">
                  <c:v>30.3204299264437</c:v>
                </c:pt>
                <c:pt idx="57">
                  <c:v>28.5320137222383</c:v>
                </c:pt>
                <c:pt idx="58">
                  <c:v>26.1383469239409</c:v>
                </c:pt>
                <c:pt idx="59">
                  <c:v>33.6423888535052</c:v>
                </c:pt>
                <c:pt idx="60">
                  <c:v>52.1129029228212</c:v>
                </c:pt>
                <c:pt idx="61">
                  <c:v>62.1478495455838</c:v>
                </c:pt>
                <c:pt idx="62">
                  <c:v>46.7152776689165</c:v>
                </c:pt>
                <c:pt idx="63">
                  <c:v>33.1114651416329</c:v>
                </c:pt>
                <c:pt idx="64">
                  <c:v>29.0431250758461</c:v>
                </c:pt>
                <c:pt idx="65">
                  <c:v>33.4938979389568</c:v>
                </c:pt>
                <c:pt idx="66">
                  <c:v>37.4440861213692</c:v>
                </c:pt>
                <c:pt idx="67">
                  <c:v>34.5666664584141</c:v>
                </c:pt>
                <c:pt idx="68">
                  <c:v>30.8519352999522</c:v>
                </c:pt>
                <c:pt idx="69">
                  <c:v>29.0599720527756</c:v>
                </c:pt>
                <c:pt idx="70">
                  <c:v>26.6668119809147</c:v>
                </c:pt>
                <c:pt idx="71">
                  <c:v>34.1734888529422</c:v>
                </c:pt>
                <c:pt idx="72">
                  <c:v>52.6919351776341</c:v>
                </c:pt>
                <c:pt idx="73">
                  <c:v>62.7338710517412</c:v>
                </c:pt>
                <c:pt idx="74">
                  <c:v>47.0144443343414</c:v>
                </c:pt>
                <c:pt idx="75">
                  <c:v>33.8411828856659</c:v>
                </c:pt>
                <c:pt idx="76">
                  <c:v>29.5710834105254</c:v>
                </c:pt>
                <c:pt idx="77">
                  <c:v>34.019322671476</c:v>
                </c:pt>
                <c:pt idx="78">
                  <c:v>38.0266130046388</c:v>
                </c:pt>
                <c:pt idx="79">
                  <c:v>35.1836615285146</c:v>
                </c:pt>
                <c:pt idx="80">
                  <c:v>31.1952766970689</c:v>
                </c:pt>
                <c:pt idx="81">
                  <c:v>29.7712553812642</c:v>
                </c:pt>
                <c:pt idx="82">
                  <c:v>27.1952770378886</c:v>
                </c:pt>
                <c:pt idx="83">
                  <c:v>34.4990416297742</c:v>
                </c:pt>
                <c:pt idx="84">
                  <c:v>53.5857523780972</c:v>
                </c:pt>
                <c:pt idx="85">
                  <c:v>62.9405914819233</c:v>
                </c:pt>
                <c:pt idx="86">
                  <c:v>47.8791665553219</c:v>
                </c:pt>
                <c:pt idx="87">
                  <c:v>34.3726882633691</c:v>
                </c:pt>
                <c:pt idx="88">
                  <c:v>29.9157167445217</c:v>
                </c:pt>
                <c:pt idx="89">
                  <c:v>34.7544167596151</c:v>
                </c:pt>
                <c:pt idx="90">
                  <c:v>38.6091398879085</c:v>
                </c:pt>
                <c:pt idx="91">
                  <c:v>35.7357140706054</c:v>
                </c:pt>
                <c:pt idx="92">
                  <c:v>31.7237417480307</c:v>
                </c:pt>
                <c:pt idx="93">
                  <c:v>30.3023553784331</c:v>
                </c:pt>
                <c:pt idx="94">
                  <c:v>27.5540431694992</c:v>
                </c:pt>
                <c:pt idx="95">
                  <c:v>35.2356888518163</c:v>
                </c:pt>
                <c:pt idx="96">
                  <c:v>54.1682792565595</c:v>
                </c:pt>
                <c:pt idx="97">
                  <c:v>63.5231183644184</c:v>
                </c:pt>
                <c:pt idx="98">
                  <c:v>48.4611109985246</c:v>
                </c:pt>
                <c:pt idx="99">
                  <c:v>34.9041936410723</c:v>
                </c:pt>
                <c:pt idx="100">
                  <c:v>30.4405334125226</c:v>
                </c:pt>
                <c:pt idx="101">
                  <c:v>35.2828818147263</c:v>
                </c:pt>
                <c:pt idx="102">
                  <c:v>38.8607527914507</c:v>
                </c:pt>
                <c:pt idx="103">
                  <c:v>36.2238093063501</c:v>
                </c:pt>
                <c:pt idx="104">
                  <c:v>32.3622578730314</c:v>
                </c:pt>
                <c:pt idx="105">
                  <c:v>30.7493553765419</c:v>
                </c:pt>
                <c:pt idx="106">
                  <c:v>27.996677580992</c:v>
                </c:pt>
                <c:pt idx="107">
                  <c:v>35.6826888510967</c:v>
                </c:pt>
                <c:pt idx="108">
                  <c:v>54.6548383932651</c:v>
                </c:pt>
                <c:pt idx="109">
                  <c:v>64.0096775047992</c:v>
                </c:pt>
                <c:pt idx="110">
                  <c:v>48.9472221083939</c:v>
                </c:pt>
                <c:pt idx="111">
                  <c:v>35.141833426283</c:v>
                </c:pt>
                <c:pt idx="112">
                  <c:v>31.0715834142525</c:v>
                </c:pt>
                <c:pt idx="113">
                  <c:v>35.7278549340427</c:v>
                </c:pt>
                <c:pt idx="114">
                  <c:v>39.261290427041</c:v>
                </c:pt>
                <c:pt idx="115">
                  <c:v>36.6285712081407</c:v>
                </c:pt>
                <c:pt idx="116">
                  <c:v>32.7262363651395</c:v>
                </c:pt>
                <c:pt idx="117">
                  <c:v>31.1130220406964</c:v>
                </c:pt>
                <c:pt idx="118">
                  <c:v>28.3559786582202</c:v>
                </c:pt>
                <c:pt idx="119">
                  <c:v>36.0463555176646</c:v>
                </c:pt>
                <c:pt idx="120">
                  <c:v>54.7344082845034</c:v>
                </c:pt>
                <c:pt idx="121">
                  <c:v>64.8010753555804</c:v>
                </c:pt>
                <c:pt idx="122">
                  <c:v>49.3499998855508</c:v>
                </c:pt>
                <c:pt idx="123">
                  <c:v>35.503473212266</c:v>
                </c:pt>
                <c:pt idx="124">
                  <c:v>31.4328334152879</c:v>
                </c:pt>
                <c:pt idx="125">
                  <c:v>36.0894947200257</c:v>
                </c:pt>
                <c:pt idx="126">
                  <c:v>39.6618280626313</c:v>
                </c:pt>
                <c:pt idx="127">
                  <c:v>37.0675695627506</c:v>
                </c:pt>
                <c:pt idx="128">
                  <c:v>33.0902148572476</c:v>
                </c:pt>
                <c:pt idx="129">
                  <c:v>31.2829720403493</c:v>
                </c:pt>
                <c:pt idx="130">
                  <c:v>28.8919947898702</c:v>
                </c:pt>
                <c:pt idx="131">
                  <c:v>36.4100221842326</c:v>
                </c:pt>
                <c:pt idx="132">
                  <c:v>55.1349459170794</c:v>
                </c:pt>
                <c:pt idx="133">
                  <c:v>65.2069893346759</c:v>
                </c:pt>
                <c:pt idx="134">
                  <c:v>49.4544443293744</c:v>
                </c:pt>
                <c:pt idx="135">
                  <c:v>36.0794624614131</c:v>
                </c:pt>
                <c:pt idx="136">
                  <c:v>31.7940834163232</c:v>
                </c:pt>
                <c:pt idx="137">
                  <c:v>36.2314086987385</c:v>
                </c:pt>
                <c:pt idx="138">
                  <c:v>40.305376451815</c:v>
                </c:pt>
                <c:pt idx="139">
                  <c:v>37.4380950117218</c:v>
                </c:pt>
                <c:pt idx="140">
                  <c:v>33.2536342118121</c:v>
                </c:pt>
                <c:pt idx="141">
                  <c:v>31.8403553690056</c:v>
                </c:pt>
                <c:pt idx="142">
                  <c:v>29.2536345767845</c:v>
                </c:pt>
                <c:pt idx="143">
                  <c:v>36.5553332948383</c:v>
                </c:pt>
                <c:pt idx="144">
                  <c:v>55.8645158071071</c:v>
                </c:pt>
                <c:pt idx="145">
                  <c:v>65.6129033137714</c:v>
                </c:pt>
                <c:pt idx="146">
                  <c:v>49.8544443287535</c:v>
                </c:pt>
                <c:pt idx="147">
                  <c:v>36.4434409570822</c:v>
                </c:pt>
                <c:pt idx="148">
                  <c:v>32.1553334173585</c:v>
                </c:pt>
                <c:pt idx="149">
                  <c:v>36.5907097750354</c:v>
                </c:pt>
                <c:pt idx="150">
                  <c:v>40.7086022594583</c:v>
                </c:pt>
                <c:pt idx="151">
                  <c:v>37.8428569135123</c:v>
                </c:pt>
                <c:pt idx="152">
                  <c:v>33.6152739942689</c:v>
                </c:pt>
                <c:pt idx="153">
                  <c:v>32.2040220331602</c:v>
                </c:pt>
                <c:pt idx="154">
                  <c:v>29.6152743636988</c:v>
                </c:pt>
                <c:pt idx="155">
                  <c:v>36.916583294735</c:v>
                </c:pt>
                <c:pt idx="156">
                  <c:v>56.2677416117211</c:v>
                </c:pt>
                <c:pt idx="157">
                  <c:v>65.622580732989</c:v>
                </c:pt>
                <c:pt idx="158">
                  <c:v>50.5583332170215</c:v>
                </c:pt>
                <c:pt idx="159">
                  <c:v>36.8074194527514</c:v>
                </c:pt>
                <c:pt idx="160">
                  <c:v>32.3180334176542</c:v>
                </c:pt>
                <c:pt idx="161">
                  <c:v>37.1744140779747</c:v>
                </c:pt>
                <c:pt idx="162">
                  <c:v>41.1118280671016</c:v>
                </c:pt>
                <c:pt idx="163">
                  <c:v>38.2476188153029</c:v>
                </c:pt>
                <c:pt idx="164">
                  <c:v>33.9769137767257</c:v>
                </c:pt>
                <c:pt idx="165">
                  <c:v>32.5676886973148</c:v>
                </c:pt>
                <c:pt idx="166">
                  <c:v>29.793182967133</c:v>
                </c:pt>
                <c:pt idx="167">
                  <c:v>37.5010221839364</c:v>
                </c:pt>
                <c:pt idx="168">
                  <c:v>56.6709674163351</c:v>
                </c:pt>
                <c:pt idx="169">
                  <c:v>66.0258065400365</c:v>
                </c:pt>
                <c:pt idx="170">
                  <c:v>50.9611109941784</c:v>
                </c:pt>
                <c:pt idx="171">
                  <c:v>37.1713979484205</c:v>
                </c:pt>
                <c:pt idx="172">
                  <c:v>32.6768667520138</c:v>
                </c:pt>
                <c:pt idx="173">
                  <c:v>37.5360538639577</c:v>
                </c:pt>
                <c:pt idx="174">
                  <c:v>41.2639786049924</c:v>
                </c:pt>
                <c:pt idx="175">
                  <c:v>38.6882592060192</c:v>
                </c:pt>
                <c:pt idx="176">
                  <c:v>34.5461288256799</c:v>
                </c:pt>
                <c:pt idx="177">
                  <c:v>32.9313553614694</c:v>
                </c:pt>
                <c:pt idx="178">
                  <c:v>30.1524840443612</c:v>
                </c:pt>
                <c:pt idx="179">
                  <c:v>37.8646888505044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ElectricFP0622!$R$5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ff0000"/>
            </a:solidFill>
            <a:ln w="25200">
              <a:solidFill>
                <a:srgbClr val="ff000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ElectricFP0622!$R$6:$R$185</c:f>
              <c:numCache>
                <c:formatCode>_(* #,##0.00_);_(* \(#,##0.00\);_(* \-??_);_(@_)</c:formatCode>
                <c:ptCount val="180"/>
                <c:pt idx="0">
                  <c:v>81.9892471299697</c:v>
                </c:pt>
                <c:pt idx="1">
                  <c:v>90.2258059942434</c:v>
                </c:pt>
                <c:pt idx="2">
                  <c:v>81.9333327228824</c:v>
                </c:pt>
                <c:pt idx="3">
                  <c:v>72.9032263448161</c:v>
                </c:pt>
                <c:pt idx="4">
                  <c:v>57.7777776329054</c:v>
                </c:pt>
                <c:pt idx="5">
                  <c:v>68.7634408602151</c:v>
                </c:pt>
                <c:pt idx="6">
                  <c:v>67.2365588032871</c:v>
                </c:pt>
                <c:pt idx="7">
                  <c:v>55.571428454348</c:v>
                </c:pt>
                <c:pt idx="8">
                  <c:v>45.2043011046105</c:v>
                </c:pt>
                <c:pt idx="9">
                  <c:v>41.0000001086129</c:v>
                </c:pt>
                <c:pt idx="10">
                  <c:v>41</c:v>
                </c:pt>
                <c:pt idx="11">
                  <c:v>47.3333336859941</c:v>
                </c:pt>
                <c:pt idx="12">
                  <c:v>64.8602149810402</c:v>
                </c:pt>
                <c:pt idx="13">
                  <c:v>71.8387092032259</c:v>
                </c:pt>
                <c:pt idx="14">
                  <c:v>64.2666661878427</c:v>
                </c:pt>
                <c:pt idx="15">
                  <c:v>45.6451616568431</c:v>
                </c:pt>
                <c:pt idx="16">
                  <c:v>37.7777776867151</c:v>
                </c:pt>
                <c:pt idx="17">
                  <c:v>40.2258064516129</c:v>
                </c:pt>
                <c:pt idx="18">
                  <c:v>37.1935482065103</c:v>
                </c:pt>
                <c:pt idx="19">
                  <c:v>33.7142856379173</c:v>
                </c:pt>
                <c:pt idx="20">
                  <c:v>32.7526881550889</c:v>
                </c:pt>
                <c:pt idx="21">
                  <c:v>27.1333334082531</c:v>
                </c:pt>
                <c:pt idx="22">
                  <c:v>29.2795698924731</c:v>
                </c:pt>
                <c:pt idx="23">
                  <c:v>32.7222224660217</c:v>
                </c:pt>
                <c:pt idx="24">
                  <c:v>47.4301074457565</c:v>
                </c:pt>
                <c:pt idx="25">
                  <c:v>54.5806447993063</c:v>
                </c:pt>
                <c:pt idx="26">
                  <c:v>49.0555551900632</c:v>
                </c:pt>
                <c:pt idx="27">
                  <c:v>31.8709679731438</c:v>
                </c:pt>
                <c:pt idx="28">
                  <c:v>28.2666665905466</c:v>
                </c:pt>
                <c:pt idx="29">
                  <c:v>29.3978494623656</c:v>
                </c:pt>
                <c:pt idx="30">
                  <c:v>30.8387095227297</c:v>
                </c:pt>
                <c:pt idx="31">
                  <c:v>28.2758619937532</c:v>
                </c:pt>
                <c:pt idx="32">
                  <c:v>27.4516129022644</c:v>
                </c:pt>
                <c:pt idx="33">
                  <c:v>27.7111111855341</c:v>
                </c:pt>
                <c:pt idx="34">
                  <c:v>28.3440860215054</c:v>
                </c:pt>
                <c:pt idx="35">
                  <c:v>33.866666918993</c:v>
                </c:pt>
                <c:pt idx="36">
                  <c:v>46.6666666088345</c:v>
                </c:pt>
                <c:pt idx="37">
                  <c:v>55.1397845765015</c:v>
                </c:pt>
                <c:pt idx="38">
                  <c:v>46.499999653548</c:v>
                </c:pt>
                <c:pt idx="39">
                  <c:v>32.3978497000431</c:v>
                </c:pt>
                <c:pt idx="40">
                  <c:v>27.2777777054451</c:v>
                </c:pt>
                <c:pt idx="41">
                  <c:v>29.5161290322581</c:v>
                </c:pt>
                <c:pt idx="42">
                  <c:v>30.6693546846509</c:v>
                </c:pt>
                <c:pt idx="43">
                  <c:v>28.4162560824231</c:v>
                </c:pt>
                <c:pt idx="44">
                  <c:v>27.4516129022644</c:v>
                </c:pt>
                <c:pt idx="45">
                  <c:v>27.7111111855341</c:v>
                </c:pt>
                <c:pt idx="46">
                  <c:v>28.3440860215054</c:v>
                </c:pt>
                <c:pt idx="47">
                  <c:v>33.866666918993</c:v>
                </c:pt>
                <c:pt idx="48">
                  <c:v>46.3790321991609</c:v>
                </c:pt>
                <c:pt idx="49">
                  <c:v>55.4919351102003</c:v>
                </c:pt>
                <c:pt idx="50">
                  <c:v>46.499999653548</c:v>
                </c:pt>
                <c:pt idx="51">
                  <c:v>32.3978497000431</c:v>
                </c:pt>
                <c:pt idx="52">
                  <c:v>27.2777777054451</c:v>
                </c:pt>
                <c:pt idx="53">
                  <c:v>29.5161290322581</c:v>
                </c:pt>
                <c:pt idx="54">
                  <c:v>30.8779568342252</c:v>
                </c:pt>
                <c:pt idx="55">
                  <c:v>28.6269703677649</c:v>
                </c:pt>
                <c:pt idx="56">
                  <c:v>27.6629032246168</c:v>
                </c:pt>
                <c:pt idx="57">
                  <c:v>27.7680556303511</c:v>
                </c:pt>
                <c:pt idx="58">
                  <c:v>28.7126344086022</c:v>
                </c:pt>
                <c:pt idx="59">
                  <c:v>34.077778031677</c:v>
                </c:pt>
                <c:pt idx="60">
                  <c:v>46.5876343495443</c:v>
                </c:pt>
                <c:pt idx="61">
                  <c:v>55.7032254313509</c:v>
                </c:pt>
                <c:pt idx="62">
                  <c:v>46.7097218742077</c:v>
                </c:pt>
                <c:pt idx="63">
                  <c:v>32.6077959386131</c:v>
                </c:pt>
                <c:pt idx="64">
                  <c:v>27.4874999272948</c:v>
                </c:pt>
                <c:pt idx="65">
                  <c:v>29.555376344086</c:v>
                </c:pt>
                <c:pt idx="66">
                  <c:v>31.339247154839</c:v>
                </c:pt>
                <c:pt idx="67">
                  <c:v>28.9186370339349</c:v>
                </c:pt>
                <c:pt idx="68">
                  <c:v>27.9553763425518</c:v>
                </c:pt>
                <c:pt idx="69">
                  <c:v>28.0583334086256</c:v>
                </c:pt>
                <c:pt idx="70">
                  <c:v>29.0032258064516</c:v>
                </c:pt>
                <c:pt idx="71">
                  <c:v>34.3700002560765</c:v>
                </c:pt>
                <c:pt idx="72">
                  <c:v>46.8763440267974</c:v>
                </c:pt>
                <c:pt idx="73">
                  <c:v>55.9956985476036</c:v>
                </c:pt>
                <c:pt idx="74">
                  <c:v>46.7049996520206</c:v>
                </c:pt>
                <c:pt idx="75">
                  <c:v>33.0817206753678</c:v>
                </c:pt>
                <c:pt idx="76">
                  <c:v>27.7777777045758</c:v>
                </c:pt>
                <c:pt idx="77">
                  <c:v>29.8440860215054</c:v>
                </c:pt>
                <c:pt idx="78">
                  <c:v>31.6298385513576</c:v>
                </c:pt>
                <c:pt idx="79">
                  <c:v>29.2344826820424</c:v>
                </c:pt>
                <c:pt idx="80">
                  <c:v>28.0895161277434</c:v>
                </c:pt>
                <c:pt idx="81">
                  <c:v>28.5066667424556</c:v>
                </c:pt>
                <c:pt idx="82">
                  <c:v>29.2938172043011</c:v>
                </c:pt>
                <c:pt idx="83">
                  <c:v>34.4652780345641</c:v>
                </c:pt>
                <c:pt idx="84">
                  <c:v>47.4577956406249</c:v>
                </c:pt>
                <c:pt idx="85">
                  <c:v>55.9309136033329</c:v>
                </c:pt>
                <c:pt idx="86">
                  <c:v>47.2902774254378</c:v>
                </c:pt>
                <c:pt idx="87">
                  <c:v>33.3741937965155</c:v>
                </c:pt>
                <c:pt idx="88">
                  <c:v>27.9099999263013</c:v>
                </c:pt>
                <c:pt idx="89">
                  <c:v>30.3072580645161</c:v>
                </c:pt>
                <c:pt idx="90">
                  <c:v>32.0163976894541</c:v>
                </c:pt>
                <c:pt idx="91">
                  <c:v>29.5983989377033</c:v>
                </c:pt>
                <c:pt idx="92">
                  <c:v>28.4760752668334</c:v>
                </c:pt>
                <c:pt idx="93">
                  <c:v>28.9277778540634</c:v>
                </c:pt>
                <c:pt idx="94">
                  <c:v>29.5456989247312</c:v>
                </c:pt>
                <c:pt idx="95">
                  <c:v>35.0833335947245</c:v>
                </c:pt>
                <c:pt idx="96">
                  <c:v>47.8763440280392</c:v>
                </c:pt>
                <c:pt idx="97">
                  <c:v>56.3494619869938</c:v>
                </c:pt>
                <c:pt idx="98">
                  <c:v>47.7083329778785</c:v>
                </c:pt>
                <c:pt idx="99">
                  <c:v>33.7956991776504</c:v>
                </c:pt>
                <c:pt idx="100">
                  <c:v>28.3249999258046</c:v>
                </c:pt>
                <c:pt idx="101">
                  <c:v>30.7258064516129</c:v>
                </c:pt>
                <c:pt idx="102">
                  <c:v>32.2397847850857</c:v>
                </c:pt>
                <c:pt idx="103">
                  <c:v>30.0031608418444</c:v>
                </c:pt>
                <c:pt idx="104">
                  <c:v>29.0430107495237</c:v>
                </c:pt>
                <c:pt idx="105">
                  <c:v>29.494444521351</c:v>
                </c:pt>
                <c:pt idx="106">
                  <c:v>30.1048387096774</c:v>
                </c:pt>
                <c:pt idx="107">
                  <c:v>35.6500002656132</c:v>
                </c:pt>
                <c:pt idx="108">
                  <c:v>48.4395160715957</c:v>
                </c:pt>
                <c:pt idx="109">
                  <c:v>56.9126340252628</c:v>
                </c:pt>
                <c:pt idx="110">
                  <c:v>48.2708329736876</c:v>
                </c:pt>
                <c:pt idx="111">
                  <c:v>34.1706991813756</c:v>
                </c:pt>
                <c:pt idx="112">
                  <c:v>29.0486110362949</c:v>
                </c:pt>
                <c:pt idx="113">
                  <c:v>31.2889784946237</c:v>
                </c:pt>
                <c:pt idx="114">
                  <c:v>32.6403224176917</c:v>
                </c:pt>
                <c:pt idx="115">
                  <c:v>30.4079227459854</c:v>
                </c:pt>
                <c:pt idx="116">
                  <c:v>29.4489247274375</c:v>
                </c:pt>
                <c:pt idx="117">
                  <c:v>29.9000000775274</c:v>
                </c:pt>
                <c:pt idx="118">
                  <c:v>30.505376344086</c:v>
                </c:pt>
                <c:pt idx="119">
                  <c:v>36.0555558241903</c:v>
                </c:pt>
                <c:pt idx="120">
                  <c:v>48.5403225220319</c:v>
                </c:pt>
                <c:pt idx="121">
                  <c:v>57.6827953085303</c:v>
                </c:pt>
                <c:pt idx="122">
                  <c:v>48.6736107484644</c:v>
                </c:pt>
                <c:pt idx="123">
                  <c:v>34.5739249919731</c:v>
                </c:pt>
                <c:pt idx="124">
                  <c:v>29.4513888134518</c:v>
                </c:pt>
                <c:pt idx="125">
                  <c:v>31.6922043010753</c:v>
                </c:pt>
                <c:pt idx="126">
                  <c:v>32.882257900351</c:v>
                </c:pt>
                <c:pt idx="127">
                  <c:v>30.6775861279589</c:v>
                </c:pt>
                <c:pt idx="128">
                  <c:v>29.6935483833715</c:v>
                </c:pt>
                <c:pt idx="129">
                  <c:v>29.9750000781483</c:v>
                </c:pt>
                <c:pt idx="130">
                  <c:v>30.9220430107527</c:v>
                </c:pt>
                <c:pt idx="131">
                  <c:v>36.3000002704561</c:v>
                </c:pt>
                <c:pt idx="132">
                  <c:v>48.782258005252</c:v>
                </c:pt>
                <c:pt idx="133">
                  <c:v>57.9274189632626</c:v>
                </c:pt>
                <c:pt idx="134">
                  <c:v>48.608332971173</c:v>
                </c:pt>
                <c:pt idx="135">
                  <c:v>35.0134411256921</c:v>
                </c:pt>
                <c:pt idx="136">
                  <c:v>29.6944443683864</c:v>
                </c:pt>
                <c:pt idx="137">
                  <c:v>31.75</c:v>
                </c:pt>
                <c:pt idx="138">
                  <c:v>33.6293009080103</c:v>
                </c:pt>
                <c:pt idx="139">
                  <c:v>31.2174465542674</c:v>
                </c:pt>
                <c:pt idx="140">
                  <c:v>30.0889784903566</c:v>
                </c:pt>
                <c:pt idx="141">
                  <c:v>30.7111111898803</c:v>
                </c:pt>
                <c:pt idx="142">
                  <c:v>31.4852150537634</c:v>
                </c:pt>
                <c:pt idx="143">
                  <c:v>36.6541669397615</c:v>
                </c:pt>
                <c:pt idx="144">
                  <c:v>49.6491934908003</c:v>
                </c:pt>
                <c:pt idx="145">
                  <c:v>58.4946232595511</c:v>
                </c:pt>
                <c:pt idx="146">
                  <c:v>49.1666663003465</c:v>
                </c:pt>
                <c:pt idx="147">
                  <c:v>35.5806454333567</c:v>
                </c:pt>
                <c:pt idx="148">
                  <c:v>30.2569443677656</c:v>
                </c:pt>
                <c:pt idx="149">
                  <c:v>32.3091397849462</c:v>
                </c:pt>
                <c:pt idx="150">
                  <c:v>34.1924729486126</c:v>
                </c:pt>
                <c:pt idx="151">
                  <c:v>31.7829227441228</c:v>
                </c:pt>
                <c:pt idx="152">
                  <c:v>30.6521505322007</c:v>
                </c:pt>
                <c:pt idx="153">
                  <c:v>31.2777778571679</c:v>
                </c:pt>
                <c:pt idx="154">
                  <c:v>32.0483870967742</c:v>
                </c:pt>
                <c:pt idx="155">
                  <c:v>37.2166669439524</c:v>
                </c:pt>
                <c:pt idx="156">
                  <c:v>50.2123655343568</c:v>
                </c:pt>
                <c:pt idx="157">
                  <c:v>58.685483474024</c:v>
                </c:pt>
                <c:pt idx="158">
                  <c:v>50.0416662938272</c:v>
                </c:pt>
                <c:pt idx="159">
                  <c:v>36.1478497410213</c:v>
                </c:pt>
                <c:pt idx="160">
                  <c:v>30.6416665893669</c:v>
                </c:pt>
                <c:pt idx="161">
                  <c:v>33.0618279569892</c:v>
                </c:pt>
                <c:pt idx="162">
                  <c:v>34.755644989215</c:v>
                </c:pt>
                <c:pt idx="163">
                  <c:v>32.3483989339781</c:v>
                </c:pt>
                <c:pt idx="164">
                  <c:v>31.2153225740448</c:v>
                </c:pt>
                <c:pt idx="165">
                  <c:v>31.8444445244554</c:v>
                </c:pt>
                <c:pt idx="166">
                  <c:v>32.4247311827957</c:v>
                </c:pt>
                <c:pt idx="167">
                  <c:v>38.000000283122</c:v>
                </c:pt>
                <c:pt idx="168">
                  <c:v>50.7755375779134</c:v>
                </c:pt>
                <c:pt idx="169">
                  <c:v>59.2486555122931</c:v>
                </c:pt>
                <c:pt idx="170">
                  <c:v>50.6041662896362</c:v>
                </c:pt>
                <c:pt idx="171">
                  <c:v>36.7150540486859</c:v>
                </c:pt>
                <c:pt idx="172">
                  <c:v>31.1999999220793</c:v>
                </c:pt>
                <c:pt idx="173">
                  <c:v>33.625</c:v>
                </c:pt>
                <c:pt idx="174">
                  <c:v>34.6747310107113</c:v>
                </c:pt>
                <c:pt idx="175">
                  <c:v>32.4913792289237</c:v>
                </c:pt>
                <c:pt idx="176">
                  <c:v>31.5107526814024</c:v>
                </c:pt>
                <c:pt idx="177">
                  <c:v>31.9600000806318</c:v>
                </c:pt>
                <c:pt idx="178">
                  <c:v>32.5397849462366</c:v>
                </c:pt>
                <c:pt idx="179">
                  <c:v>38.1155558395386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ElectricFP0622!$S$5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ffff"/>
            </a:solidFill>
            <a:ln w="25200">
              <a:solidFill>
                <a:srgbClr val="00ffff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ElectricFP0622!$S$6:$S$185</c:f>
              <c:numCache>
                <c:formatCode>_(* #,##0.00_);_(* \(#,##0.00\);_(* \-??_);_(@_)</c:formatCode>
                <c:ptCount val="180"/>
                <c:pt idx="0">
                  <c:v>75.8279568755659</c:v>
                </c:pt>
                <c:pt idx="1">
                  <c:v>81.3548382222652</c:v>
                </c:pt>
                <c:pt idx="2">
                  <c:v>76.1999994322658</c:v>
                </c:pt>
                <c:pt idx="3">
                  <c:v>68.7096779889637</c:v>
                </c:pt>
                <c:pt idx="4">
                  <c:v>50.5555554406924</c:v>
                </c:pt>
                <c:pt idx="5">
                  <c:v>50.3763440860215</c:v>
                </c:pt>
                <c:pt idx="6">
                  <c:v>58.1182792774972</c:v>
                </c:pt>
                <c:pt idx="7">
                  <c:v>42.4285713136196</c:v>
                </c:pt>
                <c:pt idx="8">
                  <c:v>40.0000000120171</c:v>
                </c:pt>
                <c:pt idx="9">
                  <c:v>39.1555556552278</c:v>
                </c:pt>
                <c:pt idx="10">
                  <c:v>41.3548387096774</c:v>
                </c:pt>
                <c:pt idx="11">
                  <c:v>50.000000372529</c:v>
                </c:pt>
                <c:pt idx="12">
                  <c:v>70.0967741262128</c:v>
                </c:pt>
                <c:pt idx="13">
                  <c:v>75.6774188731947</c:v>
                </c:pt>
                <c:pt idx="14">
                  <c:v>59.5999995559454</c:v>
                </c:pt>
                <c:pt idx="15">
                  <c:v>42.8064519717328</c:v>
                </c:pt>
                <c:pt idx="16">
                  <c:v>35.8888888071395</c:v>
                </c:pt>
                <c:pt idx="17">
                  <c:v>36.3010752688172</c:v>
                </c:pt>
                <c:pt idx="18">
                  <c:v>36.2365589603702</c:v>
                </c:pt>
                <c:pt idx="19">
                  <c:v>33.9999999238976</c:v>
                </c:pt>
                <c:pt idx="20">
                  <c:v>31.9139784821459</c:v>
                </c:pt>
                <c:pt idx="21">
                  <c:v>29.1555556287368</c:v>
                </c:pt>
                <c:pt idx="22">
                  <c:v>29.6774193548387</c:v>
                </c:pt>
                <c:pt idx="23">
                  <c:v>37.2222224995493</c:v>
                </c:pt>
                <c:pt idx="24">
                  <c:v>54.0645160622574</c:v>
                </c:pt>
                <c:pt idx="25">
                  <c:v>63.0967737698867</c:v>
                </c:pt>
                <c:pt idx="26">
                  <c:v>50.1111107377542</c:v>
                </c:pt>
                <c:pt idx="27">
                  <c:v>34.3225809085754</c:v>
                </c:pt>
                <c:pt idx="28">
                  <c:v>28.9999999207755</c:v>
                </c:pt>
                <c:pt idx="29">
                  <c:v>29.5591397849462</c:v>
                </c:pt>
                <c:pt idx="30">
                  <c:v>31.2365589857061</c:v>
                </c:pt>
                <c:pt idx="31">
                  <c:v>30.1034481989156</c:v>
                </c:pt>
                <c:pt idx="32">
                  <c:v>29.5806451653761</c:v>
                </c:pt>
                <c:pt idx="33">
                  <c:v>29.5777778541048</c:v>
                </c:pt>
                <c:pt idx="34">
                  <c:v>32.0752688172043</c:v>
                </c:pt>
                <c:pt idx="35">
                  <c:v>37.3555558338761</c:v>
                </c:pt>
                <c:pt idx="36">
                  <c:v>53.4193548053823</c:v>
                </c:pt>
                <c:pt idx="37">
                  <c:v>57.0967737966848</c:v>
                </c:pt>
                <c:pt idx="38">
                  <c:v>45.2222218852904</c:v>
                </c:pt>
                <c:pt idx="39">
                  <c:v>33.2365593926641</c:v>
                </c:pt>
                <c:pt idx="40">
                  <c:v>28.5555554808428</c:v>
                </c:pt>
                <c:pt idx="41">
                  <c:v>28.5591397849462</c:v>
                </c:pt>
                <c:pt idx="42">
                  <c:v>31.1505374803098</c:v>
                </c:pt>
                <c:pt idx="43">
                  <c:v>30.1428570667548</c:v>
                </c:pt>
                <c:pt idx="44">
                  <c:v>29.5806451653761</c:v>
                </c:pt>
                <c:pt idx="45">
                  <c:v>29.5777778541048</c:v>
                </c:pt>
                <c:pt idx="46">
                  <c:v>32.0752688172043</c:v>
                </c:pt>
                <c:pt idx="47">
                  <c:v>37.3555558338761</c:v>
                </c:pt>
                <c:pt idx="48">
                  <c:v>52.9032257744061</c:v>
                </c:pt>
                <c:pt idx="49">
                  <c:v>57.6774189553915</c:v>
                </c:pt>
                <c:pt idx="50">
                  <c:v>45.2222218852904</c:v>
                </c:pt>
                <c:pt idx="51">
                  <c:v>33.2365593926641</c:v>
                </c:pt>
                <c:pt idx="52">
                  <c:v>28.5555554808428</c:v>
                </c:pt>
                <c:pt idx="53">
                  <c:v>28.5591397849462</c:v>
                </c:pt>
                <c:pt idx="54">
                  <c:v>31.3543009202427</c:v>
                </c:pt>
                <c:pt idx="55">
                  <c:v>30.3499999235517</c:v>
                </c:pt>
                <c:pt idx="56">
                  <c:v>29.7887096812528</c:v>
                </c:pt>
                <c:pt idx="57">
                  <c:v>29.7611111888558</c:v>
                </c:pt>
                <c:pt idx="58">
                  <c:v>32.3241935483871</c:v>
                </c:pt>
                <c:pt idx="59">
                  <c:v>37.563333613202</c:v>
                </c:pt>
                <c:pt idx="60">
                  <c:v>53.1069892151842</c:v>
                </c:pt>
                <c:pt idx="61">
                  <c:v>57.8854834700664</c:v>
                </c:pt>
                <c:pt idx="62">
                  <c:v>45.4277774393145</c:v>
                </c:pt>
                <c:pt idx="63">
                  <c:v>33.4424733731996</c:v>
                </c:pt>
                <c:pt idx="64">
                  <c:v>28.7611110360569</c:v>
                </c:pt>
                <c:pt idx="65">
                  <c:v>28.7413978494624</c:v>
                </c:pt>
                <c:pt idx="66">
                  <c:v>31.7263439297235</c:v>
                </c:pt>
                <c:pt idx="67">
                  <c:v>30.6357142088137</c:v>
                </c:pt>
                <c:pt idx="68">
                  <c:v>30.0758064550618</c:v>
                </c:pt>
                <c:pt idx="69">
                  <c:v>30.0444445226341</c:v>
                </c:pt>
                <c:pt idx="70">
                  <c:v>32.608064516129</c:v>
                </c:pt>
                <c:pt idx="71">
                  <c:v>37.8500002820045</c:v>
                </c:pt>
                <c:pt idx="72">
                  <c:v>53.3876343764285</c:v>
                </c:pt>
                <c:pt idx="73">
                  <c:v>58.172580242193</c:v>
                </c:pt>
                <c:pt idx="74">
                  <c:v>45.4166663282861</c:v>
                </c:pt>
                <c:pt idx="75">
                  <c:v>33.8177421968911</c:v>
                </c:pt>
                <c:pt idx="76">
                  <c:v>29.0444443689452</c:v>
                </c:pt>
                <c:pt idx="77">
                  <c:v>29.0220430107527</c:v>
                </c:pt>
                <c:pt idx="78">
                  <c:v>32.0102148961847</c:v>
                </c:pt>
                <c:pt idx="79">
                  <c:v>30.9293102676113</c:v>
                </c:pt>
                <c:pt idx="80">
                  <c:v>30.3327957036244</c:v>
                </c:pt>
                <c:pt idx="81">
                  <c:v>30.3588889664743</c:v>
                </c:pt>
                <c:pt idx="82">
                  <c:v>32.891935483871</c:v>
                </c:pt>
                <c:pt idx="83">
                  <c:v>37.8833336155862</c:v>
                </c:pt>
                <c:pt idx="84">
                  <c:v>54.1930107191536</c:v>
                </c:pt>
                <c:pt idx="85">
                  <c:v>57.8704297051064</c:v>
                </c:pt>
                <c:pt idx="86">
                  <c:v>45.9944441017591</c:v>
                </c:pt>
                <c:pt idx="87">
                  <c:v>34.1048389739928</c:v>
                </c:pt>
                <c:pt idx="88">
                  <c:v>29.2966665897146</c:v>
                </c:pt>
                <c:pt idx="89">
                  <c:v>29.3327956989247</c:v>
                </c:pt>
                <c:pt idx="90">
                  <c:v>32.3779568301203</c:v>
                </c:pt>
                <c:pt idx="91">
                  <c:v>31.2928570651316</c:v>
                </c:pt>
                <c:pt idx="92">
                  <c:v>30.7005376382731</c:v>
                </c:pt>
                <c:pt idx="93">
                  <c:v>30.7322223001884</c:v>
                </c:pt>
                <c:pt idx="94">
                  <c:v>33.2016129032258</c:v>
                </c:pt>
                <c:pt idx="95">
                  <c:v>38.5100002869219</c:v>
                </c:pt>
                <c:pt idx="96">
                  <c:v>54.5607526551161</c:v>
                </c:pt>
                <c:pt idx="97">
                  <c:v>58.2381716373717</c:v>
                </c:pt>
                <c:pt idx="98">
                  <c:v>46.3611107656939</c:v>
                </c:pt>
                <c:pt idx="99">
                  <c:v>34.4790325268022</c:v>
                </c:pt>
                <c:pt idx="100">
                  <c:v>29.6566665893917</c:v>
                </c:pt>
                <c:pt idx="101">
                  <c:v>29.7005376344086</c:v>
                </c:pt>
                <c:pt idx="102">
                  <c:v>32.6612901618344</c:v>
                </c:pt>
                <c:pt idx="103">
                  <c:v>31.6857142074566</c:v>
                </c:pt>
                <c:pt idx="104">
                  <c:v>31.1322580661024</c:v>
                </c:pt>
                <c:pt idx="105">
                  <c:v>31.1266667451709</c:v>
                </c:pt>
                <c:pt idx="106">
                  <c:v>33.5860215053763</c:v>
                </c:pt>
                <c:pt idx="107">
                  <c:v>38.9044447343051</c:v>
                </c:pt>
                <c:pt idx="108">
                  <c:v>54.9505376015029</c:v>
                </c:pt>
                <c:pt idx="109">
                  <c:v>58.6279565805539</c:v>
                </c:pt>
                <c:pt idx="110">
                  <c:v>46.7499996516853</c:v>
                </c:pt>
                <c:pt idx="111">
                  <c:v>34.7677422048404</c:v>
                </c:pt>
                <c:pt idx="112">
                  <c:v>30.0833332565199</c:v>
                </c:pt>
                <c:pt idx="113">
                  <c:v>30.0903225806452</c:v>
                </c:pt>
                <c:pt idx="114">
                  <c:v>33.0456987623025</c:v>
                </c:pt>
                <c:pt idx="115">
                  <c:v>32.0785713497815</c:v>
                </c:pt>
                <c:pt idx="116">
                  <c:v>31.527419355764</c:v>
                </c:pt>
                <c:pt idx="117">
                  <c:v>31.5211111901535</c:v>
                </c:pt>
                <c:pt idx="118">
                  <c:v>33.9704301075269</c:v>
                </c:pt>
                <c:pt idx="119">
                  <c:v>39.2988891816884</c:v>
                </c:pt>
                <c:pt idx="120">
                  <c:v>54.7983870654397</c:v>
                </c:pt>
                <c:pt idx="121">
                  <c:v>59.6241931340026</c:v>
                </c:pt>
                <c:pt idx="122">
                  <c:v>47.1388885376768</c:v>
                </c:pt>
                <c:pt idx="123">
                  <c:v>35.157527155323</c:v>
                </c:pt>
                <c:pt idx="124">
                  <c:v>30.4722221448914</c:v>
                </c:pt>
                <c:pt idx="125">
                  <c:v>30.4801075268817</c:v>
                </c:pt>
                <c:pt idx="126">
                  <c:v>33.2956987610307</c:v>
                </c:pt>
                <c:pt idx="127">
                  <c:v>32.3390803804428</c:v>
                </c:pt>
                <c:pt idx="128">
                  <c:v>31.7774193558241</c:v>
                </c:pt>
                <c:pt idx="129">
                  <c:v>31.7222223029161</c:v>
                </c:pt>
                <c:pt idx="130">
                  <c:v>34.289247311828</c:v>
                </c:pt>
                <c:pt idx="131">
                  <c:v>39.5488891835511</c:v>
                </c:pt>
                <c:pt idx="132">
                  <c:v>55.0483870646686</c:v>
                </c:pt>
                <c:pt idx="133">
                  <c:v>59.874193132861</c:v>
                </c:pt>
                <c:pt idx="134">
                  <c:v>47.0733329826097</c:v>
                </c:pt>
                <c:pt idx="135">
                  <c:v>35.5193551177219</c:v>
                </c:pt>
                <c:pt idx="136">
                  <c:v>30.7222221442188</c:v>
                </c:pt>
                <c:pt idx="137">
                  <c:v>30.6827956989247</c:v>
                </c:pt>
                <c:pt idx="138">
                  <c:v>33.657526716635</c:v>
                </c:pt>
                <c:pt idx="139">
                  <c:v>32.5785713484511</c:v>
                </c:pt>
                <c:pt idx="140">
                  <c:v>31.9801075295545</c:v>
                </c:pt>
                <c:pt idx="141">
                  <c:v>32.021111191478</c:v>
                </c:pt>
                <c:pt idx="142">
                  <c:v>34.539247311828</c:v>
                </c:pt>
                <c:pt idx="143">
                  <c:v>39.5277780722826</c:v>
                </c:pt>
                <c:pt idx="144">
                  <c:v>55.8403225463975</c:v>
                </c:pt>
                <c:pt idx="145">
                  <c:v>60.1241931317194</c:v>
                </c:pt>
                <c:pt idx="146">
                  <c:v>47.323332980747</c:v>
                </c:pt>
                <c:pt idx="147">
                  <c:v>35.7693551194644</c:v>
                </c:pt>
                <c:pt idx="148">
                  <c:v>30.9722221435462</c:v>
                </c:pt>
                <c:pt idx="149">
                  <c:v>30.9327956989247</c:v>
                </c:pt>
                <c:pt idx="150">
                  <c:v>33.9075267153682</c:v>
                </c:pt>
                <c:pt idx="151">
                  <c:v>32.8285713477858</c:v>
                </c:pt>
                <c:pt idx="152">
                  <c:v>32.2301075296296</c:v>
                </c:pt>
                <c:pt idx="153">
                  <c:v>32.2711111921403</c:v>
                </c:pt>
                <c:pt idx="154">
                  <c:v>34.7892473118279</c:v>
                </c:pt>
                <c:pt idx="155">
                  <c:v>39.7777780741453</c:v>
                </c:pt>
                <c:pt idx="156">
                  <c:v>56.0903225456515</c:v>
                </c:pt>
                <c:pt idx="157">
                  <c:v>59.7677415203864</c:v>
                </c:pt>
                <c:pt idx="158">
                  <c:v>47.8888885320889</c:v>
                </c:pt>
                <c:pt idx="159">
                  <c:v>36.0193551212068</c:v>
                </c:pt>
                <c:pt idx="160">
                  <c:v>31.1733332530161</c:v>
                </c:pt>
                <c:pt idx="161">
                  <c:v>31.2301075268817</c:v>
                </c:pt>
                <c:pt idx="162">
                  <c:v>34.2416664984207</c:v>
                </c:pt>
                <c:pt idx="163">
                  <c:v>33.2074403937795</c:v>
                </c:pt>
                <c:pt idx="164">
                  <c:v>32.4801075297047</c:v>
                </c:pt>
                <c:pt idx="165">
                  <c:v>32.6580556382673</c:v>
                </c:pt>
                <c:pt idx="166">
                  <c:v>34.9704301075269</c:v>
                </c:pt>
                <c:pt idx="167">
                  <c:v>40.298889189139</c:v>
                </c:pt>
                <c:pt idx="168">
                  <c:v>56.3403225449054</c:v>
                </c:pt>
                <c:pt idx="169">
                  <c:v>60.0177415192698</c:v>
                </c:pt>
                <c:pt idx="170">
                  <c:v>48.1388885302262</c:v>
                </c:pt>
                <c:pt idx="171">
                  <c:v>36.3642475953606</c:v>
                </c:pt>
                <c:pt idx="172">
                  <c:v>31.5547221402431</c:v>
                </c:pt>
                <c:pt idx="173">
                  <c:v>31.4801075268817</c:v>
                </c:pt>
                <c:pt idx="174">
                  <c:v>34.3811826262743</c:v>
                </c:pt>
                <c:pt idx="175">
                  <c:v>33.4649424458158</c:v>
                </c:pt>
                <c:pt idx="176">
                  <c:v>32.9112903248038</c:v>
                </c:pt>
                <c:pt idx="177">
                  <c:v>32.7711111934649</c:v>
                </c:pt>
                <c:pt idx="178">
                  <c:v>35.2204301075269</c:v>
                </c:pt>
                <c:pt idx="179">
                  <c:v>40.5488891910017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ElectricFP0622!$X$5</c:f>
              <c:strCache>
                <c:ptCount val="1"/>
                <c:pt idx="0">
                  <c:v>Palo Verde</c:v>
                </c:pt>
              </c:strCache>
            </c:strRef>
          </c:tx>
          <c:spPr>
            <a:solidFill>
              <a:srgbClr val="800080"/>
            </a:solidFill>
            <a:ln w="25200">
              <a:solidFill>
                <a:srgbClr val="800080"/>
              </a:solidFill>
              <a:round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25200">
                  <a:solidFill>
                    <a:srgbClr val="000000"/>
                  </a:solidFill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ElectricFP0622!$A$6:$A$185</c:f>
              <c:strCache>
                <c:ptCount val="180"/>
                <c:pt idx="0">
                  <c:v>7/1/2001</c:v>
                </c:pt>
                <c:pt idx="1">
                  <c:v>8/1/2001</c:v>
                </c:pt>
                <c:pt idx="2">
                  <c:v>9/1/2001</c:v>
                </c:pt>
                <c:pt idx="3">
                  <c:v>10/1/2001</c:v>
                </c:pt>
                <c:pt idx="4">
                  <c:v>11/1/2001</c:v>
                </c:pt>
                <c:pt idx="5">
                  <c:v>12/1/2001</c:v>
                </c:pt>
                <c:pt idx="6">
                  <c:v>1/1/2002</c:v>
                </c:pt>
                <c:pt idx="7">
                  <c:v>2/1/2002</c:v>
                </c:pt>
                <c:pt idx="8">
                  <c:v>3/1/2002</c:v>
                </c:pt>
                <c:pt idx="9">
                  <c:v>4/1/2002</c:v>
                </c:pt>
                <c:pt idx="10">
                  <c:v>5/1/2002</c:v>
                </c:pt>
                <c:pt idx="11">
                  <c:v>6/1/2002</c:v>
                </c:pt>
                <c:pt idx="12">
                  <c:v>7/1/2002</c:v>
                </c:pt>
                <c:pt idx="13">
                  <c:v>8/1/2002</c:v>
                </c:pt>
                <c:pt idx="14">
                  <c:v>9/1/2002</c:v>
                </c:pt>
                <c:pt idx="15">
                  <c:v>10/1/2002</c:v>
                </c:pt>
                <c:pt idx="16">
                  <c:v>11/1/2002</c:v>
                </c:pt>
                <c:pt idx="17">
                  <c:v>12/1/2002</c:v>
                </c:pt>
                <c:pt idx="18">
                  <c:v>1/1/2003</c:v>
                </c:pt>
                <c:pt idx="19">
                  <c:v>2/1/2003</c:v>
                </c:pt>
                <c:pt idx="20">
                  <c:v>3/1/2003</c:v>
                </c:pt>
                <c:pt idx="21">
                  <c:v>4/1/2003</c:v>
                </c:pt>
                <c:pt idx="22">
                  <c:v>5/1/2003</c:v>
                </c:pt>
                <c:pt idx="23">
                  <c:v>6/1/2003</c:v>
                </c:pt>
                <c:pt idx="24">
                  <c:v>7/1/2003</c:v>
                </c:pt>
                <c:pt idx="25">
                  <c:v>8/1/2003</c:v>
                </c:pt>
                <c:pt idx="26">
                  <c:v>9/1/2003</c:v>
                </c:pt>
                <c:pt idx="27">
                  <c:v>10/1/2003</c:v>
                </c:pt>
                <c:pt idx="28">
                  <c:v>11/1/2003</c:v>
                </c:pt>
                <c:pt idx="29">
                  <c:v>12/1/2003</c:v>
                </c:pt>
                <c:pt idx="30">
                  <c:v>1/1/2004</c:v>
                </c:pt>
                <c:pt idx="31">
                  <c:v>2/1/2004</c:v>
                </c:pt>
                <c:pt idx="32">
                  <c:v>3/1/2004</c:v>
                </c:pt>
                <c:pt idx="33">
                  <c:v>4/1/2004</c:v>
                </c:pt>
                <c:pt idx="34">
                  <c:v>5/1/2004</c:v>
                </c:pt>
                <c:pt idx="35">
                  <c:v>6/1/2004</c:v>
                </c:pt>
                <c:pt idx="36">
                  <c:v>7/1/2004</c:v>
                </c:pt>
                <c:pt idx="37">
                  <c:v>8/1/2004</c:v>
                </c:pt>
                <c:pt idx="38">
                  <c:v>9/1/2004</c:v>
                </c:pt>
                <c:pt idx="39">
                  <c:v>10/1/2004</c:v>
                </c:pt>
                <c:pt idx="40">
                  <c:v>11/1/2004</c:v>
                </c:pt>
                <c:pt idx="41">
                  <c:v>12/1/2004</c:v>
                </c:pt>
                <c:pt idx="42">
                  <c:v>1/1/2005</c:v>
                </c:pt>
                <c:pt idx="43">
                  <c:v>2/1/2005</c:v>
                </c:pt>
                <c:pt idx="44">
                  <c:v>3/1/2005</c:v>
                </c:pt>
                <c:pt idx="45">
                  <c:v>4/1/2005</c:v>
                </c:pt>
                <c:pt idx="46">
                  <c:v>5/1/2005</c:v>
                </c:pt>
                <c:pt idx="47">
                  <c:v>6/1/2005</c:v>
                </c:pt>
                <c:pt idx="48">
                  <c:v>7/1/2005</c:v>
                </c:pt>
                <c:pt idx="49">
                  <c:v>8/1/2005</c:v>
                </c:pt>
                <c:pt idx="50">
                  <c:v>9/1/2005</c:v>
                </c:pt>
                <c:pt idx="51">
                  <c:v>10/1/2005</c:v>
                </c:pt>
                <c:pt idx="52">
                  <c:v>11/1/2005</c:v>
                </c:pt>
                <c:pt idx="53">
                  <c:v>12/1/2005</c:v>
                </c:pt>
                <c:pt idx="54">
                  <c:v>1/1/2006</c:v>
                </c:pt>
                <c:pt idx="55">
                  <c:v>2/1/2006</c:v>
                </c:pt>
                <c:pt idx="56">
                  <c:v>3/1/2006</c:v>
                </c:pt>
                <c:pt idx="57">
                  <c:v>4/1/2006</c:v>
                </c:pt>
                <c:pt idx="58">
                  <c:v>5/1/2006</c:v>
                </c:pt>
                <c:pt idx="59">
                  <c:v>6/1/2006</c:v>
                </c:pt>
                <c:pt idx="60">
                  <c:v>7/1/2006</c:v>
                </c:pt>
                <c:pt idx="61">
                  <c:v>8/1/2006</c:v>
                </c:pt>
                <c:pt idx="62">
                  <c:v>9/1/2006</c:v>
                </c:pt>
                <c:pt idx="63">
                  <c:v>10/1/2006</c:v>
                </c:pt>
                <c:pt idx="64">
                  <c:v>11/1/2006</c:v>
                </c:pt>
                <c:pt idx="65">
                  <c:v>12/1/2006</c:v>
                </c:pt>
                <c:pt idx="66">
                  <c:v>1/1/2007</c:v>
                </c:pt>
                <c:pt idx="67">
                  <c:v>2/1/2007</c:v>
                </c:pt>
                <c:pt idx="68">
                  <c:v>3/1/2007</c:v>
                </c:pt>
                <c:pt idx="69">
                  <c:v>4/1/2007</c:v>
                </c:pt>
                <c:pt idx="70">
                  <c:v>5/1/2007</c:v>
                </c:pt>
                <c:pt idx="71">
                  <c:v>6/1/2007</c:v>
                </c:pt>
                <c:pt idx="72">
                  <c:v>7/1/2007</c:v>
                </c:pt>
                <c:pt idx="73">
                  <c:v>8/1/2007</c:v>
                </c:pt>
                <c:pt idx="74">
                  <c:v>9/1/2007</c:v>
                </c:pt>
                <c:pt idx="75">
                  <c:v>10/1/2007</c:v>
                </c:pt>
                <c:pt idx="76">
                  <c:v>11/1/2007</c:v>
                </c:pt>
                <c:pt idx="77">
                  <c:v>12/1/2007</c:v>
                </c:pt>
                <c:pt idx="78">
                  <c:v>1/1/2008</c:v>
                </c:pt>
                <c:pt idx="79">
                  <c:v>2/1/2008</c:v>
                </c:pt>
                <c:pt idx="80">
                  <c:v>3/1/2008</c:v>
                </c:pt>
                <c:pt idx="81">
                  <c:v>4/1/2008</c:v>
                </c:pt>
                <c:pt idx="82">
                  <c:v>5/1/2008</c:v>
                </c:pt>
                <c:pt idx="83">
                  <c:v>6/1/2008</c:v>
                </c:pt>
                <c:pt idx="84">
                  <c:v>7/1/2008</c:v>
                </c:pt>
                <c:pt idx="85">
                  <c:v>8/1/2008</c:v>
                </c:pt>
                <c:pt idx="86">
                  <c:v>9/1/2008</c:v>
                </c:pt>
                <c:pt idx="87">
                  <c:v>10/1/2008</c:v>
                </c:pt>
                <c:pt idx="88">
                  <c:v>11/1/2008</c:v>
                </c:pt>
                <c:pt idx="89">
                  <c:v>12/1/2008</c:v>
                </c:pt>
                <c:pt idx="90">
                  <c:v>1/1/2009</c:v>
                </c:pt>
                <c:pt idx="91">
                  <c:v>2/1/2009</c:v>
                </c:pt>
                <c:pt idx="92">
                  <c:v>3/1/2009</c:v>
                </c:pt>
                <c:pt idx="93">
                  <c:v>4/1/2009</c:v>
                </c:pt>
                <c:pt idx="94">
                  <c:v>5/1/2009</c:v>
                </c:pt>
                <c:pt idx="95">
                  <c:v>6/1/2009</c:v>
                </c:pt>
                <c:pt idx="96">
                  <c:v>7/1/2009</c:v>
                </c:pt>
                <c:pt idx="97">
                  <c:v>8/1/2009</c:v>
                </c:pt>
                <c:pt idx="98">
                  <c:v>9/1/2009</c:v>
                </c:pt>
                <c:pt idx="99">
                  <c:v>10/1/2009</c:v>
                </c:pt>
                <c:pt idx="100">
                  <c:v>11/1/2009</c:v>
                </c:pt>
                <c:pt idx="101">
                  <c:v>12/1/2009</c:v>
                </c:pt>
                <c:pt idx="102">
                  <c:v>1/1/2010</c:v>
                </c:pt>
                <c:pt idx="103">
                  <c:v>2/1/2010</c:v>
                </c:pt>
                <c:pt idx="104">
                  <c:v>3/1/2010</c:v>
                </c:pt>
                <c:pt idx="105">
                  <c:v>4/1/2010</c:v>
                </c:pt>
                <c:pt idx="106">
                  <c:v>5/1/2010</c:v>
                </c:pt>
                <c:pt idx="107">
                  <c:v>6/1/2010</c:v>
                </c:pt>
                <c:pt idx="108">
                  <c:v>7/1/2010</c:v>
                </c:pt>
                <c:pt idx="109">
                  <c:v>8/1/2010</c:v>
                </c:pt>
                <c:pt idx="110">
                  <c:v>9/1/2010</c:v>
                </c:pt>
                <c:pt idx="111">
                  <c:v>10/1/2010</c:v>
                </c:pt>
                <c:pt idx="112">
                  <c:v>11/1/2010</c:v>
                </c:pt>
                <c:pt idx="113">
                  <c:v>12/1/2010</c:v>
                </c:pt>
                <c:pt idx="114">
                  <c:v>1/1/2011</c:v>
                </c:pt>
                <c:pt idx="115">
                  <c:v>2/1/2011</c:v>
                </c:pt>
                <c:pt idx="116">
                  <c:v>3/1/2011</c:v>
                </c:pt>
                <c:pt idx="117">
                  <c:v>4/1/2011</c:v>
                </c:pt>
                <c:pt idx="118">
                  <c:v>5/1/2011</c:v>
                </c:pt>
                <c:pt idx="119">
                  <c:v>6/1/2011</c:v>
                </c:pt>
                <c:pt idx="120">
                  <c:v>7/1/2011</c:v>
                </c:pt>
                <c:pt idx="121">
                  <c:v>8/1/2011</c:v>
                </c:pt>
                <c:pt idx="122">
                  <c:v>9/1/2011</c:v>
                </c:pt>
                <c:pt idx="123">
                  <c:v>10/1/2011</c:v>
                </c:pt>
                <c:pt idx="124">
                  <c:v>11/1/2011</c:v>
                </c:pt>
                <c:pt idx="125">
                  <c:v>12/1/2011</c:v>
                </c:pt>
                <c:pt idx="126">
                  <c:v>1/1/2012</c:v>
                </c:pt>
                <c:pt idx="127">
                  <c:v>2/1/2012</c:v>
                </c:pt>
                <c:pt idx="128">
                  <c:v>3/1/2012</c:v>
                </c:pt>
                <c:pt idx="129">
                  <c:v>4/1/2012</c:v>
                </c:pt>
                <c:pt idx="130">
                  <c:v>5/1/2012</c:v>
                </c:pt>
                <c:pt idx="131">
                  <c:v>6/1/2012</c:v>
                </c:pt>
                <c:pt idx="132">
                  <c:v>7/1/2012</c:v>
                </c:pt>
                <c:pt idx="133">
                  <c:v>8/1/2012</c:v>
                </c:pt>
                <c:pt idx="134">
                  <c:v>9/1/2012</c:v>
                </c:pt>
                <c:pt idx="135">
                  <c:v>10/1/2012</c:v>
                </c:pt>
                <c:pt idx="136">
                  <c:v>11/1/2012</c:v>
                </c:pt>
                <c:pt idx="137">
                  <c:v>12/1/2012</c:v>
                </c:pt>
                <c:pt idx="138">
                  <c:v>1/1/2013</c:v>
                </c:pt>
                <c:pt idx="139">
                  <c:v>2/1/2013</c:v>
                </c:pt>
                <c:pt idx="140">
                  <c:v>3/1/2013</c:v>
                </c:pt>
                <c:pt idx="141">
                  <c:v>4/1/2013</c:v>
                </c:pt>
                <c:pt idx="142">
                  <c:v>5/1/2013</c:v>
                </c:pt>
                <c:pt idx="143">
                  <c:v>6/1/2013</c:v>
                </c:pt>
                <c:pt idx="144">
                  <c:v>7/1/2013</c:v>
                </c:pt>
                <c:pt idx="145">
                  <c:v>8/1/2013</c:v>
                </c:pt>
                <c:pt idx="146">
                  <c:v>9/1/2013</c:v>
                </c:pt>
                <c:pt idx="147">
                  <c:v>10/1/2013</c:v>
                </c:pt>
                <c:pt idx="148">
                  <c:v>11/1/2013</c:v>
                </c:pt>
                <c:pt idx="149">
                  <c:v>12/1/2013</c:v>
                </c:pt>
                <c:pt idx="150">
                  <c:v>1/1/2014</c:v>
                </c:pt>
                <c:pt idx="151">
                  <c:v>2/1/2014</c:v>
                </c:pt>
                <c:pt idx="152">
                  <c:v>3/1/2014</c:v>
                </c:pt>
                <c:pt idx="153">
                  <c:v>4/1/2014</c:v>
                </c:pt>
                <c:pt idx="154">
                  <c:v>5/1/2014</c:v>
                </c:pt>
                <c:pt idx="155">
                  <c:v>6/1/2014</c:v>
                </c:pt>
                <c:pt idx="156">
                  <c:v>7/1/2014</c:v>
                </c:pt>
                <c:pt idx="157">
                  <c:v>8/1/2014</c:v>
                </c:pt>
                <c:pt idx="158">
                  <c:v>9/1/2014</c:v>
                </c:pt>
                <c:pt idx="159">
                  <c:v>10/1/2014</c:v>
                </c:pt>
                <c:pt idx="160">
                  <c:v>11/1/2014</c:v>
                </c:pt>
                <c:pt idx="161">
                  <c:v>12/1/2014</c:v>
                </c:pt>
                <c:pt idx="162">
                  <c:v>1/1/2015</c:v>
                </c:pt>
                <c:pt idx="163">
                  <c:v>2/1/2015</c:v>
                </c:pt>
                <c:pt idx="164">
                  <c:v>3/1/2015</c:v>
                </c:pt>
                <c:pt idx="165">
                  <c:v>4/1/2015</c:v>
                </c:pt>
                <c:pt idx="166">
                  <c:v>5/1/2015</c:v>
                </c:pt>
                <c:pt idx="167">
                  <c:v>6/1/2015</c:v>
                </c:pt>
                <c:pt idx="168">
                  <c:v>7/1/2015</c:v>
                </c:pt>
                <c:pt idx="169">
                  <c:v>8/1/2015</c:v>
                </c:pt>
                <c:pt idx="170">
                  <c:v>9/1/2015</c:v>
                </c:pt>
                <c:pt idx="171">
                  <c:v>10/1/2015</c:v>
                </c:pt>
                <c:pt idx="172">
                  <c:v>11/1/2015</c:v>
                </c:pt>
                <c:pt idx="173">
                  <c:v>12/1/2015</c:v>
                </c:pt>
                <c:pt idx="174">
                  <c:v>1/1/2016</c:v>
                </c:pt>
                <c:pt idx="175">
                  <c:v>2/1/2016</c:v>
                </c:pt>
                <c:pt idx="176">
                  <c:v>3/1/2016</c:v>
                </c:pt>
                <c:pt idx="177">
                  <c:v>4/1/2016</c:v>
                </c:pt>
                <c:pt idx="178">
                  <c:v>5/1/2016</c:v>
                </c:pt>
                <c:pt idx="179">
                  <c:v>6/1/2016</c:v>
                </c:pt>
              </c:strCache>
            </c:strRef>
          </c:cat>
          <c:val>
            <c:numRef>
              <c:f>ElectricFP0622!$X$6:$X$185</c:f>
              <c:numCache>
                <c:formatCode>_(* #,##0.00_);_(* \(#,##0.00\);_(* \-??_);_(@_)</c:formatCode>
                <c:ptCount val="180"/>
                <c:pt idx="0">
                  <c:v>72.8924728829053</c:v>
                </c:pt>
                <c:pt idx="1">
                  <c:v>82.3870965338522</c:v>
                </c:pt>
                <c:pt idx="2">
                  <c:v>76.999999888738</c:v>
                </c:pt>
                <c:pt idx="3">
                  <c:v>65.4193550261759</c:v>
                </c:pt>
                <c:pt idx="4">
                  <c:v>46.3333334594758</c:v>
                </c:pt>
                <c:pt idx="5">
                  <c:v>44.4516130213936</c:v>
                </c:pt>
                <c:pt idx="6">
                  <c:v>46.8279571155667</c:v>
                </c:pt>
                <c:pt idx="7">
                  <c:v>42.8571425657719</c:v>
                </c:pt>
                <c:pt idx="8">
                  <c:v>34.5913976424284</c:v>
                </c:pt>
                <c:pt idx="9">
                  <c:v>34.7777775687476</c:v>
                </c:pt>
                <c:pt idx="10">
                  <c:v>34.5913980501474</c:v>
                </c:pt>
                <c:pt idx="11">
                  <c:v>52.8888888518429</c:v>
                </c:pt>
                <c:pt idx="12">
                  <c:v>65.3010750107707</c:v>
                </c:pt>
                <c:pt idx="13">
                  <c:v>84.0322578434021</c:v>
                </c:pt>
                <c:pt idx="14">
                  <c:v>59.7333332185944</c:v>
                </c:pt>
                <c:pt idx="15">
                  <c:v>44.2258065669767</c:v>
                </c:pt>
                <c:pt idx="16">
                  <c:v>31.4444445277461</c:v>
                </c:pt>
                <c:pt idx="17">
                  <c:v>30.7634409405692</c:v>
                </c:pt>
                <c:pt idx="18">
                  <c:v>29.3548387859457</c:v>
                </c:pt>
                <c:pt idx="19">
                  <c:v>27.714285573523</c:v>
                </c:pt>
                <c:pt idx="20">
                  <c:v>26.3548385604455</c:v>
                </c:pt>
                <c:pt idx="21">
                  <c:v>24.7333332055145</c:v>
                </c:pt>
                <c:pt idx="22">
                  <c:v>24.6774195066944</c:v>
                </c:pt>
                <c:pt idx="23">
                  <c:v>34.6666666225841</c:v>
                </c:pt>
                <c:pt idx="24">
                  <c:v>52.3010750805498</c:v>
                </c:pt>
                <c:pt idx="25">
                  <c:v>66.1827955201709</c:v>
                </c:pt>
                <c:pt idx="26">
                  <c:v>48.5555554651138</c:v>
                </c:pt>
                <c:pt idx="27">
                  <c:v>34.1612904067001</c:v>
                </c:pt>
                <c:pt idx="28">
                  <c:v>28.7333334088325</c:v>
                </c:pt>
                <c:pt idx="29">
                  <c:v>28.913978570892</c:v>
                </c:pt>
                <c:pt idx="30">
                  <c:v>27.064749161644</c:v>
                </c:pt>
                <c:pt idx="31">
                  <c:v>25.8510847187895</c:v>
                </c:pt>
                <c:pt idx="32">
                  <c:v>25.0938544520565</c:v>
                </c:pt>
                <c:pt idx="33">
                  <c:v>23.8333555217385</c:v>
                </c:pt>
                <c:pt idx="34">
                  <c:v>23.7931791409741</c:v>
                </c:pt>
                <c:pt idx="35">
                  <c:v>31.5641934464746</c:v>
                </c:pt>
                <c:pt idx="36">
                  <c:v>45.0625338627503</c:v>
                </c:pt>
                <c:pt idx="37">
                  <c:v>55.8202920009304</c:v>
                </c:pt>
                <c:pt idx="38">
                  <c:v>42.4731421466011</c:v>
                </c:pt>
                <c:pt idx="39">
                  <c:v>31.5155132516346</c:v>
                </c:pt>
                <c:pt idx="40">
                  <c:v>27.5586332597443</c:v>
                </c:pt>
                <c:pt idx="41">
                  <c:v>27.6655458133721</c:v>
                </c:pt>
                <c:pt idx="42">
                  <c:v>27.6813026615497</c:v>
                </c:pt>
                <c:pt idx="43">
                  <c:v>26.8488747697248</c:v>
                </c:pt>
                <c:pt idx="44">
                  <c:v>26.116939403886</c:v>
                </c:pt>
                <c:pt idx="45">
                  <c:v>25.0517742557482</c:v>
                </c:pt>
                <c:pt idx="46">
                  <c:v>24.9807753230111</c:v>
                </c:pt>
                <c:pt idx="47">
                  <c:v>31.8245047443433</c:v>
                </c:pt>
                <c:pt idx="48">
                  <c:v>43.1130420050463</c:v>
                </c:pt>
                <c:pt idx="49">
                  <c:v>53.1665107460338</c:v>
                </c:pt>
                <c:pt idx="50">
                  <c:v>41.2215386180559</c:v>
                </c:pt>
                <c:pt idx="51">
                  <c:v>31.8150573704702</c:v>
                </c:pt>
                <c:pt idx="52">
                  <c:v>28.2979195942032</c:v>
                </c:pt>
                <c:pt idx="53">
                  <c:v>28.4024367565638</c:v>
                </c:pt>
                <c:pt idx="54">
                  <c:v>28.7104925090297</c:v>
                </c:pt>
                <c:pt idx="55">
                  <c:v>28.0437727276981</c:v>
                </c:pt>
                <c:pt idx="56">
                  <c:v>27.3928745943489</c:v>
                </c:pt>
                <c:pt idx="57">
                  <c:v>26.3624653272788</c:v>
                </c:pt>
                <c:pt idx="58">
                  <c:v>26.4447455560106</c:v>
                </c:pt>
                <c:pt idx="59">
                  <c:v>32.4688525974348</c:v>
                </c:pt>
                <c:pt idx="60">
                  <c:v>42.308815847333</c:v>
                </c:pt>
                <c:pt idx="61">
                  <c:v>51.2631305162773</c:v>
                </c:pt>
                <c:pt idx="62">
                  <c:v>40.672953797574</c:v>
                </c:pt>
                <c:pt idx="63">
                  <c:v>32.4550789081303</c:v>
                </c:pt>
                <c:pt idx="64">
                  <c:v>29.301743161605</c:v>
                </c:pt>
                <c:pt idx="65">
                  <c:v>29.2703525750177</c:v>
                </c:pt>
                <c:pt idx="66">
                  <c:v>29.7149587258203</c:v>
                </c:pt>
                <c:pt idx="67">
                  <c:v>28.9874654787889</c:v>
                </c:pt>
                <c:pt idx="68">
                  <c:v>28.4082297129715</c:v>
                </c:pt>
                <c:pt idx="69">
                  <c:v>27.4365427477742</c:v>
                </c:pt>
                <c:pt idx="70">
                  <c:v>27.5166414343711</c:v>
                </c:pt>
                <c:pt idx="71">
                  <c:v>33.0425708355087</c:v>
                </c:pt>
                <c:pt idx="72">
                  <c:v>42.0173014001153</c:v>
                </c:pt>
                <c:pt idx="73">
                  <c:v>50.2501835069255</c:v>
                </c:pt>
                <c:pt idx="74">
                  <c:v>40.2656327441807</c:v>
                </c:pt>
                <c:pt idx="75">
                  <c:v>33.0924051979613</c:v>
                </c:pt>
                <c:pt idx="76">
                  <c:v>30.1362090799235</c:v>
                </c:pt>
                <c:pt idx="77">
                  <c:v>30.089346042469</c:v>
                </c:pt>
                <c:pt idx="78">
                  <c:v>30.4789154726496</c:v>
                </c:pt>
                <c:pt idx="79">
                  <c:v>29.827728793913</c:v>
                </c:pt>
                <c:pt idx="80">
                  <c:v>29.1202124489285</c:v>
                </c:pt>
                <c:pt idx="81">
                  <c:v>28.478437172116</c:v>
                </c:pt>
                <c:pt idx="82">
                  <c:v>28.4251961857146</c:v>
                </c:pt>
                <c:pt idx="83">
                  <c:v>33.4839724069375</c:v>
                </c:pt>
                <c:pt idx="84">
                  <c:v>42.2777127652686</c:v>
                </c:pt>
                <c:pt idx="85">
                  <c:v>49.435262338568</c:v>
                </c:pt>
                <c:pt idx="86">
                  <c:v>40.6096706773209</c:v>
                </c:pt>
                <c:pt idx="87">
                  <c:v>33.6555070167207</c:v>
                </c:pt>
                <c:pt idx="88">
                  <c:v>30.7167480181586</c:v>
                </c:pt>
                <c:pt idx="89">
                  <c:v>30.9730172934594</c:v>
                </c:pt>
                <c:pt idx="90">
                  <c:v>31.2282827598254</c:v>
                </c:pt>
                <c:pt idx="91">
                  <c:v>30.6111941944409</c:v>
                </c:pt>
                <c:pt idx="92">
                  <c:v>29.9614945962009</c:v>
                </c:pt>
                <c:pt idx="93">
                  <c:v>29.3777251236488</c:v>
                </c:pt>
                <c:pt idx="94">
                  <c:v>29.1711381896605</c:v>
                </c:pt>
                <c:pt idx="95">
                  <c:v>34.1660360754867</c:v>
                </c:pt>
                <c:pt idx="96">
                  <c:v>42.269069325482</c:v>
                </c:pt>
                <c:pt idx="97">
                  <c:v>48.9487430473732</c:v>
                </c:pt>
                <c:pt idx="98">
                  <c:v>40.7054143180574</c:v>
                </c:pt>
                <c:pt idx="99">
                  <c:v>34.2181749155068</c:v>
                </c:pt>
                <c:pt idx="100">
                  <c:v>31.4341154728513</c:v>
                </c:pt>
                <c:pt idx="101">
                  <c:v>31.7001940615821</c:v>
                </c:pt>
                <c:pt idx="102">
                  <c:v>31.7798430848577</c:v>
                </c:pt>
                <c:pt idx="103">
                  <c:v>31.3980577497855</c:v>
                </c:pt>
                <c:pt idx="104">
                  <c:v>30.9654486350076</c:v>
                </c:pt>
                <c:pt idx="105">
                  <c:v>30.2548294474241</c:v>
                </c:pt>
                <c:pt idx="106">
                  <c:v>30.0216219557614</c:v>
                </c:pt>
                <c:pt idx="107">
                  <c:v>34.7266815438952</c:v>
                </c:pt>
                <c:pt idx="108">
                  <c:v>42.2930164195358</c:v>
                </c:pt>
                <c:pt idx="109">
                  <c:v>48.5255621665286</c:v>
                </c:pt>
                <c:pt idx="110">
                  <c:v>40.827440787113</c:v>
                </c:pt>
                <c:pt idx="111">
                  <c:v>34.6517735531202</c:v>
                </c:pt>
                <c:pt idx="112">
                  <c:v>32.3239957383077</c:v>
                </c:pt>
                <c:pt idx="113">
                  <c:v>32.415060469961</c:v>
                </c:pt>
                <c:pt idx="114">
                  <c:v>32.4676195770248</c:v>
                </c:pt>
                <c:pt idx="115">
                  <c:v>32.1480541270078</c:v>
                </c:pt>
                <c:pt idx="116">
                  <c:v>31.7481293092802</c:v>
                </c:pt>
                <c:pt idx="117">
                  <c:v>31.0798181538628</c:v>
                </c:pt>
                <c:pt idx="118">
                  <c:v>30.8178771403621</c:v>
                </c:pt>
                <c:pt idx="119">
                  <c:v>35.2948735431221</c:v>
                </c:pt>
                <c:pt idx="120">
                  <c:v>42.0683332167698</c:v>
                </c:pt>
                <c:pt idx="121">
                  <c:v>48.5498484206307</c:v>
                </c:pt>
                <c:pt idx="122">
                  <c:v>41.0064822334755</c:v>
                </c:pt>
                <c:pt idx="123">
                  <c:v>35.2104708961099</c:v>
                </c:pt>
                <c:pt idx="124">
                  <c:v>33.0085025659304</c:v>
                </c:pt>
                <c:pt idx="125">
                  <c:v>33.0991128410781</c:v>
                </c:pt>
                <c:pt idx="126">
                  <c:v>33.1461140721461</c:v>
                </c:pt>
                <c:pt idx="127">
                  <c:v>32.9140794382958</c:v>
                </c:pt>
                <c:pt idx="128">
                  <c:v>32.5174494247535</c:v>
                </c:pt>
                <c:pt idx="129">
                  <c:v>31.7009936509958</c:v>
                </c:pt>
                <c:pt idx="130">
                  <c:v>31.7794379046668</c:v>
                </c:pt>
                <c:pt idx="131">
                  <c:v>35.8612505418859</c:v>
                </c:pt>
                <c:pt idx="132">
                  <c:v>42.1823588583202</c:v>
                </c:pt>
                <c:pt idx="133">
                  <c:v>48.333429459838</c:v>
                </c:pt>
                <c:pt idx="134">
                  <c:v>40.9015992132565</c:v>
                </c:pt>
                <c:pt idx="135">
                  <c:v>35.9249717769317</c:v>
                </c:pt>
                <c:pt idx="136">
                  <c:v>33.6843553344368</c:v>
                </c:pt>
                <c:pt idx="137">
                  <c:v>33.5724250340058</c:v>
                </c:pt>
                <c:pt idx="138">
                  <c:v>33.9075281336147</c:v>
                </c:pt>
                <c:pt idx="139">
                  <c:v>33.4301065195919</c:v>
                </c:pt>
                <c:pt idx="140">
                  <c:v>32.8763904990025</c:v>
                </c:pt>
                <c:pt idx="141">
                  <c:v>32.4466420128696</c:v>
                </c:pt>
                <c:pt idx="142">
                  <c:v>32.3315467051096</c:v>
                </c:pt>
                <c:pt idx="143">
                  <c:v>36.1770204078562</c:v>
                </c:pt>
                <c:pt idx="144">
                  <c:v>43.0327167498746</c:v>
                </c:pt>
                <c:pt idx="145">
                  <c:v>48.7974300495411</c:v>
                </c:pt>
                <c:pt idx="146">
                  <c:v>41.4061407879298</c:v>
                </c:pt>
                <c:pt idx="147">
                  <c:v>36.4213061541687</c:v>
                </c:pt>
                <c:pt idx="148">
                  <c:v>34.2315932667852</c:v>
                </c:pt>
                <c:pt idx="149">
                  <c:v>34.1118908517672</c:v>
                </c:pt>
                <c:pt idx="150">
                  <c:v>34.4385969739124</c:v>
                </c:pt>
                <c:pt idx="151">
                  <c:v>33.9532986142207</c:v>
                </c:pt>
                <c:pt idx="152">
                  <c:v>33.4103829919594</c:v>
                </c:pt>
                <c:pt idx="153">
                  <c:v>32.9741036600713</c:v>
                </c:pt>
                <c:pt idx="154">
                  <c:v>32.8526429154392</c:v>
                </c:pt>
                <c:pt idx="155">
                  <c:v>36.6801697098944</c:v>
                </c:pt>
                <c:pt idx="156">
                  <c:v>43.5995193773643</c:v>
                </c:pt>
                <c:pt idx="157">
                  <c:v>49.012294632912</c:v>
                </c:pt>
                <c:pt idx="158">
                  <c:v>42.2805373216957</c:v>
                </c:pt>
                <c:pt idx="159">
                  <c:v>36.9290679980359</c:v>
                </c:pt>
                <c:pt idx="160">
                  <c:v>34.5325896131315</c:v>
                </c:pt>
                <c:pt idx="161">
                  <c:v>34.8499562654331</c:v>
                </c:pt>
                <c:pt idx="162">
                  <c:v>34.9505820910984</c:v>
                </c:pt>
                <c:pt idx="163">
                  <c:v>34.4779898643396</c:v>
                </c:pt>
                <c:pt idx="164">
                  <c:v>33.943017425011</c:v>
                </c:pt>
                <c:pt idx="165">
                  <c:v>33.5013664695808</c:v>
                </c:pt>
                <c:pt idx="166">
                  <c:v>33.1733047749786</c:v>
                </c:pt>
                <c:pt idx="167">
                  <c:v>37.3965610374594</c:v>
                </c:pt>
                <c:pt idx="168">
                  <c:v>44.1678751595298</c:v>
                </c:pt>
                <c:pt idx="169">
                  <c:v>49.5498878512061</c:v>
                </c:pt>
                <c:pt idx="170">
                  <c:v>42.8352462488203</c:v>
                </c:pt>
                <c:pt idx="171">
                  <c:v>37.4675100338713</c:v>
                </c:pt>
                <c:pt idx="172">
                  <c:v>35.0375650542487</c:v>
                </c:pt>
                <c:pt idx="173">
                  <c:v>35.3775124449031</c:v>
                </c:pt>
                <c:pt idx="174">
                  <c:v>35.2354419493446</c:v>
                </c:pt>
                <c:pt idx="175">
                  <c:v>35.0274330351823</c:v>
                </c:pt>
                <c:pt idx="176">
                  <c:v>34.6854476699997</c:v>
                </c:pt>
                <c:pt idx="177">
                  <c:v>34.0252260330196</c:v>
                </c:pt>
                <c:pt idx="178">
                  <c:v>33.6850454760791</c:v>
                </c:pt>
                <c:pt idx="179">
                  <c:v>37.9115778292885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92938546"/>
        <c:axId val="86875604"/>
      </c:lineChart>
      <c:catAx>
        <c:axId val="92938546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86875604"/>
        <c:crossesAt val="0"/>
        <c:auto val="1"/>
        <c:lblAlgn val="ctr"/>
        <c:lblOffset val="100"/>
        <c:noMultiLvlLbl val="0"/>
      </c:catAx>
      <c:valAx>
        <c:axId val="86875604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92938546"/>
        <c:crossesAt val="1"/>
        <c:crossBetween val="midCat"/>
      </c:valAx>
      <c:spPr>
        <a:noFill/>
        <a:ln w="12600">
          <a:noFill/>
        </a:ln>
      </c:spPr>
    </c:plotArea>
    <c:legend>
      <c:legendPos val="b"/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title>
      <c:tx>
        <c:rich>
          <a:bodyPr rot="0"/>
          <a:lstStyle/>
          <a:p>
            <a:pPr>
              <a:defRPr b="0" sz="1300" strike="noStrike" u="none">
                <a:uFillTx/>
                <a:latin typeface="Arial"/>
              </a:defRPr>
            </a:pPr>
            <a:r>
              <a:rPr b="1" sz="1200" strike="noStrike" u="none">
                <a:uFillTx/>
                <a:latin typeface="Arial"/>
              </a:rPr>
              <a:t>Forward Price of Flat Wholesale Electricity</a:t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1" sz="1000" strike="noStrike" u="none">
                <a:uFillTx/>
                <a:latin typeface="Arial"/>
              </a:rPr>
              <a:t>Flat (7x24) Product</a:t>
            </a:r>
            <a:r>
              <a:rPr b="1" sz="1200" strike="noStrike" u="none">
                <a:uFillTx/>
                <a:latin typeface="Arial"/>
              </a:rPr>
              <a:t/>
            </a:r>
          </a:p>
          <a:p>
            <a:pPr>
              <a:defRPr b="0" sz="1300" strike="noStrike" u="none">
                <a:uFillTx/>
                <a:latin typeface="Arial"/>
              </a:defRPr>
            </a:pPr>
            <a:r>
              <a:rPr b="0" sz="800" strike="noStrike" u="none">
                <a:uFillTx/>
                <a:latin typeface="Arial"/>
              </a:rPr>
              <a:t>(indicative prices as of June 22,  2001)</a:t>
            </a:r>
          </a:p>
        </c:rich>
      </c:tx>
      <c:overlay val="0"/>
      <c:spPr>
        <a:noFill/>
        <a:ln w="0">
          <a:noFill/>
        </a:ln>
      </c:spPr>
    </c:title>
    <c:autoTitleDeleted val="0"/>
    <c:plotArea>
      <c:layout>
        <c:manualLayout>
          <c:xMode val="edge"/>
          <c:yMode val="edge"/>
          <c:x val="0.0323511327626165"/>
          <c:y val="0.155523159499039"/>
          <c:w val="0.966702927682921"/>
          <c:h val="0.710290901862037"/>
        </c:manualLayout>
      </c:layout>
      <c:lineChart>
        <c:grouping val="standard"/>
        <c:varyColors val="0"/>
        <c:ser>
          <c:idx val="0"/>
          <c:order val="0"/>
          <c:tx>
            <c:strRef>
              <c:f>ElectricFP0622!$R$5</c:f>
              <c:strCache>
                <c:ptCount val="1"/>
                <c:pt idx="0">
                  <c:v>California Northern Zone (NP-15)</c:v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00ff"/>
                </a:solidFill>
                <a:custDash>
                  <a:ds d="605714" sp="151429"/>
                </a:custDash>
                <a:round/>
              </a:ln>
            </c:spPr>
            <c:trendlineType val="movingAvg"/>
            <c:period val="12"/>
            <c:forward val="0"/>
            <c:backward val="0"/>
            <c:dispRSqr val="0"/>
            <c:dispEq val="0"/>
          </c:trendline>
          <c:cat>
            <c:strRef>
              <c:f>ElectricFP0622!$A$5:$A$65</c:f>
              <c:strCache>
                <c:ptCount val="61"/>
                <c:pt idx="0">
                  <c:v>1-yr Strips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  <c:pt idx="55">
                  <c:v>1/1/2006</c:v>
                </c:pt>
                <c:pt idx="56">
                  <c:v>2/1/2006</c:v>
                </c:pt>
                <c:pt idx="57">
                  <c:v>3/1/2006</c:v>
                </c:pt>
                <c:pt idx="58">
                  <c:v>4/1/2006</c:v>
                </c:pt>
                <c:pt idx="59">
                  <c:v>5/1/2006</c:v>
                </c:pt>
                <c:pt idx="60">
                  <c:v>6/1/2006</c:v>
                </c:pt>
              </c:strCache>
            </c:strRef>
          </c:cat>
          <c:val>
            <c:numRef>
              <c:f>ElectricFP0622!$R$6:$R$65</c:f>
              <c:numCache>
                <c:formatCode>_(* #,##0.00_);_(* \(#,##0.00\);_(* \-??_);_(@_)</c:formatCode>
                <c:ptCount val="60"/>
                <c:pt idx="0">
                  <c:v>81.9892471299697</c:v>
                </c:pt>
                <c:pt idx="1">
                  <c:v>90.2258059942434</c:v>
                </c:pt>
                <c:pt idx="2">
                  <c:v>81.9333327228824</c:v>
                </c:pt>
                <c:pt idx="3">
                  <c:v>72.9032263448161</c:v>
                </c:pt>
                <c:pt idx="4">
                  <c:v>57.7777776329054</c:v>
                </c:pt>
                <c:pt idx="5">
                  <c:v>68.7634408602151</c:v>
                </c:pt>
                <c:pt idx="6">
                  <c:v>67.2365588032871</c:v>
                </c:pt>
                <c:pt idx="7">
                  <c:v>55.571428454348</c:v>
                </c:pt>
                <c:pt idx="8">
                  <c:v>45.2043011046105</c:v>
                </c:pt>
                <c:pt idx="9">
                  <c:v>41.0000001086129</c:v>
                </c:pt>
                <c:pt idx="10">
                  <c:v>41</c:v>
                </c:pt>
                <c:pt idx="11">
                  <c:v>47.3333336859941</c:v>
                </c:pt>
                <c:pt idx="12">
                  <c:v>64.8602149810402</c:v>
                </c:pt>
                <c:pt idx="13">
                  <c:v>71.8387092032259</c:v>
                </c:pt>
                <c:pt idx="14">
                  <c:v>64.2666661878427</c:v>
                </c:pt>
                <c:pt idx="15">
                  <c:v>45.6451616568431</c:v>
                </c:pt>
                <c:pt idx="16">
                  <c:v>37.7777776867151</c:v>
                </c:pt>
                <c:pt idx="17">
                  <c:v>40.2258064516129</c:v>
                </c:pt>
                <c:pt idx="18">
                  <c:v>37.1935482065103</c:v>
                </c:pt>
                <c:pt idx="19">
                  <c:v>33.7142856379173</c:v>
                </c:pt>
                <c:pt idx="20">
                  <c:v>32.7526881550889</c:v>
                </c:pt>
                <c:pt idx="21">
                  <c:v>27.1333334082531</c:v>
                </c:pt>
                <c:pt idx="22">
                  <c:v>29.2795698924731</c:v>
                </c:pt>
                <c:pt idx="23">
                  <c:v>32.7222224660217</c:v>
                </c:pt>
                <c:pt idx="24">
                  <c:v>47.4301074457565</c:v>
                </c:pt>
                <c:pt idx="25">
                  <c:v>54.5806447993063</c:v>
                </c:pt>
                <c:pt idx="26">
                  <c:v>49.0555551900632</c:v>
                </c:pt>
                <c:pt idx="27">
                  <c:v>31.8709679731438</c:v>
                </c:pt>
                <c:pt idx="28">
                  <c:v>28.2666665905466</c:v>
                </c:pt>
                <c:pt idx="29">
                  <c:v>29.3978494623656</c:v>
                </c:pt>
                <c:pt idx="30">
                  <c:v>30.8387095227297</c:v>
                </c:pt>
                <c:pt idx="31">
                  <c:v>28.2758619937532</c:v>
                </c:pt>
                <c:pt idx="32">
                  <c:v>27.4516129022644</c:v>
                </c:pt>
                <c:pt idx="33">
                  <c:v>27.7111111855341</c:v>
                </c:pt>
                <c:pt idx="34">
                  <c:v>28.3440860215054</c:v>
                </c:pt>
                <c:pt idx="35">
                  <c:v>33.866666918993</c:v>
                </c:pt>
                <c:pt idx="36">
                  <c:v>46.6666666088345</c:v>
                </c:pt>
                <c:pt idx="37">
                  <c:v>55.1397845765015</c:v>
                </c:pt>
                <c:pt idx="38">
                  <c:v>46.499999653548</c:v>
                </c:pt>
                <c:pt idx="39">
                  <c:v>32.3978497000431</c:v>
                </c:pt>
                <c:pt idx="40">
                  <c:v>27.2777777054451</c:v>
                </c:pt>
                <c:pt idx="41">
                  <c:v>29.5161290322581</c:v>
                </c:pt>
                <c:pt idx="42">
                  <c:v>30.6693546846509</c:v>
                </c:pt>
                <c:pt idx="43">
                  <c:v>28.4162560824231</c:v>
                </c:pt>
                <c:pt idx="44">
                  <c:v>27.4516129022644</c:v>
                </c:pt>
                <c:pt idx="45">
                  <c:v>27.7111111855341</c:v>
                </c:pt>
                <c:pt idx="46">
                  <c:v>28.3440860215054</c:v>
                </c:pt>
                <c:pt idx="47">
                  <c:v>33.866666918993</c:v>
                </c:pt>
                <c:pt idx="48">
                  <c:v>46.3790321991609</c:v>
                </c:pt>
                <c:pt idx="49">
                  <c:v>55.4919351102003</c:v>
                </c:pt>
                <c:pt idx="50">
                  <c:v>46.499999653548</c:v>
                </c:pt>
                <c:pt idx="51">
                  <c:v>32.3978497000431</c:v>
                </c:pt>
                <c:pt idx="52">
                  <c:v>27.2777777054451</c:v>
                </c:pt>
                <c:pt idx="53">
                  <c:v>29.5161290322581</c:v>
                </c:pt>
                <c:pt idx="54">
                  <c:v>30.8779568342252</c:v>
                </c:pt>
                <c:pt idx="55">
                  <c:v>28.6269703677649</c:v>
                </c:pt>
                <c:pt idx="56">
                  <c:v>27.6629032246168</c:v>
                </c:pt>
                <c:pt idx="57">
                  <c:v>27.7680556303511</c:v>
                </c:pt>
                <c:pt idx="58">
                  <c:v>28.7126344086022</c:v>
                </c:pt>
                <c:pt idx="59">
                  <c:v>34.077778031677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ElectricFP0622!$S$5</c:f>
              <c:strCache>
                <c:ptCount val="1"/>
                <c:pt idx="0">
                  <c:v>California Southern Zone (SP-15)</c:v>
                </c:pt>
              </c:strCache>
            </c:strRef>
          </c:tx>
          <c:spPr>
            <a:solidFill>
              <a:srgbClr val="000000"/>
            </a:solidFill>
            <a:ln w="0">
              <a:noFill/>
            </a:ln>
          </c:spPr>
          <c:marker>
            <c:symbol val="none"/>
          </c:marker>
          <c:dLbls>
            <c:txPr>
              <a:bodyPr wrap="none"/>
              <a:lstStyle/>
              <a:p>
                <a:pPr>
                  <a:defRPr b="0" sz="1000" strike="noStrike" u="none">
                    <a:uFillTx/>
                    <a:latin typeface="Arial"/>
                  </a:defRPr>
                </a:pPr>
              </a:p>
            </c:txPr>
            <c:showLegendKey val="0"/>
            <c:showVal val="0"/>
            <c:showCatName val="0"/>
            <c:showSerName val="0"/>
            <c:showPercent val="0"/>
            <c:separator> </c:separator>
            <c:showLeaderLines val="1"/>
            <c:leaderLines>
              <c:spPr>
                <a:ln w="0">
                  <a:noFill/>
                </a:ln>
              </c:spPr>
            </c:leaderLines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trendline>
            <c:spPr>
              <a:ln w="25200">
                <a:solidFill>
                  <a:srgbClr val="00ff00"/>
                </a:solidFill>
                <a:custDash>
                  <a:ds d="605714" sp="151429"/>
                </a:custDash>
                <a:round/>
              </a:ln>
            </c:spPr>
            <c:trendlineType val="movingAvg"/>
            <c:period val="12"/>
            <c:forward val="0"/>
            <c:backward val="0"/>
            <c:dispRSqr val="0"/>
            <c:dispEq val="0"/>
          </c:trendline>
          <c:cat>
            <c:strRef>
              <c:f>ElectricFP0622!$A$5:$A$65</c:f>
              <c:strCache>
                <c:ptCount val="61"/>
                <c:pt idx="0">
                  <c:v>1-yr Strips</c:v>
                </c:pt>
                <c:pt idx="1">
                  <c:v>7/1/2001</c:v>
                </c:pt>
                <c:pt idx="2">
                  <c:v>8/1/2001</c:v>
                </c:pt>
                <c:pt idx="3">
                  <c:v>9/1/2001</c:v>
                </c:pt>
                <c:pt idx="4">
                  <c:v>10/1/2001</c:v>
                </c:pt>
                <c:pt idx="5">
                  <c:v>11/1/2001</c:v>
                </c:pt>
                <c:pt idx="6">
                  <c:v>12/1/2001</c:v>
                </c:pt>
                <c:pt idx="7">
                  <c:v>1/1/2002</c:v>
                </c:pt>
                <c:pt idx="8">
                  <c:v>2/1/2002</c:v>
                </c:pt>
                <c:pt idx="9">
                  <c:v>3/1/2002</c:v>
                </c:pt>
                <c:pt idx="10">
                  <c:v>4/1/2002</c:v>
                </c:pt>
                <c:pt idx="11">
                  <c:v>5/1/2002</c:v>
                </c:pt>
                <c:pt idx="12">
                  <c:v>6/1/2002</c:v>
                </c:pt>
                <c:pt idx="13">
                  <c:v>7/1/2002</c:v>
                </c:pt>
                <c:pt idx="14">
                  <c:v>8/1/2002</c:v>
                </c:pt>
                <c:pt idx="15">
                  <c:v>9/1/2002</c:v>
                </c:pt>
                <c:pt idx="16">
                  <c:v>10/1/2002</c:v>
                </c:pt>
                <c:pt idx="17">
                  <c:v>11/1/2002</c:v>
                </c:pt>
                <c:pt idx="18">
                  <c:v>12/1/2002</c:v>
                </c:pt>
                <c:pt idx="19">
                  <c:v>1/1/2003</c:v>
                </c:pt>
                <c:pt idx="20">
                  <c:v>2/1/2003</c:v>
                </c:pt>
                <c:pt idx="21">
                  <c:v>3/1/2003</c:v>
                </c:pt>
                <c:pt idx="22">
                  <c:v>4/1/2003</c:v>
                </c:pt>
                <c:pt idx="23">
                  <c:v>5/1/2003</c:v>
                </c:pt>
                <c:pt idx="24">
                  <c:v>6/1/2003</c:v>
                </c:pt>
                <c:pt idx="25">
                  <c:v>7/1/2003</c:v>
                </c:pt>
                <c:pt idx="26">
                  <c:v>8/1/2003</c:v>
                </c:pt>
                <c:pt idx="27">
                  <c:v>9/1/2003</c:v>
                </c:pt>
                <c:pt idx="28">
                  <c:v>10/1/2003</c:v>
                </c:pt>
                <c:pt idx="29">
                  <c:v>11/1/2003</c:v>
                </c:pt>
                <c:pt idx="30">
                  <c:v>12/1/2003</c:v>
                </c:pt>
                <c:pt idx="31">
                  <c:v>1/1/2004</c:v>
                </c:pt>
                <c:pt idx="32">
                  <c:v>2/1/2004</c:v>
                </c:pt>
                <c:pt idx="33">
                  <c:v>3/1/2004</c:v>
                </c:pt>
                <c:pt idx="34">
                  <c:v>4/1/2004</c:v>
                </c:pt>
                <c:pt idx="35">
                  <c:v>5/1/2004</c:v>
                </c:pt>
                <c:pt idx="36">
                  <c:v>6/1/2004</c:v>
                </c:pt>
                <c:pt idx="37">
                  <c:v>7/1/2004</c:v>
                </c:pt>
                <c:pt idx="38">
                  <c:v>8/1/2004</c:v>
                </c:pt>
                <c:pt idx="39">
                  <c:v>9/1/2004</c:v>
                </c:pt>
                <c:pt idx="40">
                  <c:v>10/1/2004</c:v>
                </c:pt>
                <c:pt idx="41">
                  <c:v>11/1/2004</c:v>
                </c:pt>
                <c:pt idx="42">
                  <c:v>12/1/2004</c:v>
                </c:pt>
                <c:pt idx="43">
                  <c:v>1/1/2005</c:v>
                </c:pt>
                <c:pt idx="44">
                  <c:v>2/1/2005</c:v>
                </c:pt>
                <c:pt idx="45">
                  <c:v>3/1/2005</c:v>
                </c:pt>
                <c:pt idx="46">
                  <c:v>4/1/2005</c:v>
                </c:pt>
                <c:pt idx="47">
                  <c:v>5/1/2005</c:v>
                </c:pt>
                <c:pt idx="48">
                  <c:v>6/1/2005</c:v>
                </c:pt>
                <c:pt idx="49">
                  <c:v>7/1/2005</c:v>
                </c:pt>
                <c:pt idx="50">
                  <c:v>8/1/2005</c:v>
                </c:pt>
                <c:pt idx="51">
                  <c:v>9/1/2005</c:v>
                </c:pt>
                <c:pt idx="52">
                  <c:v>10/1/2005</c:v>
                </c:pt>
                <c:pt idx="53">
                  <c:v>11/1/2005</c:v>
                </c:pt>
                <c:pt idx="54">
                  <c:v>12/1/2005</c:v>
                </c:pt>
                <c:pt idx="55">
                  <c:v>1/1/2006</c:v>
                </c:pt>
                <c:pt idx="56">
                  <c:v>2/1/2006</c:v>
                </c:pt>
                <c:pt idx="57">
                  <c:v>3/1/2006</c:v>
                </c:pt>
                <c:pt idx="58">
                  <c:v>4/1/2006</c:v>
                </c:pt>
                <c:pt idx="59">
                  <c:v>5/1/2006</c:v>
                </c:pt>
                <c:pt idx="60">
                  <c:v>6/1/2006</c:v>
                </c:pt>
              </c:strCache>
            </c:strRef>
          </c:cat>
          <c:val>
            <c:numRef>
              <c:f>ElectricFP0622!$S$6:$S$65</c:f>
              <c:numCache>
                <c:formatCode>_(* #,##0.00_);_(* \(#,##0.00\);_(* \-??_);_(@_)</c:formatCode>
                <c:ptCount val="60"/>
                <c:pt idx="0">
                  <c:v>75.8279568755659</c:v>
                </c:pt>
                <c:pt idx="1">
                  <c:v>81.3548382222652</c:v>
                </c:pt>
                <c:pt idx="2">
                  <c:v>76.1999994322658</c:v>
                </c:pt>
                <c:pt idx="3">
                  <c:v>68.7096779889637</c:v>
                </c:pt>
                <c:pt idx="4">
                  <c:v>50.5555554406924</c:v>
                </c:pt>
                <c:pt idx="5">
                  <c:v>50.3763440860215</c:v>
                </c:pt>
                <c:pt idx="6">
                  <c:v>58.1182792774972</c:v>
                </c:pt>
                <c:pt idx="7">
                  <c:v>42.4285713136196</c:v>
                </c:pt>
                <c:pt idx="8">
                  <c:v>40.0000000120171</c:v>
                </c:pt>
                <c:pt idx="9">
                  <c:v>39.1555556552278</c:v>
                </c:pt>
                <c:pt idx="10">
                  <c:v>41.3548387096774</c:v>
                </c:pt>
                <c:pt idx="11">
                  <c:v>50.000000372529</c:v>
                </c:pt>
                <c:pt idx="12">
                  <c:v>70.0967741262128</c:v>
                </c:pt>
                <c:pt idx="13">
                  <c:v>75.6774188731947</c:v>
                </c:pt>
                <c:pt idx="14">
                  <c:v>59.5999995559454</c:v>
                </c:pt>
                <c:pt idx="15">
                  <c:v>42.8064519717328</c:v>
                </c:pt>
                <c:pt idx="16">
                  <c:v>35.8888888071395</c:v>
                </c:pt>
                <c:pt idx="17">
                  <c:v>36.3010752688172</c:v>
                </c:pt>
                <c:pt idx="18">
                  <c:v>36.2365589603702</c:v>
                </c:pt>
                <c:pt idx="19">
                  <c:v>33.9999999238976</c:v>
                </c:pt>
                <c:pt idx="20">
                  <c:v>31.9139784821459</c:v>
                </c:pt>
                <c:pt idx="21">
                  <c:v>29.1555556287368</c:v>
                </c:pt>
                <c:pt idx="22">
                  <c:v>29.6774193548387</c:v>
                </c:pt>
                <c:pt idx="23">
                  <c:v>37.2222224995493</c:v>
                </c:pt>
                <c:pt idx="24">
                  <c:v>54.0645160622574</c:v>
                </c:pt>
                <c:pt idx="25">
                  <c:v>63.0967737698867</c:v>
                </c:pt>
                <c:pt idx="26">
                  <c:v>50.1111107377542</c:v>
                </c:pt>
                <c:pt idx="27">
                  <c:v>34.3225809085754</c:v>
                </c:pt>
                <c:pt idx="28">
                  <c:v>28.9999999207755</c:v>
                </c:pt>
                <c:pt idx="29">
                  <c:v>29.5591397849462</c:v>
                </c:pt>
                <c:pt idx="30">
                  <c:v>31.2365589857061</c:v>
                </c:pt>
                <c:pt idx="31">
                  <c:v>30.1034481989156</c:v>
                </c:pt>
                <c:pt idx="32">
                  <c:v>29.5806451653761</c:v>
                </c:pt>
                <c:pt idx="33">
                  <c:v>29.5777778541048</c:v>
                </c:pt>
                <c:pt idx="34">
                  <c:v>32.0752688172043</c:v>
                </c:pt>
                <c:pt idx="35">
                  <c:v>37.3555558338761</c:v>
                </c:pt>
                <c:pt idx="36">
                  <c:v>53.4193548053823</c:v>
                </c:pt>
                <c:pt idx="37">
                  <c:v>57.0967737966848</c:v>
                </c:pt>
                <c:pt idx="38">
                  <c:v>45.2222218852904</c:v>
                </c:pt>
                <c:pt idx="39">
                  <c:v>33.2365593926641</c:v>
                </c:pt>
                <c:pt idx="40">
                  <c:v>28.5555554808428</c:v>
                </c:pt>
                <c:pt idx="41">
                  <c:v>28.5591397849462</c:v>
                </c:pt>
                <c:pt idx="42">
                  <c:v>31.1505374803098</c:v>
                </c:pt>
                <c:pt idx="43">
                  <c:v>30.1428570667548</c:v>
                </c:pt>
                <c:pt idx="44">
                  <c:v>29.5806451653761</c:v>
                </c:pt>
                <c:pt idx="45">
                  <c:v>29.5777778541048</c:v>
                </c:pt>
                <c:pt idx="46">
                  <c:v>32.0752688172043</c:v>
                </c:pt>
                <c:pt idx="47">
                  <c:v>37.3555558338761</c:v>
                </c:pt>
                <c:pt idx="48">
                  <c:v>52.9032257744061</c:v>
                </c:pt>
                <c:pt idx="49">
                  <c:v>57.6774189553915</c:v>
                </c:pt>
                <c:pt idx="50">
                  <c:v>45.2222218852904</c:v>
                </c:pt>
                <c:pt idx="51">
                  <c:v>33.2365593926641</c:v>
                </c:pt>
                <c:pt idx="52">
                  <c:v>28.5555554808428</c:v>
                </c:pt>
                <c:pt idx="53">
                  <c:v>28.5591397849462</c:v>
                </c:pt>
                <c:pt idx="54">
                  <c:v>31.3543009202427</c:v>
                </c:pt>
                <c:pt idx="55">
                  <c:v>30.3499999235517</c:v>
                </c:pt>
                <c:pt idx="56">
                  <c:v>29.7887096812528</c:v>
                </c:pt>
                <c:pt idx="57">
                  <c:v>29.7611111888558</c:v>
                </c:pt>
                <c:pt idx="58">
                  <c:v>32.3241935483871</c:v>
                </c:pt>
                <c:pt idx="59">
                  <c:v>37.563333613202</c:v>
                </c:pt>
              </c:numCache>
            </c:numRef>
          </c:val>
          <c:smooth val="0"/>
        </c:ser>
        <c:hiLowLines>
          <c:spPr>
            <a:ln w="0">
              <a:noFill/>
            </a:ln>
          </c:spPr>
        </c:hiLowLines>
        <c:marker val="0"/>
        <c:axId val="70237134"/>
        <c:axId val="36816101"/>
      </c:lineChart>
      <c:catAx>
        <c:axId val="70237134"/>
        <c:scaling>
          <c:orientation val="minMax"/>
        </c:scaling>
        <c:delete val="0"/>
        <c:axPos val="b"/>
        <c:numFmt formatCode="[$-409]m/d/yyyy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 rot="-2700000"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36816101"/>
        <c:crossesAt val="0"/>
        <c:auto val="1"/>
        <c:lblAlgn val="ctr"/>
        <c:lblOffset val="100"/>
        <c:noMultiLvlLbl val="0"/>
      </c:catAx>
      <c:valAx>
        <c:axId val="36816101"/>
        <c:scaling>
          <c:orientation val="minMax"/>
        </c:scaling>
        <c:delete val="0"/>
        <c:axPos val="l"/>
        <c:majorGridlines>
          <c:spPr>
            <a:ln w="0">
              <a:solidFill>
                <a:srgbClr val="000000"/>
              </a:solidFill>
            </a:ln>
          </c:spPr>
        </c:majorGridlines>
        <c:numFmt formatCode="_(* #,##0.00_);_(* \(#,##0.00\);_(* \-??_);_(@_)" sourceLinked="1"/>
        <c:majorTickMark val="out"/>
        <c:minorTickMark val="none"/>
        <c:tickLblPos val="nextTo"/>
        <c:spPr>
          <a:ln w="0">
            <a:solidFill>
              <a:srgbClr val="000000"/>
            </a:solidFill>
          </a:ln>
        </c:spPr>
        <c:txPr>
          <a:bodyPr/>
          <a:lstStyle/>
          <a:p>
            <a:pPr>
              <a:defRPr b="0" sz="800" strike="noStrike" u="none">
                <a:solidFill>
                  <a:srgbClr val="000000"/>
                </a:solidFill>
                <a:uFillTx/>
                <a:latin typeface="Arial"/>
              </a:defRPr>
            </a:pPr>
          </a:p>
        </c:txPr>
        <c:crossAx val="70237134"/>
        <c:crossesAt val="1"/>
        <c:crossBetween val="midCat"/>
      </c:valAx>
      <c:spPr>
        <a:noFill/>
        <a:ln w="12600">
          <a:noFill/>
        </a:ln>
      </c:spPr>
    </c:plotArea>
    <c:legend>
      <c:legendPos val="r"/>
      <c:layout>
        <c:manualLayout>
          <c:xMode val="edge"/>
          <c:yMode val="edge"/>
          <c:x val="0.19169465071182"/>
          <c:y val="0.913127029355245"/>
        </c:manualLayout>
      </c:layout>
      <c:overlay val="0"/>
      <c:spPr>
        <a:solidFill>
          <a:srgbClr val="ffffff"/>
        </a:solidFill>
        <a:ln w="0">
          <a:solidFill>
            <a:srgbClr val="000000"/>
          </a:solidFill>
        </a:ln>
      </c:spPr>
      <c:txPr>
        <a:bodyPr/>
        <a:lstStyle/>
        <a:p>
          <a:pPr>
            <a:defRPr b="0" sz="800" strike="noStrike" u="none">
              <a:solidFill>
                <a:srgbClr val="000000"/>
              </a:solidFill>
              <a:uFillTx/>
              <a:latin typeface="Arial"/>
            </a:defRPr>
          </a:pPr>
        </a:p>
      </c:txPr>
    </c:legend>
    <c:plotVisOnly val="1"/>
    <c:dispBlanksAs val="gap"/>
  </c:chart>
  <c:spPr>
    <a:noFill/>
    <a:ln w="12600"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
</Relationships>
</file>

<file path=xl/drawings/_rels/drawing2.xml.rels><?xml version="1.0" encoding="UTF-8"?>
<Relationships xmlns="http://schemas.openxmlformats.org/package/2006/relationships"><Relationship Id="rId1" Type="http://schemas.openxmlformats.org/officeDocument/2006/relationships/chart" Target="../charts/chart2.xml"/>
</Relationships>
</file>

<file path=xl/drawings/_rels/drawing3.xml.rels><?xml version="1.0" encoding="UTF-8"?>
<Relationships xmlns="http://schemas.openxmlformats.org/package/2006/relationships"><Relationship Id="rId1" Type="http://schemas.openxmlformats.org/officeDocument/2006/relationships/chart" Target="../charts/chart3.xml"/>
</Relationships>
</file>

<file path=xl/drawings/_rels/drawing4.xml.rels><?xml version="1.0" encoding="UTF-8"?>
<Relationships xmlns="http://schemas.openxmlformats.org/package/2006/relationships"><Relationship Id="rId1" Type="http://schemas.openxmlformats.org/officeDocument/2006/relationships/chart" Target="../charts/chart4.xml"/><Relationship Id="rId2" Type="http://schemas.openxmlformats.org/officeDocument/2006/relationships/chart" Target="../charts/chart5.xml"/>
</Relationships>
</file>

<file path=xl/drawings/_rels/drawing6.xml.rels><?xml version="1.0" encoding="UTF-8"?>
<Relationships xmlns="http://schemas.openxmlformats.org/package/2006/relationships"><Relationship Id="rId1" Type="http://schemas.openxmlformats.org/officeDocument/2006/relationships/chart" Target="../charts/chart6.xml"/>
</Relationships>
</file>

<file path=xl/drawings/_rels/drawing7.xml.rels><?xml version="1.0" encoding="UTF-8"?>
<Relationships xmlns="http://schemas.openxmlformats.org/package/2006/relationships"><Relationship Id="rId1" Type="http://schemas.openxmlformats.org/officeDocument/2006/relationships/chart" Target="../charts/chart7.xml"/>
</Relationships>
</file>

<file path=xl/drawings/_rels/drawing8.xml.rels><?xml version="1.0" encoding="UTF-8"?>
<Relationships xmlns="http://schemas.openxmlformats.org/package/2006/relationships"><Relationship Id="rId1" Type="http://schemas.openxmlformats.org/officeDocument/2006/relationships/chart" Target="../charts/chart8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0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360360</xdr:colOff>
      <xdr:row>1</xdr:row>
      <xdr:rowOff>16920</xdr:rowOff>
    </xdr:from>
    <xdr:to>
      <xdr:col>9</xdr:col>
      <xdr:colOff>144720</xdr:colOff>
      <xdr:row>34</xdr:row>
      <xdr:rowOff>85320</xdr:rowOff>
    </xdr:to>
    <xdr:graphicFrame>
      <xdr:nvGraphicFramePr>
        <xdr:cNvPr id="4" name="Chart 1"/>
        <xdr:cNvGraphicFramePr/>
      </xdr:nvGraphicFramePr>
      <xdr:xfrm>
        <a:off x="360360" y="179640"/>
        <a:ext cx="7099560" cy="54327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5.xml><?xml version="1.0" encoding="utf-8"?>
<c:userShapes xmlns:cdr="http://schemas.openxmlformats.org/drawingml/2006/chartDrawing" xmlns:a="http://schemas.openxmlformats.org/drawingml/2006/main" xmlns:c="http://schemas.openxmlformats.org/drawingml/2006/chart" xmlns:r="http://schemas.openxmlformats.org/officeDocument/2006/relationships">
  <cdr:relSizeAnchor>
    <cdr:from>
      <cdr:x>0.289270865023831</cdr:x>
      <cdr:y>0.312483434932415</cdr:y>
    </cdr:from>
    <cdr:to>
      <cdr:x>0.342003853564547</cdr:x>
      <cdr:y>0.934998674794593</cdr:y>
    </cdr:to>
    <cdr:sp>
      <cdr:nvSpPr>
        <cdr:cNvPr id="5" name="Rectangle 1"/>
        <cdr:cNvSpPr/>
      </cdr:nvSpPr>
      <cdr:spPr>
        <a:xfrm>
          <a:off x="2053800" y="1697760"/>
          <a:ext cx="374400" cy="338220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0.531487678734408</cdr:x>
      <cdr:y>0.365491651205937</cdr:y>
    </cdr:from>
    <cdr:to>
      <cdr:x>0.586755907108813</cdr:x>
      <cdr:y>0.935263715875961</cdr:y>
    </cdr:to>
    <cdr:sp>
      <cdr:nvSpPr>
        <cdr:cNvPr id="6" name="Rectangle 2"/>
        <cdr:cNvSpPr/>
      </cdr:nvSpPr>
      <cdr:spPr>
        <a:xfrm>
          <a:off x="3773520" y="1985760"/>
          <a:ext cx="392400" cy="309564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0.747997160531386</cdr:x>
      <cdr:y>0.497747150808375</cdr:y>
    </cdr:from>
    <cdr:to>
      <cdr:x>0.803265388905791</cdr:x>
      <cdr:y>0.935263715875961</cdr:y>
    </cdr:to>
    <cdr:sp>
      <cdr:nvSpPr>
        <cdr:cNvPr id="7" name="Rectangle 3"/>
        <cdr:cNvSpPr/>
      </cdr:nvSpPr>
      <cdr:spPr>
        <a:xfrm>
          <a:off x="5310720" y="2704320"/>
          <a:ext cx="392400" cy="2377080"/>
        </a:xfrm>
        <a:prstGeom prst="rect">
          <a:avLst/>
        </a:prstGeom>
        <a:solidFill>
          <a:srgbClr val="ffff00"/>
        </a:solidFill>
        <a:ln w="9360">
          <a:solidFill>
            <a:srgbClr val="000000"/>
          </a:solidFill>
          <a:miter/>
        </a:ln>
      </cdr:spPr>
      <cdr:style>
        <a:lnRef idx="0"/>
        <a:fillRef idx="0"/>
        <a:effectRef idx="0"/>
        <a:fontRef idx="minor"/>
      </cdr:style>
    </cdr:sp>
  </cdr:relSizeAnchor>
  <cdr:relSizeAnchor>
    <cdr:from>
      <cdr:x>0.251242267518507</cdr:x>
      <cdr:y>0.271004505698383</cdr:y>
    </cdr:from>
    <cdr:to>
      <cdr:x>0.40573978298347</cdr:x>
      <cdr:y>0.324741584945667</cdr:y>
    </cdr:to>
    <cdr:sp>
      <cdr:nvSpPr>
        <cdr:cNvPr id="8" name="Text 4"/>
        <cdr:cNvSpPr/>
      </cdr:nvSpPr>
      <cdr:spPr>
        <a:xfrm>
          <a:off x="1783800" y="1472400"/>
          <a:ext cx="1096920" cy="291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50" strike="noStrike" u="none">
              <a:effectLst/>
              <a:uFillTx/>
              <a:latin typeface="Arial"/>
            </a:rPr>
            <a:t>SCE TOU-8-S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0.4804786532806</cdr:x>
      <cdr:y>0.325735489000795</cdr:y>
    </cdr:from>
    <cdr:to>
      <cdr:x>0.634773349558868</cdr:x>
      <cdr:y>0.379472568248078</cdr:y>
    </cdr:to>
    <cdr:sp>
      <cdr:nvSpPr>
        <cdr:cNvPr id="9" name="Text 6"/>
        <cdr:cNvSpPr/>
      </cdr:nvSpPr>
      <cdr:spPr>
        <a:xfrm>
          <a:off x="3411360" y="1769760"/>
          <a:ext cx="1095480" cy="2919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50" strike="noStrike" u="none">
              <a:effectLst/>
              <a:uFillTx/>
              <a:latin typeface="Arial"/>
            </a:rPr>
            <a:t>SCE TOU-8-P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  <cdr:relSizeAnchor>
    <cdr:from>
      <cdr:x>0.676503397221377</cdr:x>
      <cdr:y>0.443016167505963</cdr:y>
    </cdr:from>
    <cdr:to>
      <cdr:x>0.933982354730758</cdr:x>
      <cdr:y>0.497747150808375</cdr:y>
    </cdr:to>
    <cdr:sp>
      <cdr:nvSpPr>
        <cdr:cNvPr id="10" name="Text 7"/>
        <cdr:cNvSpPr/>
      </cdr:nvSpPr>
      <cdr:spPr>
        <a:xfrm>
          <a:off x="4803120" y="2406960"/>
          <a:ext cx="1828080" cy="297360"/>
        </a:xfrm>
        <a:custGeom>
          <a:avLst/>
          <a:gdLst/>
          <a:ahLst/>
          <a:rect l="l" t="t" r="r" b="b"/>
          <a:pathLst>
            <a:path w="21600" h="21600">
              <a:moveTo>
                <a:pt x="0" y="0"/>
              </a:moveTo>
              <a:lnTo>
                <a:pt x="21600" y="0"/>
              </a:lnTo>
              <a:lnTo>
                <a:pt x="21600" y="21600"/>
              </a:lnTo>
              <a:lnTo>
                <a:pt x="0" y="21600"/>
              </a:lnTo>
              <a:lnTo>
                <a:pt x="0" y="0"/>
              </a:lnTo>
              <a:close/>
            </a:path>
          </a:pathLst>
        </a:custGeom>
        <a:noFill/>
        <a:ln w="0">
          <a:noFill/>
        </a:ln>
      </cdr:spPr>
      <cdr:style>
        <a:lnRef idx="0"/>
        <a:fillRef idx="0"/>
        <a:effectRef idx="0"/>
        <a:fontRef idx="minor"/>
      </cdr:style>
      <cdr:txBody>
        <a:bodyPr lIns="20160" rIns="20160" tIns="20160" bIns="20160" anchor="t">
          <a:noAutofit/>
        </a:bodyPr>
        <a:p>
          <a:r>
            <a:rPr b="0" sz="850" strike="noStrike" u="none">
              <a:effectLst/>
              <a:uFillTx/>
              <a:latin typeface="Arial"/>
            </a:rPr>
            <a:t>SCE TOU-8-Sub Trans</a:t>
          </a:r>
          <a:endParaRPr b="0" sz="850" strike="noStrike" u="none">
            <a:effectLst/>
            <a:uFillTx/>
            <a:latin typeface="Times New Roman"/>
          </a:endParaRPr>
        </a:p>
      </cdr:txBody>
    </cdr:sp>
  </cdr:relSizeAnchor>
</c:userShapes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1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2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0</xdr:col>
      <xdr:colOff>360360</xdr:colOff>
      <xdr:row>1</xdr:row>
      <xdr:rowOff>16920</xdr:rowOff>
    </xdr:from>
    <xdr:to>
      <xdr:col>9</xdr:col>
      <xdr:colOff>656280</xdr:colOff>
      <xdr:row>34</xdr:row>
      <xdr:rowOff>84960</xdr:rowOff>
    </xdr:to>
    <xdr:graphicFrame>
      <xdr:nvGraphicFramePr>
        <xdr:cNvPr id="13" name=" 0"/>
        <xdr:cNvGraphicFramePr/>
      </xdr:nvGraphicFramePr>
      <xdr:xfrm>
        <a:off x="360360" y="179640"/>
        <a:ext cx="7611120" cy="543240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0.xml.rels><?xml version="1.0" encoding="UTF-8"?>
<Relationships xmlns="http://schemas.openxmlformats.org/package/2006/relationships"><Relationship Id="rId1" Type="http://schemas.openxmlformats.org/officeDocument/2006/relationships/drawing" Target="../drawings/drawing8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7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6.xml"/>
</Relationships>
</file>

<file path=xl/worksheets/_rels/sheet9.xml.rels><?xml version="1.0" encoding="UTF-8"?>
<Relationships xmlns="http://schemas.openxmlformats.org/package/2006/relationships"><Relationship Id="rId1" Type="http://schemas.openxmlformats.org/officeDocument/2006/relationships/drawing" Target="../drawings/drawing7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O1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9.14"/>
    <col collapsed="false" customWidth="true" hidden="false" outlineLevel="0" max="2" min="2" style="2" width="12.85"/>
    <col collapsed="false" customWidth="true" hidden="false" outlineLevel="0" max="3" min="3" style="1" width="9.28"/>
    <col collapsed="false" customWidth="true" hidden="false" outlineLevel="0" max="4" min="4" style="2" width="12.85"/>
    <col collapsed="false" customWidth="true" hidden="false" outlineLevel="0" max="5" min="5" style="1" width="9.28"/>
    <col collapsed="false" customWidth="true" hidden="false" outlineLevel="0" max="13" min="6" style="1" width="9.14"/>
    <col collapsed="false" customWidth="true" hidden="false" outlineLevel="0" max="14" min="14" style="1" width="9.56"/>
    <col collapsed="false" customWidth="true" hidden="false" outlineLevel="0" max="15" min="15" style="1" width="9.14"/>
    <col collapsed="false" customWidth="true" hidden="false" outlineLevel="0" max="16" min="16" style="1" width="9.56"/>
    <col collapsed="false" customWidth="true" hidden="false" outlineLevel="0" max="17" min="17" style="1" width="9.14"/>
    <col collapsed="false" customWidth="true" hidden="false" outlineLevel="0" max="19" min="18" style="1" width="11.7"/>
    <col collapsed="false" customWidth="true" hidden="false" outlineLevel="0" max="20" min="20" style="1" width="10.28"/>
    <col collapsed="false" customWidth="true" hidden="false" outlineLevel="0" max="24" min="21" style="1" width="11.85"/>
    <col collapsed="false" customWidth="true" hidden="false" outlineLevel="0" max="25" min="25" style="0" width="14.14"/>
    <col collapsed="false" customWidth="true" hidden="false" outlineLevel="0" max="26" min="26" style="1" width="16.7"/>
    <col collapsed="false" customWidth="true" hidden="false" outlineLevel="0" max="27" min="27" style="0" width="9.28"/>
    <col collapsed="false" customWidth="true" hidden="false" outlineLevel="0" max="28" min="28" style="1" width="11.13"/>
    <col collapsed="false" customWidth="true" hidden="false" outlineLevel="0" max="29" min="29" style="1" width="10.28"/>
    <col collapsed="false" customWidth="true" hidden="false" outlineLevel="0" max="35" min="35" style="0" width="12.99"/>
    <col collapsed="false" customWidth="true" hidden="false" outlineLevel="0" max="36" min="36" style="0" width="16.7"/>
    <col collapsed="false" customWidth="true" hidden="false" outlineLevel="0" max="38" min="37" style="0" width="10.28"/>
    <col collapsed="false" customWidth="true" hidden="false" outlineLevel="0" max="39" min="39" style="0" width="12.42"/>
    <col collapsed="false" customWidth="true" hidden="false" outlineLevel="0" max="40" min="40" style="0" width="12.56"/>
    <col collapsed="false" customWidth="true" hidden="false" outlineLevel="0" max="41" min="41" style="0" width="10.28"/>
  </cols>
  <sheetData>
    <row r="1" customFormat="false" ht="12.75" hidden="false" customHeight="false" outlineLevel="0" collapsed="false">
      <c r="AD1" s="3" t="s">
        <v>0</v>
      </c>
      <c r="AE1" s="3"/>
      <c r="AF1" s="3"/>
      <c r="AG1" s="3"/>
      <c r="AH1" s="0" t="s">
        <v>1</v>
      </c>
      <c r="AJ1" s="4"/>
      <c r="AK1" s="4"/>
      <c r="AN1" s="0" t="s">
        <v>2</v>
      </c>
      <c r="AO1" s="0" t="n">
        <v>0.0735</v>
      </c>
    </row>
    <row r="2" customFormat="false" ht="51" hidden="false" customHeight="true" outlineLevel="0" collapsed="false">
      <c r="B2" s="2" t="s">
        <v>3</v>
      </c>
      <c r="F2" s="1" t="s">
        <v>4</v>
      </c>
      <c r="J2" s="1" t="s">
        <v>4</v>
      </c>
      <c r="N2" s="1" t="s">
        <v>4</v>
      </c>
      <c r="P2" s="1" t="s">
        <v>4</v>
      </c>
      <c r="Y2" s="5" t="s">
        <v>5</v>
      </c>
      <c r="Z2" s="5"/>
      <c r="AA2" s="1"/>
      <c r="AB2" s="6" t="s">
        <v>6</v>
      </c>
      <c r="AC2" s="6"/>
      <c r="AD2" s="1" t="s">
        <v>7</v>
      </c>
      <c r="AE2" s="1" t="s">
        <v>7</v>
      </c>
      <c r="AF2" s="1" t="s">
        <v>8</v>
      </c>
      <c r="AG2" s="1" t="s">
        <v>9</v>
      </c>
      <c r="AH2" s="1" t="s">
        <v>10</v>
      </c>
      <c r="AI2" s="7" t="n">
        <v>0.5</v>
      </c>
      <c r="AJ2" s="5" t="s">
        <v>11</v>
      </c>
      <c r="AK2" s="5"/>
      <c r="AL2" s="5" t="s">
        <v>12</v>
      </c>
      <c r="AM2" s="5"/>
      <c r="AN2" s="5" t="s">
        <v>13</v>
      </c>
      <c r="AO2" s="5"/>
    </row>
    <row r="3" customFormat="false" ht="51" hidden="false" customHeight="false" outlineLevel="0" collapsed="false">
      <c r="A3" s="1" t="s">
        <v>14</v>
      </c>
      <c r="B3" s="2" t="s">
        <v>15</v>
      </c>
      <c r="D3" s="2" t="s">
        <v>16</v>
      </c>
      <c r="E3" s="1" t="s">
        <v>17</v>
      </c>
      <c r="F3" s="1" t="s">
        <v>18</v>
      </c>
      <c r="G3" s="1" t="s">
        <v>17</v>
      </c>
      <c r="H3" s="1" t="s">
        <v>19</v>
      </c>
      <c r="I3" s="1" t="s">
        <v>17</v>
      </c>
      <c r="J3" s="1" t="s">
        <v>20</v>
      </c>
      <c r="K3" s="1" t="s">
        <v>17</v>
      </c>
      <c r="L3" s="1" t="s">
        <v>21</v>
      </c>
      <c r="M3" s="1" t="s">
        <v>17</v>
      </c>
      <c r="N3" s="1" t="s">
        <v>22</v>
      </c>
      <c r="P3" s="1" t="s">
        <v>23</v>
      </c>
      <c r="R3" s="1" t="s">
        <v>24</v>
      </c>
      <c r="S3" s="1" t="s">
        <v>25</v>
      </c>
      <c r="T3" s="1" t="s">
        <v>26</v>
      </c>
      <c r="U3" s="1" t="s">
        <v>27</v>
      </c>
      <c r="V3" s="1" t="s">
        <v>28</v>
      </c>
      <c r="Y3" s="1" t="s">
        <v>29</v>
      </c>
      <c r="Z3" s="1" t="s">
        <v>30</v>
      </c>
      <c r="AA3" s="1" t="s">
        <v>31</v>
      </c>
      <c r="AB3" s="1" t="s">
        <v>29</v>
      </c>
      <c r="AC3" s="1" t="s">
        <v>30</v>
      </c>
      <c r="AD3" s="1" t="str">
        <f aca="false">+ElectricFP0622!D5</f>
        <v>California Northern Zone (NP-15)</v>
      </c>
      <c r="AE3" s="1" t="str">
        <f aca="false">+ElectricFP0622!E5</f>
        <v>California Southern Zone (SP-15)</v>
      </c>
      <c r="AF3" s="1" t="str">
        <f aca="false">+ElectricFP0622!R5</f>
        <v>California Northern Zone (NP-15)</v>
      </c>
      <c r="AG3" s="1" t="str">
        <f aca="false">+ElectricFP0622!S5</f>
        <v>California Southern Zone (SP-15)</v>
      </c>
      <c r="AH3" s="1" t="s">
        <v>32</v>
      </c>
      <c r="AI3" s="1" t="s">
        <v>33</v>
      </c>
      <c r="AJ3" s="1" t="s">
        <v>29</v>
      </c>
      <c r="AK3" s="1" t="s">
        <v>30</v>
      </c>
      <c r="AL3" s="1" t="s">
        <v>29</v>
      </c>
      <c r="AM3" s="1" t="s">
        <v>30</v>
      </c>
      <c r="AN3" s="1" t="s">
        <v>29</v>
      </c>
      <c r="AO3" s="1" t="s">
        <v>30</v>
      </c>
    </row>
    <row r="4" customFormat="false" ht="12.75" hidden="false" customHeight="false" outlineLevel="0" collapsed="false">
      <c r="A4" s="1" t="n">
        <v>2001</v>
      </c>
      <c r="B4" s="2" t="n">
        <f aca="false">3*6*4.3*16*750+3*6*4.3*16*250+6*16*150</f>
        <v>1252800</v>
      </c>
      <c r="C4" s="1" t="n">
        <v>61</v>
      </c>
      <c r="D4" s="2" t="n">
        <f aca="false">3*7*4.3*24*250</f>
        <v>541800</v>
      </c>
      <c r="E4" s="1" t="n">
        <v>61</v>
      </c>
      <c r="F4" s="1" t="n">
        <f aca="false">3*30.4*24*200</f>
        <v>437760</v>
      </c>
      <c r="G4" s="1" t="n">
        <v>58.6</v>
      </c>
      <c r="H4" s="1" t="n">
        <f aca="false">6*30.4*24*200</f>
        <v>875520</v>
      </c>
      <c r="I4" s="1" t="n">
        <v>115</v>
      </c>
      <c r="J4" s="1" t="n">
        <f aca="false">4*6*4.3*16*80+1*6*4.3*16*135</f>
        <v>187824</v>
      </c>
      <c r="K4" s="1" t="n">
        <v>73</v>
      </c>
      <c r="N4" s="1" t="n">
        <f aca="false">4*6*4.3*16*250</f>
        <v>412800</v>
      </c>
      <c r="P4" s="1" t="n">
        <v>0</v>
      </c>
      <c r="R4" s="8" t="n">
        <f aca="false">+P4+N4+J4+F4</f>
        <v>1038384</v>
      </c>
      <c r="S4" s="9" t="n">
        <f aca="false">+R4/V4</f>
        <v>0.457865495528864</v>
      </c>
      <c r="T4" s="8" t="n">
        <f aca="false">+J4+B4+N4</f>
        <v>1853424</v>
      </c>
      <c r="U4" s="9" t="n">
        <f aca="false">+T4/V4</f>
        <v>0.817249589925393</v>
      </c>
      <c r="V4" s="8" t="n">
        <f aca="false">+L4+H4+F4+D4+N4+P4</f>
        <v>2267880</v>
      </c>
      <c r="W4" s="8" t="n">
        <f aca="false">+V4+T4</f>
        <v>4121304</v>
      </c>
      <c r="X4" s="9" t="n">
        <f aca="false">+W4/Z4</f>
        <v>0.2060652</v>
      </c>
      <c r="Y4" s="10" t="n">
        <v>18000000</v>
      </c>
      <c r="Z4" s="10" t="n">
        <v>20000000</v>
      </c>
      <c r="AA4" s="10" t="n">
        <v>138</v>
      </c>
      <c r="AB4" s="2" t="n">
        <f aca="false">+$AA4*Y4/1000000</f>
        <v>2484</v>
      </c>
      <c r="AC4" s="2" t="n">
        <f aca="false">+$AA4*Z4/1000000</f>
        <v>2760</v>
      </c>
      <c r="AD4" s="11" t="n">
        <f aca="false">+AVERAGE(ElectricFP0622!D6:D11)</f>
        <v>79.4999999565383</v>
      </c>
      <c r="AE4" s="11" t="n">
        <f aca="false">+AVERAGE(ElectricFP0622!E6:E11)</f>
        <v>74.6666666300346</v>
      </c>
      <c r="AF4" s="11" t="n">
        <f aca="false">+AVERAGE(ElectricFP0622!R6:R11)</f>
        <v>75.598805114172</v>
      </c>
      <c r="AG4" s="11" t="n">
        <f aca="false">+AVERAGE(ElectricFP0622!S6:S11)</f>
        <v>67.1707286742958</v>
      </c>
      <c r="AH4" s="12" t="n">
        <v>0.8</v>
      </c>
      <c r="AI4" s="11" t="n">
        <f aca="false">+$AI$2*((AH4*AE4)+(1-AH4)*AG4)+(1-$AI$2)*((AH4*AD4)+(1-AH4)*AF4)</f>
        <v>75.9436200134759</v>
      </c>
      <c r="AJ4" s="10" t="n">
        <f aca="false">+$AI4*Y4/1000000</f>
        <v>1366.98516024257</v>
      </c>
      <c r="AK4" s="10" t="n">
        <f aca="false">+$AI4*Z4/1000000</f>
        <v>1518.87240026952</v>
      </c>
      <c r="AL4" s="10" t="n">
        <f aca="false">+AB4-AJ4</f>
        <v>1117.01483975743</v>
      </c>
      <c r="AM4" s="10" t="n">
        <f aca="false">+AC4-AK4</f>
        <v>1241.12759973048</v>
      </c>
      <c r="AN4" s="10" t="n">
        <f aca="false">+AL4/((1+$AO$1)^($A4-2000.5))</f>
        <v>1078.09720086443</v>
      </c>
      <c r="AO4" s="10" t="n">
        <f aca="false">+AM4/((1+$AO$1)^($A4-2000.5))</f>
        <v>1197.88577873825</v>
      </c>
    </row>
    <row r="5" customFormat="false" ht="12.75" hidden="false" customHeight="false" outlineLevel="0" collapsed="false">
      <c r="A5" s="1" t="n">
        <v>2002</v>
      </c>
      <c r="D5" s="2" t="n">
        <f aca="false">8760*250</f>
        <v>2190000</v>
      </c>
      <c r="E5" s="1" t="n">
        <v>61</v>
      </c>
      <c r="F5" s="1" t="n">
        <f aca="false">8760*350</f>
        <v>3066000</v>
      </c>
      <c r="H5" s="1" t="n">
        <f aca="false">8760/2*350+8760/2*1000</f>
        <v>5913000</v>
      </c>
      <c r="I5" s="1" t="n">
        <v>61</v>
      </c>
      <c r="J5" s="1" t="n">
        <f aca="false">1*6*4.3*16*225+2*6*4.3*16*135+1*6*4.3*16*360+3*6*4.3*16*450+5*6*4.3*16*495</f>
        <v>1931904</v>
      </c>
      <c r="N5" s="1" t="n">
        <f aca="false">6*6*4.3*16*300</f>
        <v>743040</v>
      </c>
      <c r="O5" s="1" t="n">
        <v>160</v>
      </c>
      <c r="P5" s="1" t="n">
        <f aca="false">6/12*8760*150+3/12*8760*220</f>
        <v>1138800</v>
      </c>
      <c r="Q5" s="1" t="n">
        <v>100</v>
      </c>
      <c r="R5" s="8" t="n">
        <f aca="false">+P5+N5+J5+F5</f>
        <v>6879744</v>
      </c>
      <c r="S5" s="9" t="n">
        <f aca="false">+R5/V5</f>
        <v>0.527149516812711</v>
      </c>
      <c r="T5" s="8" t="n">
        <f aca="false">+J5+B5+N5</f>
        <v>2674944</v>
      </c>
      <c r="U5" s="9" t="n">
        <f aca="false">+T5/V5</f>
        <v>0.204963358680361</v>
      </c>
      <c r="V5" s="8" t="n">
        <f aca="false">+L5+H5+F5+D5+N5+P5</f>
        <v>13050840</v>
      </c>
      <c r="W5" s="8" t="n">
        <f aca="false">+V5+T5</f>
        <v>15725784</v>
      </c>
      <c r="X5" s="9" t="n">
        <f aca="false">+W5/Z5</f>
        <v>0.349461866666667</v>
      </c>
      <c r="Y5" s="10" t="n">
        <v>30000000</v>
      </c>
      <c r="Z5" s="10" t="n">
        <v>45000000</v>
      </c>
      <c r="AA5" s="10" t="n">
        <v>106</v>
      </c>
      <c r="AB5" s="2" t="n">
        <f aca="false">+AA5*Y5/1000000</f>
        <v>3180</v>
      </c>
      <c r="AC5" s="2" t="n">
        <f aca="false">+$AA5*Z5/1000000</f>
        <v>4770</v>
      </c>
      <c r="AD5" s="11" t="n">
        <f aca="false">+AVERAGE(ElectricFP0622!D12:D23)</f>
        <v>55.9999999556069</v>
      </c>
      <c r="AE5" s="11" t="n">
        <f aca="false">+AVERAGE(ElectricFP0622!E12:E23)</f>
        <v>53.499999963368</v>
      </c>
      <c r="AF5" s="11" t="n">
        <f aca="false">+AVERAGE(ElectricFP0622!R12:R23)</f>
        <v>51.829996527011</v>
      </c>
      <c r="AG5" s="11" t="n">
        <f aca="false">+AVERAGE(ElectricFP0622!S12:S23)</f>
        <v>49.2856544953009</v>
      </c>
      <c r="AH5" s="12" t="n">
        <v>0.2</v>
      </c>
      <c r="AI5" s="11" t="n">
        <f aca="false">+$AI$2*((AH5*AE5)+(1-AH5)*AG5)+(1-$AI$2)*((AH5*AD5)+(1-AH5)*AF5)</f>
        <v>51.3962604008223</v>
      </c>
      <c r="AJ5" s="10" t="n">
        <f aca="false">+$AI5*Y5/1000000</f>
        <v>1541.88781202467</v>
      </c>
      <c r="AK5" s="10" t="n">
        <f aca="false">+$AI5*Z5/1000000</f>
        <v>2312.831718037</v>
      </c>
      <c r="AL5" s="10" t="n">
        <f aca="false">+AB5-AJ5</f>
        <v>1638.11218797533</v>
      </c>
      <c r="AM5" s="10" t="n">
        <f aca="false">+AC5-AK5</f>
        <v>2457.168281963</v>
      </c>
      <c r="AN5" s="10" t="n">
        <f aca="false">+AL5/((1+$AO$1)^($A5-2000.5))</f>
        <v>1472.78912410605</v>
      </c>
      <c r="AO5" s="10" t="n">
        <f aca="false">+AM5/((1+$AO$1)^($A5-2000.5))</f>
        <v>2209.18368615908</v>
      </c>
    </row>
    <row r="6" customFormat="false" ht="12.75" hidden="false" customHeight="false" outlineLevel="0" collapsed="false">
      <c r="A6" s="1" t="n">
        <v>2003</v>
      </c>
      <c r="B6" s="2" t="n">
        <f aca="false">12*6*4.3*16*150</f>
        <v>743040</v>
      </c>
      <c r="C6" s="1" t="n">
        <v>61</v>
      </c>
      <c r="D6" s="2" t="n">
        <f aca="false">8760*250</f>
        <v>2190000</v>
      </c>
      <c r="E6" s="1" t="n">
        <v>61</v>
      </c>
      <c r="F6" s="1" t="n">
        <f aca="false">8760*600</f>
        <v>5256000</v>
      </c>
      <c r="H6" s="1" t="n">
        <f aca="false">8760*1000</f>
        <v>8760000</v>
      </c>
      <c r="I6" s="1" t="n">
        <v>61</v>
      </c>
      <c r="J6" s="1" t="n">
        <f aca="false">12*6*4.3*16*495</f>
        <v>2452032</v>
      </c>
      <c r="L6" s="1" t="n">
        <f aca="false">800*8760/2</f>
        <v>3504000</v>
      </c>
      <c r="M6" s="1" t="n">
        <v>58</v>
      </c>
      <c r="N6" s="1" t="n">
        <f aca="false">7*6*4.3*16*350</f>
        <v>1011360</v>
      </c>
      <c r="O6" s="1" t="n">
        <v>160</v>
      </c>
      <c r="P6" s="1" t="n">
        <f aca="false">5/12*8760*220+7/12*8760*1000</f>
        <v>5913000</v>
      </c>
      <c r="Q6" s="1" t="n">
        <v>160</v>
      </c>
      <c r="R6" s="8" t="n">
        <f aca="false">+P6+N6+J6+F6</f>
        <v>14632392</v>
      </c>
      <c r="S6" s="9" t="n">
        <f aca="false">+R6/V6</f>
        <v>0.549380274202196</v>
      </c>
      <c r="T6" s="8" t="n">
        <f aca="false">+J6+B6+N6</f>
        <v>4206432</v>
      </c>
      <c r="U6" s="9" t="n">
        <f aca="false">+T6/V6</f>
        <v>0.157932535266475</v>
      </c>
      <c r="V6" s="8" t="n">
        <f aca="false">+L6+H6+F6+D6+N6+P6</f>
        <v>26634360</v>
      </c>
      <c r="W6" s="8" t="n">
        <f aca="false">+V6+T6</f>
        <v>30840792</v>
      </c>
      <c r="X6" s="9" t="n">
        <f aca="false">+W6/Z6</f>
        <v>0.453541058823529</v>
      </c>
      <c r="Y6" s="10" t="n">
        <v>50000000</v>
      </c>
      <c r="Z6" s="10" t="n">
        <v>68000000</v>
      </c>
      <c r="AA6" s="10" t="n">
        <v>89</v>
      </c>
      <c r="AB6" s="2" t="n">
        <f aca="false">+AA6*Y6/1000000</f>
        <v>4450</v>
      </c>
      <c r="AC6" s="2" t="n">
        <f aca="false">+$AA6*Z6/1000000</f>
        <v>6052</v>
      </c>
      <c r="AD6" s="11" t="n">
        <f aca="false">+AVERAGE(ElectricFP0622!D24:D35)</f>
        <v>38.8333332917342</v>
      </c>
      <c r="AE6" s="11" t="n">
        <f aca="false">+AVERAGE(ElectricFP0622!E24:E35)</f>
        <v>41.416666628172</v>
      </c>
      <c r="AF6" s="11" t="n">
        <f aca="false">+AVERAGE(ElectricFP0622!R24:R35)</f>
        <v>36.1164532689539</v>
      </c>
      <c r="AG6" s="11" t="n">
        <f aca="false">+AVERAGE(ElectricFP0622!S24:S35)</f>
        <v>38.1966546694778</v>
      </c>
      <c r="AH6" s="12" t="n">
        <v>0.16</v>
      </c>
      <c r="AI6" s="11" t="n">
        <f aca="false">+$AI$2*((AH6*AE6)+(1-AH6)*AG6)+(1-$AI$2)*((AH6*AD6)+(1-AH6)*AF6)</f>
        <v>37.6315053277338</v>
      </c>
      <c r="AJ6" s="10" t="n">
        <f aca="false">+$AI6*Y6/1000000</f>
        <v>1881.57526638669</v>
      </c>
      <c r="AK6" s="10" t="n">
        <f aca="false">+$AI6*Z6/1000000</f>
        <v>2558.9423622859</v>
      </c>
      <c r="AL6" s="10" t="n">
        <f aca="false">+AB6-AJ6</f>
        <v>2568.42473361331</v>
      </c>
      <c r="AM6" s="10" t="n">
        <f aca="false">+AC6-AK6</f>
        <v>3493.0576377141</v>
      </c>
      <c r="AN6" s="10" t="n">
        <f aca="false">+AL6/((1+$AO$1)^($A6-2000.5))</f>
        <v>2151.10555373735</v>
      </c>
      <c r="AO6" s="10" t="n">
        <f aca="false">+AM6/((1+$AO$1)^($A6-2000.5))</f>
        <v>2925.50355308279</v>
      </c>
    </row>
    <row r="7" customFormat="false" ht="12.75" hidden="false" customHeight="false" outlineLevel="0" collapsed="false">
      <c r="A7" s="1" t="n">
        <v>2004</v>
      </c>
      <c r="D7" s="2" t="n">
        <f aca="false">8760*500</f>
        <v>4380000</v>
      </c>
      <c r="E7" s="1" t="n">
        <v>61</v>
      </c>
      <c r="F7" s="1" t="n">
        <f aca="false">8760*1000</f>
        <v>8760000</v>
      </c>
      <c r="H7" s="1" t="n">
        <f aca="false">8760*1000</f>
        <v>8760000</v>
      </c>
      <c r="I7" s="1" t="n">
        <v>61</v>
      </c>
      <c r="J7" s="1" t="n">
        <f aca="false">12*6*4.3*16*495</f>
        <v>2452032</v>
      </c>
      <c r="L7" s="1" t="n">
        <f aca="false">800*8760</f>
        <v>7008000</v>
      </c>
      <c r="M7" s="1" t="n">
        <v>58</v>
      </c>
      <c r="N7" s="1" t="n">
        <f aca="false">2*6*4.3*16*700+3*6*4.3*16*400+7*4.3*16*700</f>
        <v>1410400</v>
      </c>
      <c r="P7" s="1" t="n">
        <f aca="false">9/12*8760*1200+3/12*8760*800</f>
        <v>9636000</v>
      </c>
      <c r="R7" s="8" t="n">
        <f aca="false">+P7+N7+J7+F7</f>
        <v>22258432</v>
      </c>
      <c r="S7" s="9" t="n">
        <f aca="false">+R7/V7</f>
        <v>0.557095889313818</v>
      </c>
      <c r="T7" s="8" t="n">
        <f aca="false">+J7+B7+N7</f>
        <v>3862432</v>
      </c>
      <c r="U7" s="9" t="n">
        <f aca="false">+T7/V7</f>
        <v>0.096671004945638</v>
      </c>
      <c r="V7" s="8" t="n">
        <f aca="false">+L7+H7+F7+D7+N7+P7</f>
        <v>39954400</v>
      </c>
      <c r="W7" s="8" t="n">
        <f aca="false">+V7+T7</f>
        <v>43816832</v>
      </c>
      <c r="X7" s="9" t="n">
        <f aca="false">+W7/Z7</f>
        <v>0.503641747126437</v>
      </c>
      <c r="Y7" s="10" t="n">
        <v>65000000</v>
      </c>
      <c r="Z7" s="10" t="n">
        <v>87000000</v>
      </c>
      <c r="AA7" s="10" t="n">
        <v>75</v>
      </c>
      <c r="AB7" s="2" t="n">
        <f aca="false">+AA7*Y7/1000000</f>
        <v>4875</v>
      </c>
      <c r="AC7" s="2" t="n">
        <f aca="false">+$AA7*Z7/1000000</f>
        <v>6525</v>
      </c>
      <c r="AD7" s="11" t="n">
        <f aca="false">+AVERAGE(ElectricFP0622!D36:D47)</f>
        <v>36.9999999674037</v>
      </c>
      <c r="AE7" s="11" t="n">
        <f aca="false">+AVERAGE(ElectricFP0622!E36:E47)</f>
        <v>39.6666666405896</v>
      </c>
      <c r="AF7" s="11" t="n">
        <f aca="false">+AVERAGE(ElectricFP0622!R36:R47)</f>
        <v>34.4988546517842</v>
      </c>
      <c r="AG7" s="11" t="n">
        <f aca="false">+AVERAGE(ElectricFP0622!S36:S47)</f>
        <v>36.3349050000828</v>
      </c>
      <c r="AH7" s="12" t="n">
        <v>0.1</v>
      </c>
      <c r="AI7" s="11" t="n">
        <f aca="false">+$AI$2*((AH7*AE7)+(1-AH7)*AG7)+(1-$AI$2)*((AH7*AD7)+(1-AH7)*AF7)</f>
        <v>35.7085251737398</v>
      </c>
      <c r="AJ7" s="10" t="n">
        <f aca="false">+$AI7*Y7/1000000</f>
        <v>2321.05413629309</v>
      </c>
      <c r="AK7" s="10" t="n">
        <f aca="false">+$AI7*Z7/1000000</f>
        <v>3106.64169011536</v>
      </c>
      <c r="AL7" s="10" t="n">
        <f aca="false">+AB7-AJ7</f>
        <v>2553.94586370691</v>
      </c>
      <c r="AM7" s="10" t="n">
        <f aca="false">+AC7-AK7</f>
        <v>3418.35830988464</v>
      </c>
      <c r="AN7" s="10" t="n">
        <f aca="false">+AL7/((1+$AO$1)^($A7-2000.5))</f>
        <v>1992.52838307741</v>
      </c>
      <c r="AO7" s="10" t="n">
        <f aca="false">+AM7/((1+$AO$1)^($A7-2000.5))</f>
        <v>2666.92260504207</v>
      </c>
    </row>
    <row r="8" customFormat="false" ht="12.75" hidden="false" customHeight="false" outlineLevel="0" collapsed="false">
      <c r="A8" s="1" t="n">
        <v>2005</v>
      </c>
      <c r="D8" s="2" t="n">
        <f aca="false">8760*1000</f>
        <v>8760000</v>
      </c>
      <c r="E8" s="1" t="n">
        <v>61</v>
      </c>
      <c r="F8" s="1" t="n">
        <f aca="false">8760*1000</f>
        <v>8760000</v>
      </c>
      <c r="H8" s="1" t="n">
        <f aca="false">8760*1000</f>
        <v>8760000</v>
      </c>
      <c r="I8" s="1" t="n">
        <v>61</v>
      </c>
      <c r="J8" s="1" t="n">
        <f aca="false">12*6*4.3*16*495</f>
        <v>2452032</v>
      </c>
      <c r="L8" s="1" t="n">
        <f aca="false">800*8760</f>
        <v>7008000</v>
      </c>
      <c r="M8" s="1" t="n">
        <v>58</v>
      </c>
      <c r="N8" s="1" t="n">
        <f aca="false">2*6*4.3*16*700+3*6*4.3*16*400+7*4.3*16*700</f>
        <v>1410400</v>
      </c>
      <c r="P8" s="1" t="n">
        <f aca="false">9/12*8760*1200+3/12*8760*800</f>
        <v>9636000</v>
      </c>
      <c r="R8" s="8" t="n">
        <f aca="false">+P8+N8+J8+F8</f>
        <v>22258432</v>
      </c>
      <c r="S8" s="9" t="n">
        <f aca="false">+R8/V8</f>
        <v>0.502057815150312</v>
      </c>
      <c r="T8" s="8" t="n">
        <f aca="false">+J8+B8+N8</f>
        <v>3862432</v>
      </c>
      <c r="U8" s="9" t="n">
        <f aca="false">+T8/V8</f>
        <v>0.0871204301851384</v>
      </c>
      <c r="V8" s="8" t="n">
        <f aca="false">+L8+H8+F8+D8+N8+P8</f>
        <v>44334400</v>
      </c>
      <c r="W8" s="8" t="n">
        <f aca="false">+V8+T8</f>
        <v>48196832</v>
      </c>
      <c r="X8" s="9" t="n">
        <f aca="false">+W8/Z8</f>
        <v>0.580684722891566</v>
      </c>
      <c r="Y8" s="10" t="n">
        <v>60000000</v>
      </c>
      <c r="Z8" s="10" t="n">
        <v>83000000</v>
      </c>
      <c r="AA8" s="10" t="n">
        <v>64</v>
      </c>
      <c r="AB8" s="2" t="n">
        <f aca="false">+AA8*Y8/1000000</f>
        <v>3840</v>
      </c>
      <c r="AC8" s="2" t="n">
        <f aca="false">+$AA8*Z8/1000000</f>
        <v>5312</v>
      </c>
      <c r="AD8" s="11" t="n">
        <f aca="false">+AVERAGE(ElectricFP0622!D48:D59)</f>
        <v>36.9999999674037</v>
      </c>
      <c r="AE8" s="11" t="n">
        <f aca="false">+AVERAGE(ElectricFP0622!E48:E59)</f>
        <v>39.6666666405896</v>
      </c>
      <c r="AF8" s="11" t="n">
        <f aca="false">+AVERAGE(ElectricFP0622!R48:R59)</f>
        <v>34.5018175996689</v>
      </c>
      <c r="AG8" s="11" t="n">
        <f aca="false">+AVERAGE(ElectricFP0622!S48:S59)</f>
        <v>36.3363969575973</v>
      </c>
      <c r="AH8" s="12" t="n">
        <v>0.1</v>
      </c>
      <c r="AI8" s="11" t="n">
        <f aca="false">+$AI$2*((AH8*AE8)+(1-AH8)*AG8)+(1-$AI$2)*((AH8*AD8)+(1-AH8)*AF8)</f>
        <v>35.7105298811694</v>
      </c>
      <c r="AJ8" s="10" t="n">
        <f aca="false">+$AI8*Y8/1000000</f>
        <v>2142.63179287017</v>
      </c>
      <c r="AK8" s="10" t="n">
        <f aca="false">+$AI8*Z8/1000000</f>
        <v>2963.97398013706</v>
      </c>
      <c r="AL8" s="10" t="n">
        <f aca="false">+AB8-AJ8</f>
        <v>1697.36820712983</v>
      </c>
      <c r="AM8" s="10" t="n">
        <f aca="false">+AC8-AK8</f>
        <v>2348.02601986294</v>
      </c>
      <c r="AN8" s="10" t="n">
        <f aca="false">+AL8/((1+$AO$1)^($A8-2000.5))</f>
        <v>1233.57864866741</v>
      </c>
      <c r="AO8" s="10" t="n">
        <f aca="false">+AM8/((1+$AO$1)^($A8-2000.5))</f>
        <v>1706.45046398992</v>
      </c>
    </row>
    <row r="9" customFormat="false" ht="12.75" hidden="false" customHeight="false" outlineLevel="0" collapsed="false">
      <c r="A9" s="1" t="n">
        <v>2006</v>
      </c>
      <c r="D9" s="2" t="n">
        <f aca="false">8760*1000</f>
        <v>8760000</v>
      </c>
      <c r="E9" s="1" t="n">
        <v>61</v>
      </c>
      <c r="F9" s="1" t="n">
        <f aca="false">8760*1000</f>
        <v>8760000</v>
      </c>
      <c r="H9" s="1" t="n">
        <f aca="false">8760*1000</f>
        <v>8760000</v>
      </c>
      <c r="I9" s="1" t="n">
        <v>61</v>
      </c>
      <c r="J9" s="1" t="n">
        <f aca="false">12*6*4.3*16*495</f>
        <v>2452032</v>
      </c>
      <c r="L9" s="1" t="n">
        <f aca="false">800*8760</f>
        <v>7008000</v>
      </c>
      <c r="M9" s="1" t="n">
        <v>58</v>
      </c>
      <c r="N9" s="1" t="n">
        <f aca="false">2*6*4.3*16*700+3*6*4.3*16*400+7*4.3*16*700</f>
        <v>1410400</v>
      </c>
      <c r="P9" s="1" t="n">
        <f aca="false">9/12*8760*1200+3/12*8760*800</f>
        <v>9636000</v>
      </c>
      <c r="R9" s="8" t="n">
        <f aca="false">+P9+N9+J9+F9</f>
        <v>22258432</v>
      </c>
      <c r="S9" s="9" t="n">
        <f aca="false">+R9/V9</f>
        <v>0.502057815150312</v>
      </c>
      <c r="T9" s="8" t="n">
        <f aca="false">+J9+B9+N9</f>
        <v>3862432</v>
      </c>
      <c r="U9" s="9" t="n">
        <f aca="false">+T9/V9</f>
        <v>0.0871204301851384</v>
      </c>
      <c r="V9" s="8" t="n">
        <f aca="false">+L9+H9+F9+D9+N9+P9</f>
        <v>44334400</v>
      </c>
      <c r="W9" s="8" t="n">
        <f aca="false">+V9+T9</f>
        <v>48196832</v>
      </c>
      <c r="X9" s="9" t="n">
        <f aca="false">+W9/Z9</f>
        <v>0.567021552941177</v>
      </c>
      <c r="Y9" s="10" t="n">
        <v>62500000</v>
      </c>
      <c r="Z9" s="10" t="n">
        <v>85000000</v>
      </c>
      <c r="AA9" s="10" t="n">
        <v>61</v>
      </c>
      <c r="AB9" s="2" t="n">
        <f aca="false">+AA9*Y9/1000000</f>
        <v>3812.5</v>
      </c>
      <c r="AC9" s="2" t="n">
        <f aca="false">+$AA9*Z9/1000000</f>
        <v>5185</v>
      </c>
      <c r="AD9" s="11" t="n">
        <f aca="false">+AVERAGE(ElectricFP0622!D60:D71)</f>
        <v>37.2499999674037</v>
      </c>
      <c r="AE9" s="11" t="n">
        <f aca="false">+AVERAGE(ElectricFP0622!E60:E71)</f>
        <v>39.9166666405896</v>
      </c>
      <c r="AF9" s="11" t="n">
        <f aca="false">+AVERAGE(ElectricFP0622!R60:R71)</f>
        <v>34.6981293635278</v>
      </c>
      <c r="AG9" s="11" t="n">
        <f aca="false">+AVERAGE(ElectricFP0622!S60:S71)</f>
        <v>36.542240104898</v>
      </c>
      <c r="AH9" s="12" t="n">
        <v>0.1</v>
      </c>
      <c r="AI9" s="11" t="n">
        <f aca="false">+$AI$2*((AH9*AE9)+(1-AH9)*AG9)+(1-$AI$2)*((AH9*AD9)+(1-AH9)*AF9)</f>
        <v>35.9164995911913</v>
      </c>
      <c r="AJ9" s="10" t="n">
        <f aca="false">+$AI9*Y9/1000000</f>
        <v>2244.78122444946</v>
      </c>
      <c r="AK9" s="10" t="n">
        <f aca="false">+$AI9*Z9/1000000</f>
        <v>3052.90246525126</v>
      </c>
      <c r="AL9" s="10" t="n">
        <f aca="false">+AB9-AJ9</f>
        <v>1567.71877555054</v>
      </c>
      <c r="AM9" s="10" t="n">
        <f aca="false">+AC9-AK9</f>
        <v>2132.09753474874</v>
      </c>
      <c r="AN9" s="10" t="n">
        <f aca="false">+AL9/((1+$AO$1)^($A9-2000.5))</f>
        <v>1061.34576517424</v>
      </c>
      <c r="AO9" s="10" t="n">
        <f aca="false">+AM9/((1+$AO$1)^($A9-2000.5))</f>
        <v>1443.43024063696</v>
      </c>
    </row>
    <row r="10" customFormat="false" ht="12.75" hidden="false" customHeight="false" outlineLevel="0" collapsed="false">
      <c r="A10" s="1" t="n">
        <v>2007</v>
      </c>
      <c r="D10" s="2" t="n">
        <f aca="false">8760*1000</f>
        <v>8760000</v>
      </c>
      <c r="E10" s="1" t="n">
        <v>61</v>
      </c>
      <c r="F10" s="1" t="n">
        <f aca="false">8760*1000</f>
        <v>8760000</v>
      </c>
      <c r="H10" s="1" t="n">
        <f aca="false">8760*1000</f>
        <v>8760000</v>
      </c>
      <c r="I10" s="1" t="n">
        <v>61</v>
      </c>
      <c r="J10" s="1" t="n">
        <f aca="false">12*6*4.3*16*495</f>
        <v>2452032</v>
      </c>
      <c r="L10" s="1" t="n">
        <f aca="false">800*8760</f>
        <v>7008000</v>
      </c>
      <c r="M10" s="1" t="n">
        <v>58</v>
      </c>
      <c r="N10" s="1" t="n">
        <f aca="false">2*6*4.3*16*700+3*6*4.3*16*400+7*4.3*16*700</f>
        <v>1410400</v>
      </c>
      <c r="P10" s="1" t="n">
        <f aca="false">9/12*8760*1200+3/12*8760*800</f>
        <v>9636000</v>
      </c>
      <c r="R10" s="8" t="n">
        <f aca="false">+P10+N10+J10+F10</f>
        <v>22258432</v>
      </c>
      <c r="S10" s="9" t="n">
        <f aca="false">+R10/V10</f>
        <v>0.502057815150312</v>
      </c>
      <c r="T10" s="8" t="n">
        <f aca="false">+J10+B10+N10</f>
        <v>3862432</v>
      </c>
      <c r="U10" s="9" t="n">
        <f aca="false">+T10/V10</f>
        <v>0.0871204301851384</v>
      </c>
      <c r="V10" s="8" t="n">
        <f aca="false">+L10+H10+F10+D10+N10+P10</f>
        <v>44334400</v>
      </c>
      <c r="W10" s="8" t="n">
        <f aca="false">+V10+T10</f>
        <v>48196832</v>
      </c>
      <c r="X10" s="9" t="n">
        <f aca="false">+W10/Z10</f>
        <v>0.587766243902439</v>
      </c>
      <c r="Y10" s="10" t="n">
        <v>62500000</v>
      </c>
      <c r="Z10" s="10" t="n">
        <v>82000000</v>
      </c>
      <c r="AA10" s="10" t="n">
        <v>60</v>
      </c>
      <c r="AB10" s="2" t="n">
        <f aca="false">+AA10*Y10/1000000</f>
        <v>3750</v>
      </c>
      <c r="AC10" s="2" t="n">
        <f aca="false">+$AA10*Z10/1000000</f>
        <v>4920</v>
      </c>
      <c r="AD10" s="11" t="n">
        <f aca="false">+AVERAGE(ElectricFP0622!D72:D83)</f>
        <v>37.5999999674037</v>
      </c>
      <c r="AE10" s="11" t="n">
        <f aca="false">+AVERAGE(ElectricFP0622!E72:E83)</f>
        <v>40.2666666405896</v>
      </c>
      <c r="AF10" s="11" t="n">
        <f aca="false">+AVERAGE(ElectricFP0622!R72:R83)</f>
        <v>34.9937872191958</v>
      </c>
      <c r="AG10" s="11" t="n">
        <f aca="false">+AVERAGE(ElectricFP0622!S72:S83)</f>
        <v>36.8167903698219</v>
      </c>
      <c r="AH10" s="12" t="n">
        <v>0.1</v>
      </c>
      <c r="AI10" s="11" t="n">
        <f aca="false">+$AI$2*((AH10*AE10)+(1-AH10)*AG10)+(1-$AI$2)*((AH10*AD10)+(1-AH10)*AF10)</f>
        <v>36.2080932454577</v>
      </c>
      <c r="AJ10" s="10" t="n">
        <f aca="false">+$AI10*Y10/1000000</f>
        <v>2263.0058278411</v>
      </c>
      <c r="AK10" s="10" t="n">
        <f aca="false">+$AI10*Z10/1000000</f>
        <v>2969.06364612753</v>
      </c>
      <c r="AL10" s="10" t="n">
        <f aca="false">+AB10-AJ10</f>
        <v>1486.9941721589</v>
      </c>
      <c r="AM10" s="10" t="n">
        <f aca="false">+AC10-AK10</f>
        <v>1950.93635387247</v>
      </c>
      <c r="AN10" s="10" t="n">
        <f aca="false">+AL10/((1+$AO$1)^($A10-2000.5))</f>
        <v>937.769166969582</v>
      </c>
      <c r="AO10" s="10" t="n">
        <f aca="false">+AM10/((1+$AO$1)^($A10-2000.5))</f>
        <v>1230.35314706409</v>
      </c>
    </row>
    <row r="11" customFormat="false" ht="12.75" hidden="false" customHeight="false" outlineLevel="0" collapsed="false">
      <c r="A11" s="1" t="n">
        <v>2008</v>
      </c>
      <c r="D11" s="2" t="n">
        <f aca="false">8760*1000</f>
        <v>8760000</v>
      </c>
      <c r="E11" s="1" t="n">
        <v>61</v>
      </c>
      <c r="F11" s="1" t="n">
        <f aca="false">8760*1000</f>
        <v>8760000</v>
      </c>
      <c r="H11" s="1" t="n">
        <f aca="false">8760*1000</f>
        <v>8760000</v>
      </c>
      <c r="I11" s="1" t="n">
        <v>61</v>
      </c>
      <c r="J11" s="1" t="n">
        <f aca="false">12*6*4.3*16*495</f>
        <v>2452032</v>
      </c>
      <c r="L11" s="1" t="n">
        <f aca="false">800*8760</f>
        <v>7008000</v>
      </c>
      <c r="M11" s="1" t="n">
        <v>58</v>
      </c>
      <c r="N11" s="1" t="n">
        <f aca="false">2*6*4.3*16*700+3*6*4.3*16*400+7*4.3*16*700</f>
        <v>1410400</v>
      </c>
      <c r="P11" s="1" t="n">
        <f aca="false">9/12*8760*1200+3/12*8760*800</f>
        <v>9636000</v>
      </c>
      <c r="R11" s="8" t="n">
        <f aca="false">+P11+N11+J11+F11</f>
        <v>22258432</v>
      </c>
      <c r="S11" s="9" t="n">
        <f aca="false">+R11/V11</f>
        <v>0.502057815150312</v>
      </c>
      <c r="T11" s="8" t="n">
        <f aca="false">+J11+B11+N11</f>
        <v>3862432</v>
      </c>
      <c r="U11" s="9" t="n">
        <f aca="false">+T11/V11</f>
        <v>0.0871204301851384</v>
      </c>
      <c r="V11" s="8" t="n">
        <f aca="false">+L11+H11+F11+D11+N11+P11</f>
        <v>44334400</v>
      </c>
      <c r="W11" s="8" t="n">
        <f aca="false">+V11+T11</f>
        <v>48196832</v>
      </c>
      <c r="X11" s="9" t="n">
        <f aca="false">+W11/Z11</f>
        <v>0.587766243902439</v>
      </c>
      <c r="Y11" s="10" t="n">
        <v>62500000</v>
      </c>
      <c r="Z11" s="10" t="n">
        <v>82000000</v>
      </c>
      <c r="AA11" s="10" t="n">
        <v>60</v>
      </c>
      <c r="AB11" s="2" t="n">
        <f aca="false">+AA11*Y11/1000000</f>
        <v>3750</v>
      </c>
      <c r="AC11" s="2" t="n">
        <f aca="false">+$AA11*Z11/1000000</f>
        <v>4920</v>
      </c>
      <c r="AD11" s="11" t="n">
        <f aca="false">+AVERAGE(ElectricFP0622!D84:D95)</f>
        <v>37.9499999674037</v>
      </c>
      <c r="AE11" s="11" t="n">
        <f aca="false">+AVERAGE(ElectricFP0622!E84:E95)</f>
        <v>40.6166666405896</v>
      </c>
      <c r="AF11" s="11" t="n">
        <f aca="false">+AVERAGE(ElectricFP0622!R84:R95)</f>
        <v>35.2908364832661</v>
      </c>
      <c r="AG11" s="11" t="n">
        <f aca="false">+AVERAGE(ElectricFP0622!S84:S95)</f>
        <v>37.0998887268336</v>
      </c>
      <c r="AH11" s="12" t="n">
        <v>0.1</v>
      </c>
      <c r="AI11" s="11" t="n">
        <f aca="false">+$AI$2*((AH11*AE11)+(1-AH11)*AG11)+(1-$AI$2)*((AH11*AD11)+(1-AH11)*AF11)</f>
        <v>36.5041596749445</v>
      </c>
      <c r="AJ11" s="10" t="n">
        <f aca="false">+$AI11*Y11/1000000</f>
        <v>2281.50997968403</v>
      </c>
      <c r="AK11" s="10" t="n">
        <f aca="false">+$AI11*Z11/1000000</f>
        <v>2993.34109334545</v>
      </c>
      <c r="AL11" s="10" t="n">
        <f aca="false">+AB11-AJ11</f>
        <v>1468.49002031597</v>
      </c>
      <c r="AM11" s="10" t="n">
        <f aca="false">+AC11-AK11</f>
        <v>1926.65890665455</v>
      </c>
      <c r="AN11" s="10" t="n">
        <f aca="false">+AL11/((1+$AO$1)^($A11-2000.5))</f>
        <v>862.691727758248</v>
      </c>
      <c r="AO11" s="10" t="n">
        <f aca="false">+AM11/((1+$AO$1)^($A11-2000.5))</f>
        <v>1131.85154681882</v>
      </c>
    </row>
    <row r="12" customFormat="false" ht="12.75" hidden="false" customHeight="false" outlineLevel="0" collapsed="false">
      <c r="A12" s="1" t="n">
        <v>2009</v>
      </c>
      <c r="D12" s="2" t="n">
        <f aca="false">8760*1000</f>
        <v>8760000</v>
      </c>
      <c r="E12" s="1" t="n">
        <v>61</v>
      </c>
      <c r="F12" s="1" t="n">
        <f aca="false">8760*1000</f>
        <v>8760000</v>
      </c>
      <c r="H12" s="1" t="n">
        <f aca="false">8760*1000</f>
        <v>8760000</v>
      </c>
      <c r="I12" s="1" t="n">
        <v>61</v>
      </c>
      <c r="J12" s="1" t="n">
        <f aca="false">12*6*4.3*16*495</f>
        <v>2452032</v>
      </c>
      <c r="L12" s="1" t="n">
        <f aca="false">800*8760</f>
        <v>7008000</v>
      </c>
      <c r="M12" s="1" t="n">
        <v>58</v>
      </c>
      <c r="N12" s="1" t="n">
        <f aca="false">2*6*4.3*16*700+3*6*4.3*16*400+7*4.3*16*700</f>
        <v>1410400</v>
      </c>
      <c r="P12" s="1" t="n">
        <f aca="false">9/12*8760*1200+3/12*8760*800</f>
        <v>9636000</v>
      </c>
      <c r="R12" s="8" t="n">
        <f aca="false">+P12+N12+J12+F12</f>
        <v>22258432</v>
      </c>
      <c r="S12" s="9" t="n">
        <f aca="false">+R12/V12</f>
        <v>0.502057815150312</v>
      </c>
      <c r="T12" s="8" t="n">
        <f aca="false">+J12+B12+N12</f>
        <v>3862432</v>
      </c>
      <c r="U12" s="9" t="n">
        <f aca="false">+T12/V12</f>
        <v>0.0871204301851384</v>
      </c>
      <c r="V12" s="8" t="n">
        <f aca="false">+L12+H12+F12+D12+N12+P12</f>
        <v>44334400</v>
      </c>
      <c r="W12" s="8" t="n">
        <f aca="false">+V12+T12</f>
        <v>48196832</v>
      </c>
      <c r="X12" s="9" t="n">
        <f aca="false">+W12/Z12</f>
        <v>0.587766243902439</v>
      </c>
      <c r="Y12" s="10" t="n">
        <v>62500000</v>
      </c>
      <c r="Z12" s="10" t="n">
        <v>82000000</v>
      </c>
      <c r="AA12" s="10" t="n">
        <v>60</v>
      </c>
      <c r="AB12" s="2" t="n">
        <f aca="false">+AA12*Y12/1000000</f>
        <v>3750</v>
      </c>
      <c r="AC12" s="2" t="n">
        <f aca="false">+$AA12*Z12/1000000</f>
        <v>4920</v>
      </c>
      <c r="AD12" s="11" t="n">
        <f aca="false">+AVERAGE(ElectricFP0622!D96:D107)</f>
        <v>38.4874999674347</v>
      </c>
      <c r="AE12" s="11" t="n">
        <f aca="false">+AVERAGE(ElectricFP0622!E96:E107)</f>
        <v>41.1166666405896</v>
      </c>
      <c r="AF12" s="11" t="n">
        <f aca="false">+AVERAGE(ElectricFP0622!R96:R107)</f>
        <v>35.7023605679574</v>
      </c>
      <c r="AG12" s="11" t="n">
        <f aca="false">+AVERAGE(ElectricFP0622!S96:S107)</f>
        <v>37.4842882360538</v>
      </c>
      <c r="AH12" s="12" t="n">
        <v>0.1</v>
      </c>
      <c r="AI12" s="11" t="n">
        <f aca="false">+$AI$2*((AH12*AE12)+(1-AH12)*AG12)+(1-$AI$2)*((AH12*AD12)+(1-AH12)*AF12)</f>
        <v>36.9142002922063</v>
      </c>
      <c r="AJ12" s="10" t="n">
        <f aca="false">+$AI12*Y12/1000000</f>
        <v>2307.13751826289</v>
      </c>
      <c r="AK12" s="10" t="n">
        <f aca="false">+$AI12*Z12/1000000</f>
        <v>3026.96442396091</v>
      </c>
      <c r="AL12" s="10" t="n">
        <f aca="false">+AB12-AJ12</f>
        <v>1442.86248173711</v>
      </c>
      <c r="AM12" s="10" t="n">
        <f aca="false">+AC12-AK12</f>
        <v>1893.03557603909</v>
      </c>
      <c r="AN12" s="10" t="n">
        <f aca="false">+AL12/((1+$AO$1)^($A12-2000.5))</f>
        <v>789.60070274417</v>
      </c>
      <c r="AO12" s="10" t="n">
        <f aca="false">+AM12/((1+$AO$1)^($A12-2000.5))</f>
        <v>1035.95612200035</v>
      </c>
    </row>
    <row r="13" customFormat="false" ht="12.75" hidden="false" customHeight="false" outlineLevel="0" collapsed="false">
      <c r="A13" s="1" t="n">
        <v>2010</v>
      </c>
      <c r="D13" s="2" t="n">
        <f aca="false">8760*1000</f>
        <v>8760000</v>
      </c>
      <c r="E13" s="1" t="n">
        <v>61</v>
      </c>
      <c r="F13" s="1" t="n">
        <f aca="false">8760*1000</f>
        <v>8760000</v>
      </c>
      <c r="H13" s="1" t="n">
        <f aca="false">8760*1000</f>
        <v>8760000</v>
      </c>
      <c r="I13" s="1" t="n">
        <v>61</v>
      </c>
      <c r="J13" s="1" t="n">
        <f aca="false">12*6*4.3*16*495</f>
        <v>2452032</v>
      </c>
      <c r="L13" s="1" t="n">
        <f aca="false">800*8760</f>
        <v>7008000</v>
      </c>
      <c r="M13" s="1" t="n">
        <v>58</v>
      </c>
      <c r="N13" s="1" t="n">
        <f aca="false">2*6*4.3*16*700+3*6*4.3*16*400+7*4.3*16*700</f>
        <v>1410400</v>
      </c>
      <c r="P13" s="1" t="n">
        <f aca="false">9/12*8760*1200+3/12*8760*800</f>
        <v>9636000</v>
      </c>
      <c r="R13" s="8" t="n">
        <f aca="false">+P13+N13+J13+F13</f>
        <v>22258432</v>
      </c>
      <c r="S13" s="9" t="n">
        <f aca="false">+R13/V13</f>
        <v>0.502057815150312</v>
      </c>
      <c r="T13" s="8" t="n">
        <f aca="false">+J13+B13+N13</f>
        <v>3862432</v>
      </c>
      <c r="U13" s="9" t="n">
        <f aca="false">+T13/V13</f>
        <v>0.0871204301851384</v>
      </c>
      <c r="V13" s="8" t="n">
        <f aca="false">+L13+H13+F13+D13+N13+P13</f>
        <v>44334400</v>
      </c>
      <c r="W13" s="8" t="n">
        <f aca="false">+V13+T13</f>
        <v>48196832</v>
      </c>
      <c r="X13" s="9" t="n">
        <f aca="false">+W13/Z13</f>
        <v>0.587766243902439</v>
      </c>
      <c r="Y13" s="10" t="n">
        <v>62500000</v>
      </c>
      <c r="Z13" s="10" t="n">
        <v>82000000</v>
      </c>
      <c r="AA13" s="10" t="n">
        <v>59</v>
      </c>
      <c r="AB13" s="2" t="n">
        <f aca="false">+AA13*Y13/1000000</f>
        <v>3687.5</v>
      </c>
      <c r="AC13" s="2" t="n">
        <f aca="false">+$AA13*Z13/1000000</f>
        <v>4838</v>
      </c>
      <c r="AD13" s="11" t="n">
        <f aca="false">+AVERAGE(ElectricFP0622!D108:D119)</f>
        <v>39.17499996759</v>
      </c>
      <c r="AE13" s="11" t="n">
        <f aca="false">+AVERAGE(ElectricFP0622!E108:E119)</f>
        <v>41.6166666405896</v>
      </c>
      <c r="AF13" s="11" t="n">
        <f aca="false">+AVERAGE(ElectricFP0622!R108:R119)</f>
        <v>36.2222093046613</v>
      </c>
      <c r="AG13" s="11" t="n">
        <f aca="false">+AVERAGE(ElectricFP0622!S108:S119)</f>
        <v>37.8638572746661</v>
      </c>
      <c r="AH13" s="12" t="n">
        <v>0.1</v>
      </c>
      <c r="AI13" s="11" t="n">
        <f aca="false">+$AI$2*((AH13*AE13)+(1-AH13)*AG13)+(1-$AI$2)*((AH13*AD13)+(1-AH13)*AF13)</f>
        <v>37.3783132911063</v>
      </c>
      <c r="AJ13" s="10" t="n">
        <f aca="false">+$AI13*Y13/1000000</f>
        <v>2336.14458069415</v>
      </c>
      <c r="AK13" s="10" t="n">
        <f aca="false">+$AI13*Z13/1000000</f>
        <v>3065.02168987072</v>
      </c>
      <c r="AL13" s="10" t="n">
        <f aca="false">+AB13-AJ13</f>
        <v>1351.35541930585</v>
      </c>
      <c r="AM13" s="10" t="n">
        <f aca="false">+AC13-AK13</f>
        <v>1772.97831012928</v>
      </c>
      <c r="AN13" s="10" t="n">
        <f aca="false">+AL13/((1+$AO$1)^($A13-2000.5))</f>
        <v>688.890386639852</v>
      </c>
      <c r="AO13" s="10" t="n">
        <f aca="false">+AM13/((1+$AO$1)^($A13-2000.5))</f>
        <v>903.824187271486</v>
      </c>
    </row>
    <row r="14" customFormat="false" ht="25.5" hidden="false" customHeight="false" outlineLevel="0" collapsed="false">
      <c r="A14" s="1" t="s">
        <v>34</v>
      </c>
      <c r="U14" s="9" t="e">
        <f aca="false">+T14/V14</f>
        <v>#DIV/0!</v>
      </c>
      <c r="Y14" s="10"/>
      <c r="Z14" s="10" t="n">
        <f aca="false">+AVERAGE(Z4:Z13)</f>
        <v>71600000</v>
      </c>
      <c r="AA14" s="10" t="n">
        <f aca="false">+AVERAGE(AA4:AA13)</f>
        <v>77.2</v>
      </c>
      <c r="AB14" s="10" t="n">
        <f aca="false">+AVERAGE(AB4:AB13)</f>
        <v>3757.9</v>
      </c>
      <c r="AC14" s="10" t="n">
        <f aca="false">+AVERAGE(AC4:AC13)</f>
        <v>5020.2</v>
      </c>
      <c r="AD14" s="11" t="n">
        <f aca="false">+AVERAGE(AD4:AD13)</f>
        <v>43.8795832975923</v>
      </c>
      <c r="AE14" s="11" t="n">
        <f aca="false">+AVERAGE(AE4:AE13)</f>
        <v>45.2449999705702</v>
      </c>
      <c r="AF14" s="11" t="n">
        <f aca="false">+AVERAGE(AF4:AF13)</f>
        <v>40.9453250100198</v>
      </c>
      <c r="AG14" s="11" t="n">
        <f aca="false">+AVERAGE(AG4:AG13)</f>
        <v>41.3131404509028</v>
      </c>
      <c r="AJ14" s="10" t="n">
        <f aca="false">+AVERAGE(AJ4:AJ13)</f>
        <v>2068.67132987488</v>
      </c>
      <c r="AK14" s="10" t="n">
        <f aca="false">+AVERAGE(AK4:AK13)</f>
        <v>2756.85554694007</v>
      </c>
      <c r="AL14" s="10" t="n">
        <f aca="false">+AVERAGE(AL4:AL13)</f>
        <v>1689.22867012512</v>
      </c>
      <c r="AM14" s="10" t="n">
        <f aca="false">+AVERAGE(AM4:AM13)</f>
        <v>2263.34445305993</v>
      </c>
      <c r="AN14" s="10" t="n">
        <f aca="false">+AVERAGE(AN4:AN13)</f>
        <v>1226.83966597387</v>
      </c>
      <c r="AO14" s="10" t="n">
        <f aca="false">+AVERAGE(AO4:AO13)</f>
        <v>1645.13613308038</v>
      </c>
    </row>
    <row r="15" customFormat="false" ht="25.5" hidden="false" customHeight="false" outlineLevel="0" collapsed="false">
      <c r="A15" s="1" t="s">
        <v>35</v>
      </c>
      <c r="Y15" s="10"/>
      <c r="Z15" s="10" t="n">
        <f aca="false">SUM(Z4:Z13)</f>
        <v>716000000</v>
      </c>
      <c r="AA15" s="10" t="n">
        <f aca="false">SUM(AA4:AA13)</f>
        <v>772</v>
      </c>
      <c r="AB15" s="10" t="n">
        <f aca="false">SUM(AB4:AB13)</f>
        <v>37579</v>
      </c>
      <c r="AC15" s="10" t="n">
        <f aca="false">SUM(AC4:AC13)</f>
        <v>50202</v>
      </c>
      <c r="AD15" s="11" t="n">
        <f aca="false">SUM(AD4:AD13)</f>
        <v>438.795832975923</v>
      </c>
      <c r="AE15" s="11" t="n">
        <f aca="false">SUM(AE4:AE13)</f>
        <v>452.449999705702</v>
      </c>
      <c r="AF15" s="11" t="n">
        <f aca="false">SUM(AF4:AF13)</f>
        <v>409.453250100198</v>
      </c>
      <c r="AG15" s="11" t="n">
        <f aca="false">SUM(AG4:AG13)</f>
        <v>413.131404509028</v>
      </c>
      <c r="AJ15" s="10" t="n">
        <f aca="false">SUM(AJ4:AJ13)</f>
        <v>20686.7132987488</v>
      </c>
      <c r="AK15" s="10" t="n">
        <f aca="false">SUM(AK4:AK13)</f>
        <v>27568.5554694007</v>
      </c>
      <c r="AL15" s="13" t="n">
        <f aca="false">SUM(AL4:AL13)</f>
        <v>16892.2867012512</v>
      </c>
      <c r="AM15" s="13" t="n">
        <f aca="false">SUM(AM4:AM13)</f>
        <v>22633.4445305993</v>
      </c>
      <c r="AN15" s="13" t="n">
        <f aca="false">SUM(AN4:AN13)</f>
        <v>12268.3966597387</v>
      </c>
      <c r="AO15" s="13" t="n">
        <f aca="false">SUM(AO4:AO13)</f>
        <v>16451.3613308038</v>
      </c>
    </row>
    <row r="16" customFormat="false" ht="25.5" hidden="false" customHeight="false" outlineLevel="0" collapsed="false">
      <c r="A16" s="1" t="s">
        <v>36</v>
      </c>
      <c r="Y16" s="10"/>
      <c r="Z16" s="10" t="n">
        <f aca="false">+AVERAGE(Z5:Z14)</f>
        <v>76760000</v>
      </c>
      <c r="AA16" s="10" t="n">
        <f aca="false">+AVERAGE(AA4:AA9)</f>
        <v>88.8333333333333</v>
      </c>
      <c r="AB16" s="10" t="n">
        <f aca="false">+AVERAGE(AB4:AB9)</f>
        <v>3773.58333333333</v>
      </c>
      <c r="AC16" s="10" t="n">
        <f aca="false">+AVERAGE(AC4:AC9)</f>
        <v>5100.66666666667</v>
      </c>
      <c r="AD16" s="11" t="n">
        <f aca="false">+AVERAGE(AD4:AD9)</f>
        <v>47.5972221843484</v>
      </c>
      <c r="AE16" s="11" t="n">
        <f aca="false">+AVERAGE(AE4:AE9)</f>
        <v>48.1388888572239</v>
      </c>
      <c r="AF16" s="11" t="n">
        <f aca="false">+AVERAGE(AF4:AF9)</f>
        <v>44.5406760875196</v>
      </c>
      <c r="AG16" s="11" t="n">
        <f aca="false">+AVERAGE(AG4:AG9)</f>
        <v>43.9777633169421</v>
      </c>
      <c r="AJ16" s="10" t="n">
        <f aca="false">+AVERAGE(AJ4:AJ9)</f>
        <v>1916.48589871111</v>
      </c>
      <c r="AK16" s="10" t="n">
        <f aca="false">+AVERAGE(AK4:AK9)</f>
        <v>2585.69410268268</v>
      </c>
      <c r="AL16" s="10" t="n">
        <f aca="false">+AVERAGE(AL4:AL9)</f>
        <v>1857.09743462223</v>
      </c>
      <c r="AM16" s="10" t="n">
        <f aca="false">+AVERAGE(AM4:AM9)</f>
        <v>2514.97256398398</v>
      </c>
      <c r="AN16" s="10" t="n">
        <f aca="false">+AVERAGE(AN4:AN9)</f>
        <v>1498.24077927115</v>
      </c>
      <c r="AO16" s="10" t="n">
        <f aca="false">+AVERAGE(AO4:AO9)</f>
        <v>2024.89605460818</v>
      </c>
    </row>
  </sheetData>
  <mergeCells count="7">
    <mergeCell ref="AD1:AG1"/>
    <mergeCell ref="AJ1:AK1"/>
    <mergeCell ref="Y2:Z2"/>
    <mergeCell ref="AB2:AC2"/>
    <mergeCell ref="AJ2:AK2"/>
    <mergeCell ref="AL2:AM2"/>
    <mergeCell ref="AN2:AO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M6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1" ySplit="2" topLeftCell="B41" activePane="bottomRight" state="frozen"/>
      <selection pane="topLeft" activeCell="A1" activeCellId="0" sqref="A1"/>
      <selection pane="topRight" activeCell="B1" activeCellId="0" sqref="B1"/>
      <selection pane="bottomLeft" activeCell="A41" activeCellId="0" sqref="A41"/>
      <selection pane="bottomRight" activeCell="D57" activeCellId="0" sqref="D5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14" width="9.14"/>
    <col collapsed="false" customWidth="true" hidden="false" outlineLevel="0" max="3" min="3" style="14" width="14.56"/>
    <col collapsed="false" customWidth="true" hidden="false" outlineLevel="0" max="6" min="4" style="14" width="13.85"/>
    <col collapsed="false" customWidth="true" hidden="false" outlineLevel="0" max="8" min="7" style="14" width="9.14"/>
  </cols>
  <sheetData>
    <row r="1" customFormat="false" ht="12.75" hidden="false" customHeight="false" outlineLevel="0" collapsed="false">
      <c r="A1" s="0" t="s">
        <v>37</v>
      </c>
      <c r="D1" s="14" t="s">
        <v>38</v>
      </c>
      <c r="H1" s="0" t="s">
        <v>39</v>
      </c>
    </row>
    <row r="2" customFormat="false" ht="13.5" hidden="false" customHeight="false" outlineLevel="0" collapsed="false">
      <c r="B2" s="14" t="s">
        <v>40</v>
      </c>
      <c r="C2" s="14" t="s">
        <v>41</v>
      </c>
      <c r="D2" s="15" t="n">
        <v>11.22</v>
      </c>
      <c r="E2" s="16" t="s">
        <v>42</v>
      </c>
      <c r="F2" s="16" t="s">
        <v>43</v>
      </c>
      <c r="G2" s="14" t="s">
        <v>44</v>
      </c>
      <c r="H2" s="14" t="s">
        <v>45</v>
      </c>
    </row>
    <row r="3" customFormat="false" ht="12.75" hidden="false" customHeight="false" outlineLevel="0" collapsed="false">
      <c r="A3" s="17" t="n">
        <v>37073</v>
      </c>
      <c r="B3" s="18" t="n">
        <v>3.742</v>
      </c>
      <c r="C3" s="15" t="n">
        <v>5.842</v>
      </c>
      <c r="D3" s="15" t="n">
        <v>10.184</v>
      </c>
      <c r="E3" s="15" t="n">
        <f aca="false">+D3-C3</f>
        <v>4.342</v>
      </c>
      <c r="F3" s="15"/>
      <c r="G3" s="15" t="n">
        <v>3.942</v>
      </c>
      <c r="H3" s="15" t="n">
        <v>2.817</v>
      </c>
      <c r="J3" s="0" t="n">
        <v>4.202</v>
      </c>
      <c r="K3" s="0" t="n">
        <v>8</v>
      </c>
      <c r="L3" s="0" t="n">
        <v>2.5</v>
      </c>
      <c r="M3" s="0" t="n">
        <v>-0.48</v>
      </c>
    </row>
    <row r="4" customFormat="false" ht="12.75" hidden="false" customHeight="false" outlineLevel="0" collapsed="false">
      <c r="A4" s="17" t="n">
        <v>37104</v>
      </c>
      <c r="B4" s="19" t="n">
        <v>3.802</v>
      </c>
      <c r="C4" s="15" t="n">
        <v>6.002</v>
      </c>
      <c r="D4" s="15" t="n">
        <v>10.3</v>
      </c>
      <c r="E4" s="15" t="n">
        <f aca="false">+D4-C4</f>
        <v>4.298</v>
      </c>
      <c r="F4" s="15"/>
      <c r="G4" s="15" t="n">
        <v>4.502</v>
      </c>
      <c r="H4" s="15" t="n">
        <v>3.052</v>
      </c>
      <c r="J4" s="0" t="n">
        <v>4.273</v>
      </c>
      <c r="K4" s="0" t="n">
        <v>7.85</v>
      </c>
      <c r="L4" s="0" t="n">
        <v>3.42</v>
      </c>
      <c r="M4" s="0" t="n">
        <v>-0.515</v>
      </c>
    </row>
    <row r="5" customFormat="false" ht="12.75" hidden="false" customHeight="false" outlineLevel="0" collapsed="false">
      <c r="A5" s="17" t="n">
        <v>37135</v>
      </c>
      <c r="B5" s="19" t="n">
        <v>3.845</v>
      </c>
      <c r="C5" s="15" t="n">
        <v>5.395</v>
      </c>
      <c r="D5" s="15" t="n">
        <v>9.472</v>
      </c>
      <c r="E5" s="15" t="n">
        <f aca="false">+D5-C5</f>
        <v>4.077</v>
      </c>
      <c r="F5" s="15"/>
      <c r="G5" s="15" t="n">
        <v>4.145</v>
      </c>
      <c r="H5" s="15" t="n">
        <v>3.105</v>
      </c>
      <c r="J5" s="0" t="n">
        <v>4.343</v>
      </c>
      <c r="K5" s="0" t="n">
        <v>7.7</v>
      </c>
      <c r="L5" s="0" t="n">
        <v>3.12</v>
      </c>
      <c r="M5" s="0" t="n">
        <v>-0.515</v>
      </c>
    </row>
    <row r="6" customFormat="false" ht="12.75" hidden="false" customHeight="false" outlineLevel="0" collapsed="false">
      <c r="A6" s="17" t="n">
        <v>37165</v>
      </c>
      <c r="B6" s="19" t="n">
        <v>3.898</v>
      </c>
      <c r="C6" s="15" t="n">
        <v>4.748</v>
      </c>
      <c r="D6" s="15" t="n">
        <v>7.538</v>
      </c>
      <c r="E6" s="15" t="n">
        <f aca="false">+D6-C6</f>
        <v>2.79</v>
      </c>
      <c r="F6" s="15"/>
      <c r="G6" s="15" t="n">
        <v>3.998</v>
      </c>
      <c r="H6" s="15" t="n">
        <v>3.458</v>
      </c>
      <c r="J6" s="0" t="n">
        <v>4.369</v>
      </c>
      <c r="K6" s="0" t="n">
        <v>6.75</v>
      </c>
      <c r="L6" s="0" t="n">
        <v>2.47</v>
      </c>
      <c r="M6" s="0" t="n">
        <v>-0.505</v>
      </c>
    </row>
    <row r="7" customFormat="false" ht="12.75" hidden="false" customHeight="false" outlineLevel="0" collapsed="false">
      <c r="A7" s="17" t="n">
        <v>37196</v>
      </c>
      <c r="B7" s="19" t="n">
        <v>4.121</v>
      </c>
      <c r="C7" s="15" t="n">
        <v>5.021</v>
      </c>
      <c r="D7" s="15" t="n">
        <v>7.76</v>
      </c>
      <c r="E7" s="15" t="n">
        <f aca="false">+D7-C7</f>
        <v>2.739</v>
      </c>
      <c r="F7" s="15" t="n">
        <f aca="false">+AVERAGE(E3:E7)</f>
        <v>3.6492</v>
      </c>
      <c r="G7" s="15" t="n">
        <v>4.701</v>
      </c>
      <c r="H7" s="15" t="n">
        <v>3.861</v>
      </c>
      <c r="I7" s="14"/>
      <c r="J7" s="0" t="n">
        <v>4.4</v>
      </c>
      <c r="K7" s="0" t="n">
        <v>5.65</v>
      </c>
      <c r="L7" s="0" t="n">
        <v>1.8</v>
      </c>
      <c r="M7" s="0" t="n">
        <v>-0.44</v>
      </c>
    </row>
    <row r="8" customFormat="false" ht="12.75" hidden="false" customHeight="false" outlineLevel="0" collapsed="false">
      <c r="A8" s="17" t="n">
        <v>37226</v>
      </c>
      <c r="B8" s="19" t="n">
        <v>4.336</v>
      </c>
      <c r="C8" s="15" t="n">
        <v>5.236</v>
      </c>
      <c r="D8" s="15" t="n">
        <v>7.923</v>
      </c>
      <c r="E8" s="15" t="n">
        <f aca="false">+D8-C8</f>
        <v>2.687</v>
      </c>
      <c r="F8" s="15"/>
      <c r="G8" s="15" t="n">
        <v>5.166</v>
      </c>
      <c r="H8" s="15" t="n">
        <v>4.076</v>
      </c>
      <c r="J8" s="0" t="n">
        <v>4.574</v>
      </c>
      <c r="K8" s="0" t="n">
        <v>5.35</v>
      </c>
      <c r="L8" s="0" t="n">
        <v>2.68</v>
      </c>
      <c r="M8" s="0" t="n">
        <v>-0.28</v>
      </c>
    </row>
    <row r="9" customFormat="false" ht="12.75" hidden="false" customHeight="false" outlineLevel="0" collapsed="false">
      <c r="A9" s="17" t="n">
        <v>37257</v>
      </c>
      <c r="B9" s="19" t="n">
        <v>4.406</v>
      </c>
      <c r="C9" s="15" t="n">
        <v>5.406</v>
      </c>
      <c r="D9" s="15" t="n">
        <v>7.691</v>
      </c>
      <c r="E9" s="15" t="n">
        <f aca="false">+D9-C9</f>
        <v>2.285</v>
      </c>
      <c r="F9" s="15"/>
      <c r="G9" s="15" t="n">
        <v>5.366</v>
      </c>
      <c r="H9" s="15" t="n">
        <v>4.146</v>
      </c>
      <c r="J9" s="0" t="n">
        <v>4.748</v>
      </c>
      <c r="K9" s="0" t="n">
        <v>5.55</v>
      </c>
      <c r="L9" s="0" t="n">
        <v>3.08</v>
      </c>
      <c r="M9" s="0" t="n">
        <v>-0.28</v>
      </c>
    </row>
    <row r="10" customFormat="false" ht="12.75" hidden="false" customHeight="false" outlineLevel="0" collapsed="false">
      <c r="A10" s="17" t="n">
        <v>37288</v>
      </c>
      <c r="B10" s="19" t="n">
        <v>4.271</v>
      </c>
      <c r="C10" s="15" t="n">
        <v>5.071</v>
      </c>
      <c r="D10" s="15" t="n">
        <v>7.204</v>
      </c>
      <c r="E10" s="15" t="n">
        <f aca="false">+D10-C10</f>
        <v>2.133</v>
      </c>
      <c r="F10" s="15"/>
      <c r="G10" s="15" t="n">
        <v>5.041</v>
      </c>
      <c r="H10" s="15" t="n">
        <v>4.011</v>
      </c>
      <c r="J10" s="0" t="n">
        <v>4.813</v>
      </c>
      <c r="K10" s="0" t="n">
        <v>5.74</v>
      </c>
      <c r="L10" s="0" t="n">
        <v>2.93</v>
      </c>
      <c r="M10" s="0" t="n">
        <v>-0.28</v>
      </c>
    </row>
    <row r="11" customFormat="false" ht="12.75" hidden="false" customHeight="false" outlineLevel="0" collapsed="false">
      <c r="A11" s="17" t="n">
        <v>37316</v>
      </c>
      <c r="B11" s="19" t="n">
        <v>4.066</v>
      </c>
      <c r="C11" s="15" t="n">
        <v>4.516</v>
      </c>
      <c r="D11" s="15" t="n">
        <v>5.385</v>
      </c>
      <c r="E11" s="15" t="n">
        <f aca="false">+D11-C11</f>
        <v>0.869</v>
      </c>
      <c r="F11" s="15"/>
      <c r="G11" s="15" t="n">
        <v>4.496</v>
      </c>
      <c r="H11" s="15" t="n">
        <v>3.806</v>
      </c>
      <c r="J11" s="0" t="n">
        <v>4.693</v>
      </c>
      <c r="K11" s="0" t="n">
        <v>4.74</v>
      </c>
      <c r="L11" s="0" t="n">
        <v>2.83</v>
      </c>
      <c r="M11" s="0" t="n">
        <v>-0.28</v>
      </c>
    </row>
    <row r="12" customFormat="false" ht="12.75" hidden="false" customHeight="false" outlineLevel="0" collapsed="false">
      <c r="A12" s="17" t="n">
        <v>37347</v>
      </c>
      <c r="B12" s="19" t="n">
        <v>3.636</v>
      </c>
      <c r="C12" s="15" t="n">
        <v>4.116</v>
      </c>
      <c r="D12" s="15" t="n">
        <v>5.105</v>
      </c>
      <c r="E12" s="15" t="n">
        <f aca="false">+D12-C12</f>
        <v>0.989000000000001</v>
      </c>
      <c r="F12" s="15"/>
      <c r="G12" s="15" t="n">
        <v>3.946</v>
      </c>
      <c r="H12" s="15" t="n">
        <v>3.146</v>
      </c>
      <c r="J12" s="0" t="n">
        <v>4.51</v>
      </c>
      <c r="K12" s="0" t="n">
        <v>2.89</v>
      </c>
      <c r="L12" s="0" t="n">
        <v>2.23</v>
      </c>
      <c r="M12" s="0" t="n">
        <v>-0.28</v>
      </c>
    </row>
    <row r="13" customFormat="false" ht="12.75" hidden="false" customHeight="false" outlineLevel="0" collapsed="false">
      <c r="A13" s="17" t="n">
        <v>37377</v>
      </c>
      <c r="B13" s="19" t="n">
        <v>3.576</v>
      </c>
      <c r="C13" s="15" t="n">
        <v>4.056</v>
      </c>
      <c r="D13" s="15" t="n">
        <v>4.43</v>
      </c>
      <c r="E13" s="15" t="n">
        <f aca="false">+D13-C13</f>
        <v>0.374</v>
      </c>
      <c r="F13" s="15"/>
      <c r="G13" s="15" t="n">
        <v>3.886</v>
      </c>
      <c r="H13" s="15" t="n">
        <v>3.086</v>
      </c>
      <c r="J13" s="0" t="n">
        <v>4.2</v>
      </c>
      <c r="K13" s="0" t="n">
        <v>2.2</v>
      </c>
      <c r="L13" s="0" t="n">
        <v>1.25</v>
      </c>
      <c r="M13" s="0" t="n">
        <v>-0.32</v>
      </c>
    </row>
    <row r="14" customFormat="false" ht="12.75" hidden="false" customHeight="false" outlineLevel="0" collapsed="false">
      <c r="A14" s="17" t="n">
        <v>37408</v>
      </c>
      <c r="B14" s="19" t="n">
        <v>3.621</v>
      </c>
      <c r="C14" s="15" t="n">
        <v>4.201</v>
      </c>
      <c r="D14" s="15" t="n">
        <v>4.575</v>
      </c>
      <c r="E14" s="15" t="n">
        <f aca="false">+D14-C14</f>
        <v>0.374000000000001</v>
      </c>
      <c r="F14" s="15"/>
      <c r="G14" s="15" t="n">
        <v>3.931</v>
      </c>
      <c r="H14" s="15" t="n">
        <v>3.131</v>
      </c>
      <c r="J14" s="0" t="n">
        <v>4.131</v>
      </c>
      <c r="K14" s="0" t="n">
        <v>1.35</v>
      </c>
      <c r="L14" s="0" t="n">
        <v>1.25</v>
      </c>
      <c r="M14" s="0" t="n">
        <v>-0.32</v>
      </c>
    </row>
    <row r="15" customFormat="false" ht="12.75" hidden="false" customHeight="false" outlineLevel="0" collapsed="false">
      <c r="A15" s="17" t="n">
        <v>37438</v>
      </c>
      <c r="B15" s="19" t="n">
        <v>3.666</v>
      </c>
      <c r="C15" s="15" t="n">
        <v>4.366</v>
      </c>
      <c r="D15" s="15" t="n">
        <v>5.08</v>
      </c>
      <c r="E15" s="15" t="n">
        <f aca="false">+D15-C15</f>
        <v>0.714</v>
      </c>
      <c r="F15" s="15"/>
      <c r="G15" s="15" t="n">
        <v>3.976</v>
      </c>
      <c r="H15" s="15" t="n">
        <v>3.176</v>
      </c>
      <c r="J15" s="0" t="n">
        <v>4.173</v>
      </c>
      <c r="K15" s="0" t="n">
        <v>1.45</v>
      </c>
      <c r="L15" s="0" t="n">
        <v>1.25</v>
      </c>
      <c r="M15" s="0" t="n">
        <v>-0.32</v>
      </c>
    </row>
    <row r="16" customFormat="false" ht="12.75" hidden="false" customHeight="false" outlineLevel="0" collapsed="false">
      <c r="A16" s="17" t="n">
        <v>37469</v>
      </c>
      <c r="B16" s="19" t="n">
        <v>3.691</v>
      </c>
      <c r="C16" s="15" t="n">
        <v>4.391</v>
      </c>
      <c r="D16" s="15" t="n">
        <v>5.1</v>
      </c>
      <c r="E16" s="15" t="n">
        <f aca="false">+D16-C16</f>
        <v>0.709</v>
      </c>
      <c r="F16" s="15"/>
      <c r="G16" s="15" t="n">
        <v>4.001</v>
      </c>
      <c r="H16" s="15" t="n">
        <v>3.201</v>
      </c>
      <c r="J16" s="0" t="n">
        <v>4.223</v>
      </c>
      <c r="K16" s="0" t="n">
        <v>1.95</v>
      </c>
      <c r="L16" s="0" t="n">
        <v>1.25</v>
      </c>
      <c r="M16" s="0" t="n">
        <v>-0.32</v>
      </c>
    </row>
    <row r="17" customFormat="false" ht="12.75" hidden="false" customHeight="false" outlineLevel="0" collapsed="false">
      <c r="A17" s="17" t="n">
        <v>37500</v>
      </c>
      <c r="B17" s="19" t="n">
        <v>3.704</v>
      </c>
      <c r="C17" s="15" t="n">
        <v>4.404</v>
      </c>
      <c r="D17" s="15" t="n">
        <v>5.117</v>
      </c>
      <c r="E17" s="15" t="n">
        <f aca="false">+D17-C17</f>
        <v>0.713</v>
      </c>
      <c r="F17" s="15"/>
      <c r="G17" s="15" t="n">
        <v>4.014</v>
      </c>
      <c r="H17" s="15" t="n">
        <v>3.214</v>
      </c>
      <c r="J17" s="0" t="n">
        <v>4.242</v>
      </c>
      <c r="K17" s="0" t="n">
        <v>1.95</v>
      </c>
      <c r="L17" s="0" t="n">
        <v>1.25</v>
      </c>
      <c r="M17" s="0" t="n">
        <v>-0.32</v>
      </c>
    </row>
    <row r="18" customFormat="false" ht="12.75" hidden="false" customHeight="false" outlineLevel="0" collapsed="false">
      <c r="A18" s="17" t="n">
        <v>37530</v>
      </c>
      <c r="B18" s="19" t="n">
        <v>3.726</v>
      </c>
      <c r="C18" s="15" t="n">
        <v>4.276</v>
      </c>
      <c r="D18" s="15" t="n">
        <v>4.284</v>
      </c>
      <c r="E18" s="15" t="n">
        <f aca="false">+D18-C18</f>
        <v>0.00800000000000001</v>
      </c>
      <c r="F18" s="15"/>
      <c r="G18" s="15" t="n">
        <v>4.036</v>
      </c>
      <c r="H18" s="15" t="n">
        <v>3.236</v>
      </c>
      <c r="J18" s="0" t="n">
        <v>4.247</v>
      </c>
      <c r="K18" s="0" t="n">
        <v>1.95</v>
      </c>
      <c r="L18" s="0" t="n">
        <v>1.25</v>
      </c>
      <c r="M18" s="0" t="n">
        <v>-0.32</v>
      </c>
    </row>
    <row r="19" customFormat="false" ht="12.75" hidden="false" customHeight="false" outlineLevel="0" collapsed="false">
      <c r="A19" s="17" t="n">
        <v>37561</v>
      </c>
      <c r="B19" s="19" t="n">
        <v>3.862</v>
      </c>
      <c r="C19" s="15" t="n">
        <v>4.572</v>
      </c>
      <c r="D19" s="15" t="n">
        <v>4.964</v>
      </c>
      <c r="E19" s="15" t="n">
        <f aca="false">+D19-C19</f>
        <v>0.392</v>
      </c>
      <c r="F19" s="15"/>
      <c r="G19" s="15" t="n">
        <v>4.172</v>
      </c>
      <c r="H19" s="15" t="n">
        <v>3.657</v>
      </c>
      <c r="J19" s="0" t="n">
        <v>4.267</v>
      </c>
      <c r="K19" s="0" t="n">
        <v>1.1</v>
      </c>
      <c r="L19" s="0" t="n">
        <v>1.25</v>
      </c>
      <c r="M19" s="0" t="n">
        <v>-0.32</v>
      </c>
    </row>
    <row r="20" customFormat="false" ht="12.75" hidden="false" customHeight="false" outlineLevel="0" collapsed="false">
      <c r="A20" s="17" t="n">
        <v>37591</v>
      </c>
      <c r="B20" s="19" t="n">
        <v>3.997</v>
      </c>
      <c r="C20" s="15" t="n">
        <v>4.707</v>
      </c>
      <c r="D20" s="15" t="n">
        <v>5.094</v>
      </c>
      <c r="E20" s="15" t="n">
        <f aca="false">+D20-C20</f>
        <v>0.387000000000001</v>
      </c>
      <c r="F20" s="15" t="n">
        <f aca="false">+AVERAGE(E8:E20)</f>
        <v>0.971846153846154</v>
      </c>
      <c r="G20" s="15" t="n">
        <v>4.307</v>
      </c>
      <c r="H20" s="15" t="n">
        <v>3.792</v>
      </c>
      <c r="J20" s="0" t="n">
        <v>4.407</v>
      </c>
      <c r="K20" s="0" t="n">
        <v>1.15</v>
      </c>
      <c r="L20" s="0" t="n">
        <v>0.75</v>
      </c>
      <c r="M20" s="0" t="n">
        <v>-0.13</v>
      </c>
    </row>
    <row r="21" customFormat="false" ht="12.75" hidden="false" customHeight="false" outlineLevel="0" collapsed="false">
      <c r="A21" s="17" t="n">
        <v>37622</v>
      </c>
      <c r="B21" s="19" t="n">
        <v>4.057</v>
      </c>
      <c r="C21" s="15" t="n">
        <v>4.497</v>
      </c>
      <c r="D21" s="15" t="n">
        <v>4.954</v>
      </c>
      <c r="E21" s="15" t="n">
        <f aca="false">+D21-C21</f>
        <v>0.457000000000001</v>
      </c>
      <c r="F21" s="15"/>
      <c r="G21" s="15" t="n">
        <v>4.09699999</v>
      </c>
      <c r="H21" s="15" t="n">
        <v>3.852</v>
      </c>
      <c r="J21" s="0" t="n">
        <v>4.537</v>
      </c>
      <c r="K21" s="0" t="n">
        <v>1.15</v>
      </c>
      <c r="L21" s="0" t="n">
        <v>0.75</v>
      </c>
      <c r="M21" s="0" t="n">
        <v>-0.13</v>
      </c>
    </row>
    <row r="22" customFormat="false" ht="12.75" hidden="false" customHeight="false" outlineLevel="0" collapsed="false">
      <c r="A22" s="17" t="n">
        <v>37653</v>
      </c>
      <c r="B22" s="19" t="n">
        <v>3.937</v>
      </c>
      <c r="C22" s="15" t="n">
        <v>4.377</v>
      </c>
      <c r="D22" s="15" t="n">
        <v>4.834</v>
      </c>
      <c r="E22" s="15" t="n">
        <f aca="false">+D22-C22</f>
        <v>0.457000000000001</v>
      </c>
      <c r="F22" s="15"/>
      <c r="G22" s="15" t="n">
        <v>3.97699999</v>
      </c>
      <c r="H22" s="15" t="n">
        <v>3.732</v>
      </c>
      <c r="J22" s="0" t="n">
        <v>4.587</v>
      </c>
      <c r="K22" s="0" t="n">
        <v>1.065</v>
      </c>
      <c r="L22" s="0" t="n">
        <v>0.665</v>
      </c>
      <c r="M22" s="0" t="n">
        <v>-0.13</v>
      </c>
    </row>
    <row r="23" customFormat="false" ht="12.75" hidden="false" customHeight="false" outlineLevel="0" collapsed="false">
      <c r="A23" s="17" t="n">
        <v>37681</v>
      </c>
      <c r="B23" s="19" t="n">
        <v>3.792</v>
      </c>
      <c r="C23" s="15" t="n">
        <v>4.232</v>
      </c>
      <c r="D23" s="15" t="n">
        <v>4.687</v>
      </c>
      <c r="E23" s="15" t="n">
        <f aca="false">+D23-C23</f>
        <v>0.455</v>
      </c>
      <c r="F23" s="15"/>
      <c r="G23" s="15" t="n">
        <v>3.83199999</v>
      </c>
      <c r="H23" s="15" t="n">
        <v>3.587</v>
      </c>
      <c r="J23" s="0" t="n">
        <v>4.442</v>
      </c>
      <c r="K23" s="0" t="n">
        <v>1.065</v>
      </c>
      <c r="L23" s="0" t="n">
        <v>0.665</v>
      </c>
      <c r="M23" s="0" t="n">
        <v>-0.13</v>
      </c>
    </row>
    <row r="24" customFormat="false" ht="12.75" hidden="false" customHeight="false" outlineLevel="0" collapsed="false">
      <c r="A24" s="17" t="n">
        <v>37712</v>
      </c>
      <c r="B24" s="19" t="n">
        <v>3.462</v>
      </c>
      <c r="C24" s="15" t="n">
        <v>3.742</v>
      </c>
      <c r="D24" s="15" t="n">
        <v>4.064</v>
      </c>
      <c r="E24" s="15" t="n">
        <f aca="false">+D24-C24</f>
        <v>0.322000000000001</v>
      </c>
      <c r="F24" s="15"/>
      <c r="G24" s="15" t="n">
        <v>3.242</v>
      </c>
      <c r="H24" s="15" t="n">
        <v>3.232</v>
      </c>
      <c r="J24" s="0" t="n">
        <v>4.255</v>
      </c>
      <c r="K24" s="0" t="n">
        <v>1.065</v>
      </c>
      <c r="L24" s="0" t="n">
        <v>0.665</v>
      </c>
      <c r="M24" s="0" t="n">
        <v>-0.13</v>
      </c>
    </row>
    <row r="25" customFormat="false" ht="12.75" hidden="false" customHeight="false" outlineLevel="0" collapsed="false">
      <c r="A25" s="17" t="n">
        <v>37742</v>
      </c>
      <c r="B25" s="19" t="n">
        <v>3.433</v>
      </c>
      <c r="C25" s="15" t="n">
        <v>3.713</v>
      </c>
      <c r="D25" s="15" t="n">
        <v>4.049</v>
      </c>
      <c r="E25" s="15" t="n">
        <f aca="false">+D25-C25</f>
        <v>0.336</v>
      </c>
      <c r="F25" s="15"/>
      <c r="G25" s="15" t="n">
        <v>3.213</v>
      </c>
      <c r="H25" s="15" t="n">
        <v>3.203</v>
      </c>
      <c r="J25" s="0" t="n">
        <v>3.97</v>
      </c>
      <c r="K25" s="0" t="n">
        <v>0.65</v>
      </c>
      <c r="L25" s="0" t="n">
        <v>0.15</v>
      </c>
      <c r="M25" s="0" t="n">
        <v>-0.145</v>
      </c>
    </row>
    <row r="26" customFormat="false" ht="12.75" hidden="false" customHeight="false" outlineLevel="0" collapsed="false">
      <c r="A26" s="17" t="n">
        <v>37773</v>
      </c>
      <c r="B26" s="19" t="n">
        <v>3.474</v>
      </c>
      <c r="C26" s="15" t="n">
        <v>3.754</v>
      </c>
      <c r="D26" s="15" t="n">
        <v>4.089</v>
      </c>
      <c r="E26" s="15" t="n">
        <f aca="false">+D26-C26</f>
        <v>0.335</v>
      </c>
      <c r="F26" s="15"/>
      <c r="G26" s="15" t="n">
        <v>3.254</v>
      </c>
      <c r="H26" s="15" t="n">
        <v>3.244</v>
      </c>
      <c r="J26" s="0" t="n">
        <v>3.935</v>
      </c>
      <c r="K26" s="0" t="n">
        <v>0.65</v>
      </c>
      <c r="L26" s="0" t="n">
        <v>0.15</v>
      </c>
      <c r="M26" s="0" t="n">
        <v>-0.145</v>
      </c>
    </row>
    <row r="27" customFormat="false" ht="12.75" hidden="false" customHeight="false" outlineLevel="0" collapsed="false">
      <c r="A27" s="17" t="n">
        <v>37803</v>
      </c>
      <c r="B27" s="19" t="n">
        <v>3.522</v>
      </c>
      <c r="C27" s="15" t="n">
        <v>3.802</v>
      </c>
      <c r="D27" s="15" t="n">
        <v>4.144</v>
      </c>
      <c r="E27" s="15" t="n">
        <f aca="false">+D27-C27</f>
        <v>0.342</v>
      </c>
      <c r="F27" s="15"/>
      <c r="G27" s="15" t="n">
        <v>3.302</v>
      </c>
      <c r="H27" s="15" t="n">
        <v>3.292</v>
      </c>
      <c r="J27" s="0" t="n">
        <v>3.975</v>
      </c>
      <c r="K27" s="0" t="n">
        <v>0.65</v>
      </c>
      <c r="L27" s="0" t="n">
        <v>0.15</v>
      </c>
      <c r="M27" s="0" t="n">
        <v>-0.145</v>
      </c>
    </row>
    <row r="28" customFormat="false" ht="12.75" hidden="false" customHeight="false" outlineLevel="0" collapsed="false">
      <c r="A28" s="17" t="n">
        <v>37834</v>
      </c>
      <c r="B28" s="19" t="n">
        <v>3.551</v>
      </c>
      <c r="C28" s="15" t="n">
        <v>3.831</v>
      </c>
      <c r="D28" s="15" t="n">
        <v>4.174</v>
      </c>
      <c r="E28" s="15" t="n">
        <f aca="false">+D28-C28</f>
        <v>0.343</v>
      </c>
      <c r="F28" s="15"/>
      <c r="G28" s="15" t="n">
        <v>3.331</v>
      </c>
      <c r="H28" s="15" t="n">
        <v>3.321</v>
      </c>
      <c r="J28" s="0" t="n">
        <v>4.025</v>
      </c>
      <c r="K28" s="0" t="n">
        <v>0.65</v>
      </c>
      <c r="L28" s="0" t="n">
        <v>0.15</v>
      </c>
      <c r="M28" s="0" t="n">
        <v>-0.145</v>
      </c>
    </row>
    <row r="29" customFormat="false" ht="12.75" hidden="false" customHeight="false" outlineLevel="0" collapsed="false">
      <c r="A29" s="17" t="n">
        <v>37865</v>
      </c>
      <c r="B29" s="19" t="n">
        <v>3.566</v>
      </c>
      <c r="C29" s="15" t="n">
        <v>3.846</v>
      </c>
      <c r="D29" s="15" t="n">
        <v>4.186</v>
      </c>
      <c r="E29" s="15" t="n">
        <f aca="false">+D29-C29</f>
        <v>0.340000000000001</v>
      </c>
      <c r="F29" s="15"/>
      <c r="G29" s="15" t="n">
        <v>3.346</v>
      </c>
      <c r="H29" s="15" t="n">
        <v>3.336</v>
      </c>
      <c r="J29" s="0" t="n">
        <v>4.07</v>
      </c>
      <c r="K29" s="0" t="n">
        <v>0.65</v>
      </c>
      <c r="L29" s="0" t="n">
        <v>0.15</v>
      </c>
      <c r="M29" s="0" t="n">
        <v>-0.145</v>
      </c>
    </row>
    <row r="30" customFormat="false" ht="12.75" hidden="false" customHeight="false" outlineLevel="0" collapsed="false">
      <c r="A30" s="17" t="n">
        <v>37895</v>
      </c>
      <c r="B30" s="19" t="n">
        <v>3.59</v>
      </c>
      <c r="C30" s="15" t="n">
        <v>3.87</v>
      </c>
      <c r="D30" s="15" t="n">
        <v>4.209</v>
      </c>
      <c r="E30" s="15" t="n">
        <f aca="false">+D30-C30</f>
        <v>0.339</v>
      </c>
      <c r="F30" s="15"/>
      <c r="G30" s="15" t="n">
        <v>3.37</v>
      </c>
      <c r="H30" s="15" t="n">
        <v>3.36</v>
      </c>
      <c r="J30" s="0" t="n">
        <v>4.087</v>
      </c>
      <c r="K30" s="0" t="n">
        <v>0.65</v>
      </c>
      <c r="L30" s="0" t="n">
        <v>0.15</v>
      </c>
      <c r="M30" s="0" t="n">
        <v>-0.145</v>
      </c>
    </row>
    <row r="31" customFormat="false" ht="12.75" hidden="false" customHeight="false" outlineLevel="0" collapsed="false">
      <c r="A31" s="17" t="n">
        <v>37926</v>
      </c>
      <c r="B31" s="19" t="n">
        <v>3.73</v>
      </c>
      <c r="C31" s="15" t="n">
        <v>4.05</v>
      </c>
      <c r="D31" s="15" t="n">
        <v>4.274</v>
      </c>
      <c r="E31" s="15" t="n">
        <f aca="false">+D31-C31</f>
        <v>0.224</v>
      </c>
      <c r="F31" s="15"/>
      <c r="G31" s="15" t="n">
        <v>3.9</v>
      </c>
      <c r="H31" s="15" t="n">
        <v>3.595</v>
      </c>
      <c r="J31" s="0" t="n">
        <v>4.102</v>
      </c>
      <c r="K31" s="0" t="n">
        <v>0.65</v>
      </c>
      <c r="L31" s="0" t="n">
        <v>0.15</v>
      </c>
      <c r="M31" s="0" t="n">
        <v>-0.145</v>
      </c>
    </row>
    <row r="32" customFormat="false" ht="12.75" hidden="false" customHeight="false" outlineLevel="0" collapsed="false">
      <c r="A32" s="17" t="n">
        <v>37956</v>
      </c>
      <c r="B32" s="19" t="n">
        <v>3.875</v>
      </c>
      <c r="C32" s="15" t="n">
        <v>4.195</v>
      </c>
      <c r="D32" s="15" t="n">
        <v>4.414</v>
      </c>
      <c r="E32" s="15" t="n">
        <f aca="false">+D32-C32</f>
        <v>0.218999999999999</v>
      </c>
      <c r="F32" s="15" t="n">
        <f aca="false">+AVERAGE(E20:E32)</f>
        <v>0.350461538461539</v>
      </c>
      <c r="G32" s="15" t="n">
        <v>4.045</v>
      </c>
      <c r="H32" s="15" t="n">
        <v>3.74</v>
      </c>
      <c r="J32" s="0" t="n">
        <v>4.214</v>
      </c>
      <c r="K32" s="0" t="n">
        <v>0.4</v>
      </c>
      <c r="L32" s="0" t="n">
        <v>0.25</v>
      </c>
      <c r="M32" s="0" t="n">
        <v>-0.155</v>
      </c>
    </row>
    <row r="33" customFormat="false" ht="12.75" hidden="false" customHeight="false" outlineLevel="0" collapsed="false">
      <c r="A33" s="17" t="n">
        <v>37987</v>
      </c>
      <c r="B33" s="19" t="n">
        <v>3.93</v>
      </c>
      <c r="C33" s="15" t="n">
        <v>4.25</v>
      </c>
      <c r="D33" s="15" t="n">
        <v>4.46</v>
      </c>
      <c r="E33" s="15" t="n">
        <f aca="false">+D33-C33</f>
        <v>0.21</v>
      </c>
      <c r="F33" s="15"/>
      <c r="G33" s="15" t="n">
        <v>4.1</v>
      </c>
      <c r="H33" s="15" t="n">
        <v>3.795</v>
      </c>
      <c r="J33" s="0" t="n">
        <v>4.349</v>
      </c>
      <c r="K33" s="0" t="n">
        <v>0.4</v>
      </c>
      <c r="L33" s="0" t="n">
        <v>0.25</v>
      </c>
      <c r="M33" s="0" t="n">
        <v>-0.155</v>
      </c>
    </row>
    <row r="34" customFormat="false" ht="12.75" hidden="false" customHeight="false" outlineLevel="0" collapsed="false">
      <c r="A34" s="17" t="n">
        <v>38018</v>
      </c>
      <c r="B34" s="19" t="n">
        <v>3.812</v>
      </c>
      <c r="C34" s="15" t="n">
        <v>4.132</v>
      </c>
      <c r="D34" s="15" t="n">
        <v>4.342</v>
      </c>
      <c r="E34" s="15" t="n">
        <f aca="false">+D34-C34</f>
        <v>0.21</v>
      </c>
      <c r="F34" s="15"/>
      <c r="G34" s="15" t="n">
        <v>3.982</v>
      </c>
      <c r="H34" s="15" t="n">
        <v>3.677</v>
      </c>
      <c r="J34" s="0" t="n">
        <v>4.407</v>
      </c>
      <c r="K34" s="0" t="n">
        <v>0.4</v>
      </c>
      <c r="L34" s="0" t="n">
        <v>0.25</v>
      </c>
      <c r="M34" s="0" t="n">
        <v>-0.155</v>
      </c>
    </row>
    <row r="35" customFormat="false" ht="12.75" hidden="false" customHeight="false" outlineLevel="0" collapsed="false">
      <c r="A35" s="17" t="n">
        <v>38047</v>
      </c>
      <c r="B35" s="19" t="n">
        <v>3.679</v>
      </c>
      <c r="C35" s="15" t="n">
        <v>3.999</v>
      </c>
      <c r="D35" s="15" t="n">
        <v>4.209</v>
      </c>
      <c r="E35" s="15" t="n">
        <f aca="false">+D35-C35</f>
        <v>0.21</v>
      </c>
      <c r="F35" s="15"/>
      <c r="G35" s="15" t="n">
        <v>3.849</v>
      </c>
      <c r="H35" s="15" t="n">
        <v>3.544</v>
      </c>
      <c r="J35" s="0" t="n">
        <v>4.287</v>
      </c>
      <c r="K35" s="0" t="n">
        <v>0.4</v>
      </c>
      <c r="L35" s="0" t="n">
        <v>0.25</v>
      </c>
      <c r="M35" s="0" t="n">
        <v>-0.155</v>
      </c>
    </row>
    <row r="36" customFormat="false" ht="12.75" hidden="false" customHeight="false" outlineLevel="0" collapsed="false">
      <c r="A36" s="17" t="n">
        <v>38078</v>
      </c>
      <c r="B36" s="19" t="n">
        <v>3.459</v>
      </c>
      <c r="C36" s="15" t="n">
        <v>3.739</v>
      </c>
      <c r="D36" s="15" t="n">
        <v>4.094</v>
      </c>
      <c r="E36" s="15" t="n">
        <f aca="false">+D36-C36</f>
        <v>0.355</v>
      </c>
      <c r="F36" s="15"/>
      <c r="G36" s="15" t="n">
        <v>3.259</v>
      </c>
      <c r="H36" s="15" t="n">
        <v>3.359</v>
      </c>
      <c r="J36" s="0" t="n">
        <v>4.148</v>
      </c>
      <c r="K36" s="0" t="n">
        <v>0.4</v>
      </c>
      <c r="L36" s="0" t="n">
        <v>0.25</v>
      </c>
      <c r="M36" s="0" t="n">
        <v>-0.155</v>
      </c>
    </row>
    <row r="37" customFormat="false" ht="12.75" hidden="false" customHeight="false" outlineLevel="0" collapsed="false">
      <c r="A37" s="17" t="n">
        <v>38108</v>
      </c>
      <c r="B37" s="19" t="n">
        <v>3.449</v>
      </c>
      <c r="C37" s="15" t="n">
        <v>3.729</v>
      </c>
      <c r="D37" s="15" t="n">
        <v>4.084</v>
      </c>
      <c r="E37" s="15" t="n">
        <f aca="false">+D37-C37</f>
        <v>0.355</v>
      </c>
      <c r="F37" s="15"/>
      <c r="G37" s="15" t="n">
        <v>3.249</v>
      </c>
      <c r="H37" s="15" t="n">
        <v>3.349</v>
      </c>
      <c r="J37" s="0" t="n">
        <v>3.978</v>
      </c>
      <c r="K37" s="0" t="n">
        <v>0.5</v>
      </c>
      <c r="L37" s="0" t="n">
        <v>0.02</v>
      </c>
      <c r="M37" s="0" t="n">
        <v>-0.145</v>
      </c>
    </row>
    <row r="38" customFormat="false" ht="12.75" hidden="false" customHeight="false" outlineLevel="0" collapsed="false">
      <c r="A38" s="17" t="n">
        <v>38139</v>
      </c>
      <c r="B38" s="19" t="n">
        <v>3.485</v>
      </c>
      <c r="C38" s="15" t="n">
        <v>3.765</v>
      </c>
      <c r="D38" s="15" t="n">
        <v>4.12</v>
      </c>
      <c r="E38" s="15" t="n">
        <f aca="false">+D38-C38</f>
        <v>0.355</v>
      </c>
      <c r="F38" s="15"/>
      <c r="G38" s="15" t="n">
        <v>3.285</v>
      </c>
      <c r="H38" s="15" t="n">
        <v>3.385</v>
      </c>
      <c r="J38" s="0" t="n">
        <v>3.948</v>
      </c>
      <c r="K38" s="0" t="n">
        <v>0.5</v>
      </c>
      <c r="L38" s="0" t="n">
        <v>0.02</v>
      </c>
      <c r="M38" s="0" t="n">
        <v>-0.145</v>
      </c>
    </row>
    <row r="39" customFormat="false" ht="12.75" hidden="false" customHeight="false" outlineLevel="0" collapsed="false">
      <c r="A39" s="17" t="n">
        <v>38169</v>
      </c>
      <c r="B39" s="19" t="n">
        <v>3.517</v>
      </c>
      <c r="C39" s="15" t="n">
        <v>3.797</v>
      </c>
      <c r="D39" s="15" t="n">
        <v>4.164</v>
      </c>
      <c r="E39" s="15" t="n">
        <f aca="false">+D39-C39</f>
        <v>0.367</v>
      </c>
      <c r="F39" s="15"/>
      <c r="G39" s="15" t="n">
        <v>3.317</v>
      </c>
      <c r="H39" s="15" t="n">
        <v>3.417</v>
      </c>
      <c r="J39" s="0" t="n">
        <v>4.01</v>
      </c>
      <c r="K39" s="0" t="n">
        <v>0.5</v>
      </c>
      <c r="L39" s="0" t="n">
        <v>0.02</v>
      </c>
      <c r="M39" s="0" t="n">
        <v>-0.145</v>
      </c>
    </row>
    <row r="40" customFormat="false" ht="12.75" hidden="false" customHeight="false" outlineLevel="0" collapsed="false">
      <c r="A40" s="17" t="n">
        <v>38200</v>
      </c>
      <c r="B40" s="19" t="n">
        <v>3.566</v>
      </c>
      <c r="C40" s="15" t="n">
        <v>3.846</v>
      </c>
      <c r="D40" s="15" t="n">
        <v>4.214</v>
      </c>
      <c r="E40" s="15" t="n">
        <f aca="false">+D40-C40</f>
        <v>0.368</v>
      </c>
      <c r="F40" s="15"/>
      <c r="G40" s="15" t="n">
        <v>3.366</v>
      </c>
      <c r="H40" s="15" t="n">
        <v>3.466</v>
      </c>
      <c r="J40" s="0" t="n">
        <v>4.08</v>
      </c>
      <c r="K40" s="0" t="n">
        <v>0.5</v>
      </c>
      <c r="L40" s="0" t="n">
        <v>0.02</v>
      </c>
      <c r="M40" s="0" t="n">
        <v>-0.145</v>
      </c>
    </row>
    <row r="41" customFormat="false" ht="12.75" hidden="false" customHeight="false" outlineLevel="0" collapsed="false">
      <c r="A41" s="17" t="n">
        <v>38231</v>
      </c>
      <c r="B41" s="19" t="n">
        <v>3.581</v>
      </c>
      <c r="C41" s="15" t="n">
        <v>3.861</v>
      </c>
      <c r="D41" s="15" t="n">
        <v>4.226</v>
      </c>
      <c r="E41" s="15" t="n">
        <f aca="false">+D41-C41</f>
        <v>0.365000000000001</v>
      </c>
      <c r="F41" s="15"/>
      <c r="G41" s="15" t="n">
        <v>3.381</v>
      </c>
      <c r="H41" s="15" t="n">
        <v>3.481</v>
      </c>
      <c r="J41" s="0" t="n">
        <v>4.135</v>
      </c>
      <c r="K41" s="0" t="n">
        <v>0.5</v>
      </c>
      <c r="L41" s="0" t="n">
        <v>0.02</v>
      </c>
      <c r="M41" s="0" t="n">
        <v>-0.145</v>
      </c>
    </row>
    <row r="42" customFormat="false" ht="12.75" hidden="false" customHeight="false" outlineLevel="0" collapsed="false">
      <c r="A42" s="17" t="n">
        <v>38261</v>
      </c>
      <c r="B42" s="19" t="n">
        <v>3.61</v>
      </c>
      <c r="C42" s="15" t="n">
        <v>3.89</v>
      </c>
      <c r="D42" s="15" t="n">
        <v>4.259</v>
      </c>
      <c r="E42" s="15" t="n">
        <f aca="false">+D42-C42</f>
        <v>0.369</v>
      </c>
      <c r="F42" s="15"/>
      <c r="G42" s="15" t="n">
        <v>3.41</v>
      </c>
      <c r="H42" s="15" t="n">
        <v>3.51</v>
      </c>
      <c r="J42" s="0" t="n">
        <v>4.167</v>
      </c>
      <c r="K42" s="0" t="n">
        <v>0.5</v>
      </c>
      <c r="L42" s="0" t="n">
        <v>0.02</v>
      </c>
      <c r="M42" s="0" t="n">
        <v>-0.145</v>
      </c>
    </row>
    <row r="43" customFormat="false" ht="12.75" hidden="false" customHeight="false" outlineLevel="0" collapsed="false">
      <c r="A43" s="17" t="n">
        <v>38292</v>
      </c>
      <c r="B43" s="19" t="n">
        <v>3.75</v>
      </c>
      <c r="C43" s="15" t="n">
        <v>4.07</v>
      </c>
      <c r="D43" s="15" t="n">
        <v>4.314</v>
      </c>
      <c r="E43" s="15" t="n">
        <f aca="false">+D43-C43</f>
        <v>0.244000000000001</v>
      </c>
      <c r="F43" s="15"/>
      <c r="G43" s="15" t="n">
        <v>3.97</v>
      </c>
      <c r="H43" s="15" t="n">
        <v>3.65</v>
      </c>
      <c r="J43" s="0" t="n">
        <v>4.207</v>
      </c>
      <c r="K43" s="0" t="n">
        <v>0.5</v>
      </c>
      <c r="L43" s="0" t="n">
        <v>0.02</v>
      </c>
      <c r="M43" s="0" t="n">
        <v>-0.145</v>
      </c>
    </row>
    <row r="44" customFormat="false" ht="12.75" hidden="false" customHeight="false" outlineLevel="0" collapsed="false">
      <c r="A44" s="17" t="n">
        <v>38322</v>
      </c>
      <c r="B44" s="19" t="n">
        <v>3.89</v>
      </c>
      <c r="C44" s="15" t="n">
        <v>4.21</v>
      </c>
      <c r="D44" s="15" t="n">
        <v>4.454</v>
      </c>
      <c r="E44" s="15" t="n">
        <f aca="false">+D44-C44</f>
        <v>0.244000000000001</v>
      </c>
      <c r="F44" s="15" t="n">
        <f aca="false">+AVERAGE(E32:E44)</f>
        <v>0.297769230769231</v>
      </c>
      <c r="G44" s="15" t="n">
        <v>4.11</v>
      </c>
      <c r="H44" s="15" t="n">
        <v>3.79</v>
      </c>
      <c r="J44" s="0" t="n">
        <v>4.319</v>
      </c>
      <c r="K44" s="0" t="n">
        <v>0.4</v>
      </c>
      <c r="L44" s="0" t="n">
        <v>0.3</v>
      </c>
      <c r="M44" s="0" t="n">
        <v>-0.15</v>
      </c>
    </row>
    <row r="45" customFormat="false" ht="12.75" hidden="false" customHeight="false" outlineLevel="0" collapsed="false">
      <c r="A45" s="17" t="n">
        <v>38353</v>
      </c>
      <c r="B45" s="19" t="n">
        <v>3.955</v>
      </c>
      <c r="C45" s="15" t="n">
        <v>4.275</v>
      </c>
      <c r="D45" s="15" t="n">
        <v>4.49</v>
      </c>
      <c r="E45" s="15" t="n">
        <f aca="false">+D45-C45</f>
        <v>0.215</v>
      </c>
      <c r="F45" s="15"/>
      <c r="G45" s="15" t="n">
        <v>4.175</v>
      </c>
      <c r="H45" s="15" t="n">
        <v>3.855</v>
      </c>
      <c r="J45" s="0" t="n">
        <v>4.454</v>
      </c>
      <c r="K45" s="0" t="n">
        <v>0.4</v>
      </c>
      <c r="L45" s="0" t="n">
        <v>0.3</v>
      </c>
      <c r="M45" s="0" t="n">
        <v>-0.15</v>
      </c>
    </row>
    <row r="46" customFormat="false" ht="12.75" hidden="false" customHeight="false" outlineLevel="0" collapsed="false">
      <c r="A46" s="17" t="n">
        <v>38384</v>
      </c>
      <c r="B46" s="19" t="n">
        <v>3.837</v>
      </c>
      <c r="C46" s="15" t="n">
        <v>4.157</v>
      </c>
      <c r="D46" s="15" t="n">
        <v>4.372</v>
      </c>
      <c r="E46" s="15" t="n">
        <f aca="false">+D46-C46</f>
        <v>0.215</v>
      </c>
      <c r="F46" s="15"/>
      <c r="G46" s="15" t="n">
        <v>4.057</v>
      </c>
      <c r="H46" s="15" t="n">
        <v>3.737</v>
      </c>
      <c r="J46" s="0" t="n">
        <v>4.432</v>
      </c>
      <c r="K46" s="0" t="n">
        <v>0.4</v>
      </c>
      <c r="L46" s="0" t="n">
        <v>0.3</v>
      </c>
      <c r="M46" s="0" t="n">
        <v>-0.15</v>
      </c>
    </row>
    <row r="47" customFormat="false" ht="12.75" hidden="false" customHeight="false" outlineLevel="0" collapsed="false">
      <c r="A47" s="17" t="n">
        <v>38412</v>
      </c>
      <c r="B47" s="19" t="n">
        <v>3.704</v>
      </c>
      <c r="C47" s="15" t="n">
        <v>4.024</v>
      </c>
      <c r="D47" s="15" t="n">
        <v>4.239</v>
      </c>
      <c r="E47" s="15" t="n">
        <f aca="false">+D47-C47</f>
        <v>0.215000000000001</v>
      </c>
      <c r="F47" s="15"/>
      <c r="G47" s="15" t="n">
        <v>3.924</v>
      </c>
      <c r="H47" s="15" t="n">
        <v>3.604</v>
      </c>
      <c r="J47" s="0" t="n">
        <v>4.312</v>
      </c>
      <c r="K47" s="0" t="n">
        <v>0.4</v>
      </c>
      <c r="L47" s="0" t="n">
        <v>0.3</v>
      </c>
      <c r="M47" s="0" t="n">
        <v>-0.15</v>
      </c>
    </row>
    <row r="48" customFormat="false" ht="12.75" hidden="false" customHeight="false" outlineLevel="0" collapsed="false">
      <c r="A48" s="17" t="n">
        <v>38443</v>
      </c>
      <c r="B48" s="19" t="n">
        <v>3.484</v>
      </c>
      <c r="C48" s="15" t="n">
        <v>3.764</v>
      </c>
      <c r="D48" s="15" t="n">
        <v>4.124</v>
      </c>
      <c r="E48" s="15" t="n">
        <f aca="false">+D48-C48</f>
        <v>0.360000000000001</v>
      </c>
      <c r="F48" s="15"/>
      <c r="G48" s="15" t="n">
        <v>3.284</v>
      </c>
      <c r="H48" s="15" t="n">
        <v>3.384</v>
      </c>
      <c r="J48" s="0" t="n">
        <v>4.173</v>
      </c>
      <c r="K48" s="0" t="n">
        <v>0.4</v>
      </c>
      <c r="L48" s="0" t="n">
        <v>0.3</v>
      </c>
      <c r="M48" s="0" t="n">
        <v>-0.15</v>
      </c>
    </row>
    <row r="49" customFormat="false" ht="12.75" hidden="false" customHeight="false" outlineLevel="0" collapsed="false">
      <c r="A49" s="17" t="n">
        <v>38473</v>
      </c>
      <c r="B49" s="19" t="n">
        <v>3.474</v>
      </c>
      <c r="C49" s="15" t="n">
        <v>3.754</v>
      </c>
      <c r="D49" s="15" t="n">
        <v>4.114</v>
      </c>
      <c r="E49" s="15" t="n">
        <f aca="false">+D49-C49</f>
        <v>0.360000000000001</v>
      </c>
      <c r="F49" s="15"/>
      <c r="G49" s="15" t="n">
        <v>3.274</v>
      </c>
      <c r="H49" s="15" t="n">
        <v>3.374</v>
      </c>
      <c r="J49" s="0" t="n">
        <v>4.003</v>
      </c>
      <c r="K49" s="0" t="n">
        <v>0.46</v>
      </c>
      <c r="L49" s="0" t="n">
        <v>0.02</v>
      </c>
      <c r="M49" s="0" t="n">
        <v>-0.145</v>
      </c>
    </row>
    <row r="50" customFormat="false" ht="12.75" hidden="false" customHeight="false" outlineLevel="0" collapsed="false">
      <c r="A50" s="17" t="n">
        <v>38504</v>
      </c>
      <c r="B50" s="19" t="n">
        <v>3.51</v>
      </c>
      <c r="C50" s="15" t="n">
        <v>3.79</v>
      </c>
      <c r="D50" s="15" t="n">
        <v>4.15</v>
      </c>
      <c r="E50" s="15" t="n">
        <f aca="false">+D50-C50</f>
        <v>0.36</v>
      </c>
      <c r="F50" s="15"/>
      <c r="G50" s="15" t="n">
        <v>3.31</v>
      </c>
      <c r="H50" s="15" t="n">
        <v>3.41</v>
      </c>
      <c r="J50" s="0" t="n">
        <v>3.973</v>
      </c>
      <c r="K50" s="0" t="n">
        <v>0.46</v>
      </c>
      <c r="L50" s="0" t="n">
        <v>0.02</v>
      </c>
      <c r="M50" s="0" t="n">
        <v>-0.145</v>
      </c>
    </row>
    <row r="51" customFormat="false" ht="12.75" hidden="false" customHeight="false" outlineLevel="0" collapsed="false">
      <c r="A51" s="17" t="n">
        <v>38534</v>
      </c>
      <c r="B51" s="19" t="n">
        <v>3.542</v>
      </c>
      <c r="C51" s="15" t="n">
        <v>3.822</v>
      </c>
      <c r="D51" s="15" t="n">
        <v>4.194</v>
      </c>
      <c r="E51" s="15" t="n">
        <f aca="false">+D51-C51</f>
        <v>0.372</v>
      </c>
      <c r="F51" s="15"/>
      <c r="G51" s="15" t="n">
        <v>3.342</v>
      </c>
      <c r="H51" s="15" t="n">
        <v>3.442</v>
      </c>
      <c r="J51" s="0" t="n">
        <v>4.035</v>
      </c>
      <c r="K51" s="0" t="n">
        <v>0.46</v>
      </c>
      <c r="L51" s="0" t="n">
        <v>0.02</v>
      </c>
      <c r="M51" s="0" t="n">
        <v>-0.145</v>
      </c>
    </row>
    <row r="52" customFormat="false" ht="12.75" hidden="false" customHeight="false" outlineLevel="0" collapsed="false">
      <c r="A52" s="17" t="n">
        <v>38565</v>
      </c>
      <c r="B52" s="19" t="n">
        <v>3.591</v>
      </c>
      <c r="C52" s="15" t="n">
        <v>3.871</v>
      </c>
      <c r="D52" s="15" t="n">
        <v>4.244</v>
      </c>
      <c r="E52" s="15" t="n">
        <f aca="false">+D52-C52</f>
        <v>0.373000000000001</v>
      </c>
      <c r="F52" s="15"/>
      <c r="G52" s="15" t="n">
        <v>3.391</v>
      </c>
      <c r="H52" s="15" t="n">
        <v>3.491</v>
      </c>
      <c r="J52" s="0" t="n">
        <v>4.105</v>
      </c>
      <c r="K52" s="0" t="n">
        <v>0.46</v>
      </c>
      <c r="L52" s="0" t="n">
        <v>0.02</v>
      </c>
      <c r="M52" s="0" t="n">
        <v>-0.145</v>
      </c>
    </row>
    <row r="53" customFormat="false" ht="12.75" hidden="false" customHeight="false" outlineLevel="0" collapsed="false">
      <c r="A53" s="17" t="n">
        <v>38596</v>
      </c>
      <c r="B53" s="19" t="n">
        <v>3.606</v>
      </c>
      <c r="C53" s="15" t="n">
        <v>3.886</v>
      </c>
      <c r="D53" s="15" t="n">
        <v>4.256</v>
      </c>
      <c r="E53" s="15" t="n">
        <f aca="false">+D53-C53</f>
        <v>0.37</v>
      </c>
      <c r="F53" s="15"/>
      <c r="G53" s="15" t="n">
        <v>3.406</v>
      </c>
      <c r="H53" s="15" t="n">
        <v>3.506</v>
      </c>
      <c r="J53" s="0" t="n">
        <v>4.16</v>
      </c>
      <c r="K53" s="0" t="n">
        <v>0.46</v>
      </c>
      <c r="L53" s="0" t="n">
        <v>0.02</v>
      </c>
      <c r="M53" s="0" t="n">
        <v>-0.145</v>
      </c>
    </row>
    <row r="54" customFormat="false" ht="12.75" hidden="false" customHeight="false" outlineLevel="0" collapsed="false">
      <c r="A54" s="17" t="n">
        <v>38626</v>
      </c>
      <c r="B54" s="19" t="n">
        <v>3.635</v>
      </c>
      <c r="C54" s="15" t="n">
        <v>3.915</v>
      </c>
      <c r="D54" s="15" t="n">
        <v>4.289</v>
      </c>
      <c r="E54" s="15" t="n">
        <f aca="false">+D54-C54</f>
        <v>0.374000000000001</v>
      </c>
      <c r="F54" s="15"/>
      <c r="G54" s="15" t="n">
        <v>3.435</v>
      </c>
      <c r="H54" s="15" t="n">
        <v>3.535</v>
      </c>
      <c r="J54" s="0" t="n">
        <v>4.192</v>
      </c>
      <c r="K54" s="0" t="n">
        <v>0.46</v>
      </c>
      <c r="L54" s="0" t="n">
        <v>0.02</v>
      </c>
      <c r="M54" s="0" t="n">
        <v>-0.145</v>
      </c>
    </row>
    <row r="55" customFormat="false" ht="12.75" hidden="false" customHeight="false" outlineLevel="0" collapsed="false">
      <c r="A55" s="17" t="n">
        <v>38657</v>
      </c>
      <c r="B55" s="19" t="n">
        <v>3.775</v>
      </c>
      <c r="C55" s="15" t="n">
        <v>4.075</v>
      </c>
      <c r="D55" s="15" t="n">
        <v>4.314</v>
      </c>
      <c r="E55" s="15" t="n">
        <f aca="false">+D55-C55</f>
        <v>0.239</v>
      </c>
      <c r="F55" s="15"/>
      <c r="G55" s="15" t="n">
        <v>3.995</v>
      </c>
      <c r="H55" s="15" t="n">
        <v>3.675</v>
      </c>
      <c r="J55" s="0" t="n">
        <v>4.232</v>
      </c>
      <c r="K55" s="0" t="n">
        <v>0.46</v>
      </c>
      <c r="L55" s="0" t="n">
        <v>0.02</v>
      </c>
      <c r="M55" s="0" t="n">
        <v>-0.145</v>
      </c>
    </row>
    <row r="56" customFormat="false" ht="12.75" hidden="false" customHeight="false" outlineLevel="0" collapsed="false">
      <c r="A56" s="17" t="n">
        <v>38687</v>
      </c>
      <c r="B56" s="19" t="n">
        <v>3.915</v>
      </c>
      <c r="C56" s="15" t="n">
        <v>4.215</v>
      </c>
      <c r="D56" s="15" t="n">
        <v>4.454</v>
      </c>
      <c r="E56" s="15" t="n">
        <f aca="false">+D56-C56</f>
        <v>0.239000000000001</v>
      </c>
      <c r="F56" s="15" t="n">
        <f aca="false">+AVERAGE(E44:E56)</f>
        <v>0.302769230769231</v>
      </c>
      <c r="G56" s="15" t="n">
        <v>4.135</v>
      </c>
      <c r="H56" s="15" t="n">
        <v>3.815</v>
      </c>
      <c r="J56" s="0" t="n">
        <v>4.344</v>
      </c>
      <c r="K56" s="0" t="n">
        <v>0.4</v>
      </c>
      <c r="L56" s="0" t="n">
        <v>0.3</v>
      </c>
      <c r="M56" s="0" t="n">
        <v>-0.15</v>
      </c>
    </row>
    <row r="57" customFormat="false" ht="12.75" hidden="false" customHeight="false" outlineLevel="0" collapsed="false">
      <c r="A57" s="17" t="n">
        <v>38718</v>
      </c>
      <c r="B57" s="19" t="n">
        <v>3.99</v>
      </c>
      <c r="C57" s="15" t="n">
        <v>4.29</v>
      </c>
      <c r="G57" s="15" t="n">
        <v>4.21</v>
      </c>
      <c r="H57" s="15" t="n">
        <v>3.89</v>
      </c>
      <c r="J57" s="0" t="n">
        <v>4.479</v>
      </c>
      <c r="K57" s="0" t="n">
        <v>0.4</v>
      </c>
      <c r="L57" s="0" t="n">
        <v>0.3</v>
      </c>
      <c r="M57" s="0" t="n">
        <v>-0.15</v>
      </c>
    </row>
    <row r="58" customFormat="false" ht="12.75" hidden="false" customHeight="false" outlineLevel="0" collapsed="false">
      <c r="A58" s="17" t="n">
        <v>38749</v>
      </c>
      <c r="B58" s="14" t="n">
        <v>3.872</v>
      </c>
      <c r="C58" s="14" t="n">
        <v>4.172</v>
      </c>
      <c r="G58" s="14" t="n">
        <v>4.092</v>
      </c>
      <c r="H58" s="14" t="n">
        <v>3.772</v>
      </c>
    </row>
    <row r="59" customFormat="false" ht="12.75" hidden="false" customHeight="false" outlineLevel="0" collapsed="false">
      <c r="A59" s="17" t="n">
        <v>38777</v>
      </c>
      <c r="B59" s="14" t="n">
        <v>3.739</v>
      </c>
      <c r="C59" s="14" t="n">
        <v>4.039</v>
      </c>
      <c r="G59" s="14" t="n">
        <v>3.959</v>
      </c>
      <c r="H59" s="14" t="n">
        <v>3.639</v>
      </c>
    </row>
    <row r="60" customFormat="false" ht="12.75" hidden="false" customHeight="false" outlineLevel="0" collapsed="false">
      <c r="A60" s="17" t="n">
        <v>38808</v>
      </c>
      <c r="B60" s="14" t="n">
        <v>3.519</v>
      </c>
      <c r="C60" s="14" t="n">
        <v>3.769</v>
      </c>
      <c r="G60" s="14" t="n">
        <v>3.319</v>
      </c>
      <c r="H60" s="14" t="n">
        <v>3.419</v>
      </c>
    </row>
    <row r="61" customFormat="false" ht="12.75" hidden="false" customHeight="false" outlineLevel="0" collapsed="false">
      <c r="A61" s="17" t="n">
        <v>38838</v>
      </c>
      <c r="B61" s="14" t="n">
        <v>3.509</v>
      </c>
      <c r="C61" s="14" t="n">
        <v>3.759</v>
      </c>
      <c r="G61" s="14" t="n">
        <v>3.309</v>
      </c>
      <c r="H61" s="14" t="n">
        <v>3.409</v>
      </c>
    </row>
    <row r="62" customFormat="false" ht="12.75" hidden="false" customHeight="false" outlineLevel="0" collapsed="false">
      <c r="A62" s="17" t="n">
        <v>38869</v>
      </c>
      <c r="B62" s="14" t="n">
        <v>3.545</v>
      </c>
      <c r="C62" s="14" t="n">
        <v>3.795</v>
      </c>
      <c r="G62" s="14" t="n">
        <v>3.345</v>
      </c>
      <c r="H62" s="14" t="n">
        <v>3.445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AB186"/>
  <sheetViews>
    <sheetView showFormulas="false" showGridLines="true" showRowColHeaders="true" showZeros="true" rightToLeft="false" tabSelected="false" showOutlineSymbols="true" defaultGridColor="true" view="normal" topLeftCell="A1" colorId="64" zoomScale="75" zoomScaleNormal="75" zoomScalePageLayoutView="100" workbookViewId="0">
      <pane xSplit="1" ySplit="5" topLeftCell="B46" activePane="bottomRight" state="frozen"/>
      <selection pane="topLeft" activeCell="A1" activeCellId="0" sqref="A1"/>
      <selection pane="topRight" activeCell="B1" activeCellId="0" sqref="B1"/>
      <selection pane="bottomLeft" activeCell="A46" activeCellId="0" sqref="A46"/>
      <selection pane="bottomRight" activeCell="S77" activeCellId="0" sqref="R5:S7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7" min="27" style="0" width="11.28"/>
  </cols>
  <sheetData>
    <row r="2" customFormat="false" ht="12.75" hidden="false" customHeight="false" outlineLevel="0" collapsed="false">
      <c r="B2" s="0" t="s">
        <v>46</v>
      </c>
    </row>
    <row r="3" customFormat="false" ht="12.75" hidden="false" customHeight="false" outlineLevel="0" collapsed="false">
      <c r="R3" s="20"/>
    </row>
    <row r="4" customFormat="false" ht="12.75" hidden="false" customHeight="true" outlineLevel="0" collapsed="false">
      <c r="B4" s="21" t="s">
        <v>32</v>
      </c>
      <c r="C4" s="21"/>
      <c r="D4" s="21"/>
      <c r="E4" s="21"/>
      <c r="F4" s="21"/>
      <c r="G4" s="21" t="s">
        <v>47</v>
      </c>
      <c r="H4" s="21"/>
      <c r="I4" s="21"/>
      <c r="J4" s="21"/>
      <c r="K4" s="21"/>
      <c r="L4" s="21" t="s">
        <v>48</v>
      </c>
      <c r="M4" s="21"/>
      <c r="N4" s="21"/>
      <c r="O4" s="21"/>
      <c r="P4" s="21"/>
      <c r="Q4" s="21"/>
      <c r="R4" s="21"/>
      <c r="S4" s="21"/>
      <c r="T4" s="21"/>
      <c r="U4" s="21"/>
      <c r="V4" s="21"/>
      <c r="W4" s="21"/>
      <c r="X4" s="21"/>
    </row>
    <row r="5" customFormat="false" ht="51" hidden="false" customHeight="false" outlineLevel="0" collapsed="false">
      <c r="A5" s="22" t="s">
        <v>49</v>
      </c>
      <c r="B5" s="23" t="s">
        <v>50</v>
      </c>
      <c r="C5" s="24" t="s">
        <v>51</v>
      </c>
      <c r="D5" s="24" t="s">
        <v>52</v>
      </c>
      <c r="E5" s="24" t="s">
        <v>53</v>
      </c>
      <c r="F5" s="25" t="s">
        <v>54</v>
      </c>
      <c r="G5" s="23" t="s">
        <v>50</v>
      </c>
      <c r="H5" s="24" t="s">
        <v>51</v>
      </c>
      <c r="I5" s="24" t="s">
        <v>52</v>
      </c>
      <c r="J5" s="24" t="s">
        <v>53</v>
      </c>
      <c r="K5" s="25" t="s">
        <v>54</v>
      </c>
      <c r="L5" s="23" t="s">
        <v>50</v>
      </c>
      <c r="M5" s="24" t="s">
        <v>51</v>
      </c>
      <c r="N5" s="24" t="s">
        <v>55</v>
      </c>
      <c r="O5" s="24" t="s">
        <v>56</v>
      </c>
      <c r="P5" s="24" t="s">
        <v>57</v>
      </c>
      <c r="Q5" s="24" t="s">
        <v>58</v>
      </c>
      <c r="R5" s="24" t="s">
        <v>52</v>
      </c>
      <c r="S5" s="24" t="s">
        <v>53</v>
      </c>
      <c r="T5" s="24" t="s">
        <v>55</v>
      </c>
      <c r="U5" s="24" t="s">
        <v>56</v>
      </c>
      <c r="V5" s="24" t="s">
        <v>57</v>
      </c>
      <c r="W5" s="24" t="s">
        <v>58</v>
      </c>
      <c r="X5" s="25" t="s">
        <v>54</v>
      </c>
      <c r="Y5" s="1"/>
      <c r="Z5" s="1"/>
      <c r="AA5" s="1"/>
    </row>
    <row r="6" customFormat="false" ht="12.75" hidden="false" customHeight="false" outlineLevel="0" collapsed="false">
      <c r="A6" s="17" t="n">
        <v>37073</v>
      </c>
      <c r="B6" s="26" t="n">
        <v>90.0000003352761</v>
      </c>
      <c r="C6" s="26" t="n">
        <v>94.9999998230487</v>
      </c>
      <c r="D6" s="26" t="n">
        <v>88.0000003278255</v>
      </c>
      <c r="E6" s="26" t="n">
        <v>86.0000003203749</v>
      </c>
      <c r="F6" s="26" t="n">
        <v>90</v>
      </c>
      <c r="G6" s="26" t="n">
        <v>69.9999993077891</v>
      </c>
      <c r="H6" s="26" t="n">
        <v>69.9999992161729</v>
      </c>
      <c r="I6" s="26" t="n">
        <v>74.9999992254862</v>
      </c>
      <c r="J6" s="26" t="n">
        <v>63.9999993816018</v>
      </c>
      <c r="K6" s="26" t="n">
        <v>52.9999994909347</v>
      </c>
      <c r="L6" s="26" t="n">
        <v>80.7526880322445</v>
      </c>
      <c r="M6" s="26" t="n">
        <v>83.440859757504</v>
      </c>
      <c r="N6" s="26" t="n">
        <v>140.5</v>
      </c>
      <c r="O6" s="26" t="n">
        <v>130.7</v>
      </c>
      <c r="P6" s="26" t="n">
        <v>99.4</v>
      </c>
      <c r="Q6" s="26" t="n">
        <v>120</v>
      </c>
      <c r="R6" s="26" t="n">
        <v>81.9892471299697</v>
      </c>
      <c r="S6" s="26" t="n">
        <v>75.8279568755659</v>
      </c>
      <c r="T6" s="26" t="n">
        <v>140.5</v>
      </c>
      <c r="U6" s="26" t="n">
        <v>130.7</v>
      </c>
      <c r="V6" s="26" t="n">
        <v>99.4</v>
      </c>
      <c r="W6" s="26" t="n">
        <v>120</v>
      </c>
      <c r="X6" s="26" t="n">
        <v>72.8924728829053</v>
      </c>
    </row>
    <row r="7" customFormat="false" ht="12.75" hidden="false" customHeight="false" outlineLevel="0" collapsed="false">
      <c r="A7" s="17" t="n">
        <v>37104</v>
      </c>
      <c r="B7" s="26" t="n">
        <v>99.9999988824129</v>
      </c>
      <c r="C7" s="26" t="n">
        <v>102.000000189989</v>
      </c>
      <c r="D7" s="26" t="n">
        <v>93.9999989494681</v>
      </c>
      <c r="E7" s="26" t="n">
        <v>90.9999989829957</v>
      </c>
      <c r="F7" s="26" t="n">
        <v>99.9999996274709</v>
      </c>
      <c r="G7" s="26" t="n">
        <v>80.0000003094857</v>
      </c>
      <c r="H7" s="26" t="n">
        <v>105.000000029229</v>
      </c>
      <c r="I7" s="26" t="n">
        <v>85.0000003639322</v>
      </c>
      <c r="J7" s="26" t="n">
        <v>68.0000002458691</v>
      </c>
      <c r="K7" s="26" t="n">
        <v>57.9999999426878</v>
      </c>
      <c r="L7" s="26" t="n">
        <v>91.6129027066692</v>
      </c>
      <c r="M7" s="26" t="n">
        <v>103.258064638703</v>
      </c>
      <c r="N7" s="26"/>
      <c r="O7" s="26"/>
      <c r="P7" s="26"/>
      <c r="Q7" s="26"/>
      <c r="R7" s="26" t="n">
        <v>90.2258059942434</v>
      </c>
      <c r="S7" s="26" t="n">
        <v>81.3548382222652</v>
      </c>
      <c r="T7" s="26"/>
      <c r="U7" s="26"/>
      <c r="V7" s="26"/>
      <c r="W7" s="26"/>
      <c r="X7" s="26" t="n">
        <v>82.3870965338522</v>
      </c>
      <c r="Z7" s="0" t="s">
        <v>59</v>
      </c>
    </row>
    <row r="8" customFormat="false" ht="12.75" hidden="false" customHeight="false" outlineLevel="0" collapsed="false">
      <c r="A8" s="17" t="n">
        <v>37135</v>
      </c>
      <c r="B8" s="26" t="n">
        <v>89.9999993294477</v>
      </c>
      <c r="C8" s="26" t="n">
        <v>93</v>
      </c>
      <c r="D8" s="26" t="n">
        <v>87.9999993443489</v>
      </c>
      <c r="E8" s="26" t="n">
        <v>85.99999935925</v>
      </c>
      <c r="F8" s="26" t="n">
        <v>98</v>
      </c>
      <c r="G8" s="26" t="n">
        <v>74.9999994412064</v>
      </c>
      <c r="H8" s="26" t="n">
        <v>99.9999994034214</v>
      </c>
      <c r="I8" s="26" t="n">
        <v>74.9999994412064</v>
      </c>
      <c r="J8" s="26" t="n">
        <v>64.9999995157122</v>
      </c>
      <c r="K8" s="26" t="n">
        <v>52.9999997615814</v>
      </c>
      <c r="L8" s="26" t="n">
        <v>82.9999993816018</v>
      </c>
      <c r="M8" s="26" t="n">
        <v>96.2666663882633</v>
      </c>
      <c r="N8" s="26"/>
      <c r="O8" s="26"/>
      <c r="P8" s="26"/>
      <c r="Q8" s="26"/>
      <c r="R8" s="26" t="n">
        <v>81.9333327228824</v>
      </c>
      <c r="S8" s="26" t="n">
        <v>76.1999994322658</v>
      </c>
      <c r="T8" s="26"/>
      <c r="U8" s="26"/>
      <c r="V8" s="26"/>
      <c r="W8" s="26"/>
      <c r="X8" s="26" t="n">
        <v>76.999999888738</v>
      </c>
      <c r="Z8" s="0" t="s">
        <v>55</v>
      </c>
      <c r="AA8" s="27" t="n">
        <v>140.5</v>
      </c>
    </row>
    <row r="9" customFormat="false" ht="12.75" hidden="false" customHeight="false" outlineLevel="0" collapsed="false">
      <c r="A9" s="17" t="n">
        <v>37165</v>
      </c>
      <c r="B9" s="26" t="n">
        <v>90.0000013411045</v>
      </c>
      <c r="C9" s="26" t="n">
        <v>88.0000003278255</v>
      </c>
      <c r="D9" s="26" t="n">
        <v>75.000001117587</v>
      </c>
      <c r="E9" s="26" t="n">
        <v>75.000001117587</v>
      </c>
      <c r="F9" s="26" t="n">
        <v>78.0000002905726</v>
      </c>
      <c r="G9" s="26" t="n">
        <v>77.9999997283404</v>
      </c>
      <c r="H9" s="26" t="n">
        <v>99.0000000504347</v>
      </c>
      <c r="I9" s="26" t="n">
        <v>69.9999997363641</v>
      </c>
      <c r="J9" s="26" t="n">
        <v>59.9999998108699</v>
      </c>
      <c r="K9" s="26" t="n">
        <v>48.0000000447035</v>
      </c>
      <c r="L9" s="26" t="n">
        <v>84.9677426002679</v>
      </c>
      <c r="M9" s="26" t="n">
        <v>92.6129034373068</v>
      </c>
      <c r="N9" s="26"/>
      <c r="O9" s="26"/>
      <c r="P9" s="26"/>
      <c r="Q9" s="26"/>
      <c r="R9" s="26" t="n">
        <v>72.9032263448161</v>
      </c>
      <c r="S9" s="26" t="n">
        <v>68.7096779889637</v>
      </c>
      <c r="T9" s="26"/>
      <c r="U9" s="26"/>
      <c r="V9" s="26"/>
      <c r="W9" s="26"/>
      <c r="X9" s="26" t="n">
        <v>65.4193550261759</v>
      </c>
      <c r="Z9" s="0" t="s">
        <v>56</v>
      </c>
      <c r="AA9" s="27" t="n">
        <v>130.7</v>
      </c>
    </row>
    <row r="10" customFormat="false" ht="12.75" hidden="false" customHeight="false" outlineLevel="0" collapsed="false">
      <c r="A10" s="17" t="n">
        <v>37196</v>
      </c>
      <c r="B10" s="26" t="n">
        <v>80</v>
      </c>
      <c r="C10" s="26" t="n">
        <v>84.0000003129243</v>
      </c>
      <c r="D10" s="26" t="n">
        <v>60</v>
      </c>
      <c r="E10" s="26" t="n">
        <v>55</v>
      </c>
      <c r="F10" s="26" t="n">
        <v>53.0000001974403</v>
      </c>
      <c r="G10" s="26" t="n">
        <v>74.9999995529651</v>
      </c>
      <c r="H10" s="26" t="n">
        <v>94.0000000586733</v>
      </c>
      <c r="I10" s="26" t="n">
        <v>54.999999674037</v>
      </c>
      <c r="J10" s="26" t="n">
        <v>44.9999997415579</v>
      </c>
      <c r="K10" s="26" t="n">
        <v>38.00000003702</v>
      </c>
      <c r="L10" s="26" t="n">
        <v>77.7777775790956</v>
      </c>
      <c r="M10" s="26" t="n">
        <v>88.4444446443684</v>
      </c>
      <c r="N10" s="26"/>
      <c r="O10" s="26"/>
      <c r="P10" s="26"/>
      <c r="Q10" s="26"/>
      <c r="R10" s="26" t="n">
        <v>57.7777776329054</v>
      </c>
      <c r="S10" s="26" t="n">
        <v>50.5555554406924</v>
      </c>
      <c r="T10" s="26"/>
      <c r="U10" s="26"/>
      <c r="V10" s="26"/>
      <c r="W10" s="26"/>
      <c r="X10" s="26" t="n">
        <v>46.3333334594758</v>
      </c>
      <c r="Z10" s="0" t="s">
        <v>57</v>
      </c>
      <c r="AA10" s="27" t="n">
        <v>99.4</v>
      </c>
    </row>
    <row r="11" customFormat="false" ht="12.75" hidden="false" customHeight="false" outlineLevel="0" collapsed="false">
      <c r="A11" s="17" t="n">
        <v>37226</v>
      </c>
      <c r="B11" s="26" t="n">
        <v>115</v>
      </c>
      <c r="C11" s="26" t="n">
        <v>114.000000424683</v>
      </c>
      <c r="D11" s="26" t="n">
        <v>72</v>
      </c>
      <c r="E11" s="26" t="n">
        <v>55</v>
      </c>
      <c r="F11" s="26" t="n">
        <v>50.0000001862645</v>
      </c>
      <c r="G11" s="26" t="n">
        <v>95</v>
      </c>
      <c r="H11" s="26" t="n">
        <v>95.0000000888872</v>
      </c>
      <c r="I11" s="26" t="n">
        <v>65</v>
      </c>
      <c r="J11" s="26" t="n">
        <v>45</v>
      </c>
      <c r="K11" s="26" t="n">
        <v>38.0000000389856</v>
      </c>
      <c r="L11" s="26" t="n">
        <v>105.752688172043</v>
      </c>
      <c r="M11" s="26" t="n">
        <v>105.215054032863</v>
      </c>
      <c r="N11" s="26"/>
      <c r="O11" s="26"/>
      <c r="P11" s="26"/>
      <c r="Q11" s="26"/>
      <c r="R11" s="26" t="n">
        <v>68.7634408602151</v>
      </c>
      <c r="S11" s="26" t="n">
        <v>50.3763440860215</v>
      </c>
      <c r="T11" s="26"/>
      <c r="U11" s="26"/>
      <c r="V11" s="26"/>
      <c r="W11" s="26"/>
      <c r="X11" s="26" t="n">
        <v>44.4516130213936</v>
      </c>
      <c r="Z11" s="0" t="s">
        <v>58</v>
      </c>
      <c r="AA11" s="27" t="n">
        <v>102</v>
      </c>
    </row>
    <row r="12" customFormat="false" ht="12.75" hidden="false" customHeight="false" outlineLevel="0" collapsed="false">
      <c r="A12" s="17" t="n">
        <v>37257</v>
      </c>
      <c r="B12" s="26" t="n">
        <v>99.9999996274709</v>
      </c>
      <c r="C12" s="26" t="n">
        <v>105.000000391155</v>
      </c>
      <c r="D12" s="26" t="n">
        <v>68.9999997429549</v>
      </c>
      <c r="E12" s="26" t="n">
        <v>58.9999997802078</v>
      </c>
      <c r="F12" s="26" t="n">
        <v>53.0000001974403</v>
      </c>
      <c r="G12" s="26" t="n">
        <v>72.9999995242532</v>
      </c>
      <c r="H12" s="26" t="n">
        <v>88.0000000715528</v>
      </c>
      <c r="I12" s="26" t="n">
        <v>64.9999995627327</v>
      </c>
      <c r="J12" s="26" t="n">
        <v>56.9999996155228</v>
      </c>
      <c r="K12" s="26" t="n">
        <v>39.0000000361171</v>
      </c>
      <c r="L12" s="26" t="n">
        <v>88.0967737755147</v>
      </c>
      <c r="M12" s="26" t="n">
        <v>97.5053765943414</v>
      </c>
      <c r="N12" s="26"/>
      <c r="O12" s="26"/>
      <c r="P12" s="26"/>
      <c r="Q12" s="26"/>
      <c r="R12" s="26" t="n">
        <v>67.2365588032871</v>
      </c>
      <c r="S12" s="26" t="n">
        <v>58.1182792774972</v>
      </c>
      <c r="T12" s="26"/>
      <c r="U12" s="26"/>
      <c r="V12" s="26"/>
      <c r="W12" s="26"/>
      <c r="X12" s="26" t="n">
        <v>46.8279571155667</v>
      </c>
    </row>
    <row r="13" customFormat="false" ht="12.75" hidden="false" customHeight="false" outlineLevel="0" collapsed="false">
      <c r="A13" s="17" t="n">
        <v>37288</v>
      </c>
      <c r="B13" s="26" t="n">
        <v>80</v>
      </c>
      <c r="C13" s="26" t="n">
        <v>81.9999990835785</v>
      </c>
      <c r="D13" s="26" t="n">
        <v>62</v>
      </c>
      <c r="E13" s="26" t="n">
        <v>42</v>
      </c>
      <c r="F13" s="26" t="n">
        <v>50.9999994300305</v>
      </c>
      <c r="G13" s="26" t="n">
        <v>61.9999996374051</v>
      </c>
      <c r="H13" s="26" t="n">
        <v>75.000000304232</v>
      </c>
      <c r="I13" s="26" t="n">
        <v>46.999999726812</v>
      </c>
      <c r="J13" s="26" t="n">
        <v>42.9999997317791</v>
      </c>
      <c r="K13" s="26" t="n">
        <v>32.0000000800937</v>
      </c>
      <c r="L13" s="26" t="n">
        <v>72.2857141303165</v>
      </c>
      <c r="M13" s="26" t="n">
        <v>78.9999996067158</v>
      </c>
      <c r="N13" s="26"/>
      <c r="O13" s="26"/>
      <c r="P13" s="26"/>
      <c r="Q13" s="26"/>
      <c r="R13" s="26" t="n">
        <v>55.571428454348</v>
      </c>
      <c r="S13" s="26" t="n">
        <v>42.4285713136196</v>
      </c>
      <c r="T13" s="26"/>
      <c r="U13" s="26"/>
      <c r="V13" s="26"/>
      <c r="W13" s="26"/>
      <c r="X13" s="26" t="n">
        <v>42.8571425657719</v>
      </c>
    </row>
    <row r="14" customFormat="false" ht="12.75" hidden="false" customHeight="false" outlineLevel="0" collapsed="false">
      <c r="A14" s="17" t="n">
        <v>37316</v>
      </c>
      <c r="B14" s="26" t="n">
        <v>59.9999997764825</v>
      </c>
      <c r="C14" s="26" t="n">
        <v>59.9999993294477</v>
      </c>
      <c r="D14" s="26" t="n">
        <v>42.9999998398125</v>
      </c>
      <c r="E14" s="26" t="n">
        <v>39.9999998509883</v>
      </c>
      <c r="F14" s="26" t="n">
        <v>38.999999564141</v>
      </c>
      <c r="G14" s="26" t="n">
        <v>48.0000002349659</v>
      </c>
      <c r="H14" s="26" t="n">
        <v>55.0000002053453</v>
      </c>
      <c r="I14" s="26" t="n">
        <v>48.0000002697201</v>
      </c>
      <c r="J14" s="26" t="n">
        <v>40.0000002162486</v>
      </c>
      <c r="K14" s="26" t="n">
        <v>29.000000083183</v>
      </c>
      <c r="L14" s="26" t="n">
        <v>54.7096773979645</v>
      </c>
      <c r="M14" s="26" t="n">
        <v>57.7956986403273</v>
      </c>
      <c r="N14" s="26"/>
      <c r="O14" s="26"/>
      <c r="P14" s="26"/>
      <c r="Q14" s="26"/>
      <c r="R14" s="26" t="n">
        <v>45.2043011046105</v>
      </c>
      <c r="S14" s="26" t="n">
        <v>40.0000000120171</v>
      </c>
      <c r="T14" s="26"/>
      <c r="U14" s="26"/>
      <c r="V14" s="26"/>
      <c r="W14" s="26"/>
      <c r="X14" s="26" t="n">
        <v>34.5913976424284</v>
      </c>
    </row>
    <row r="15" customFormat="false" ht="12.75" hidden="false" customHeight="false" outlineLevel="0" collapsed="false">
      <c r="A15" s="17" t="n">
        <v>37347</v>
      </c>
      <c r="B15" s="26" t="n">
        <v>50</v>
      </c>
      <c r="C15" s="26" t="n">
        <v>54.9999993853271</v>
      </c>
      <c r="D15" s="26" t="n">
        <v>41</v>
      </c>
      <c r="E15" s="26" t="n">
        <v>40</v>
      </c>
      <c r="F15" s="26" t="n">
        <v>38.999999564141</v>
      </c>
      <c r="G15" s="26" t="n">
        <v>43.0000002615546</v>
      </c>
      <c r="H15" s="26" t="n">
        <v>44.0000001660695</v>
      </c>
      <c r="I15" s="26" t="n">
        <v>41.0000002572411</v>
      </c>
      <c r="J15" s="26" t="n">
        <v>38.0000002360658</v>
      </c>
      <c r="K15" s="26" t="n">
        <v>29.0000001013671</v>
      </c>
      <c r="L15" s="26" t="n">
        <v>47.0444445548786</v>
      </c>
      <c r="M15" s="26" t="n">
        <v>50.3555552705295</v>
      </c>
      <c r="N15" s="26"/>
      <c r="O15" s="26"/>
      <c r="P15" s="26"/>
      <c r="Q15" s="26"/>
      <c r="R15" s="26" t="n">
        <v>41.0000001086129</v>
      </c>
      <c r="S15" s="26" t="n">
        <v>39.1555556552278</v>
      </c>
      <c r="T15" s="26"/>
      <c r="U15" s="26"/>
      <c r="V15" s="26"/>
      <c r="W15" s="26"/>
      <c r="X15" s="26" t="n">
        <v>34.7777775687476</v>
      </c>
    </row>
    <row r="16" customFormat="false" ht="12.75" hidden="false" customHeight="false" outlineLevel="0" collapsed="false">
      <c r="A16" s="17" t="n">
        <v>37377</v>
      </c>
      <c r="B16" s="26" t="n">
        <v>40</v>
      </c>
      <c r="C16" s="26" t="n">
        <v>46.0000001713633</v>
      </c>
      <c r="D16" s="26" t="n">
        <v>41</v>
      </c>
      <c r="E16" s="26" t="n">
        <v>44</v>
      </c>
      <c r="F16" s="26" t="n">
        <v>39.0000001452863</v>
      </c>
      <c r="G16" s="26" t="n">
        <v>37</v>
      </c>
      <c r="H16" s="26" t="n">
        <v>38.0000003619892</v>
      </c>
      <c r="I16" s="26" t="n">
        <v>41</v>
      </c>
      <c r="J16" s="26" t="n">
        <v>38</v>
      </c>
      <c r="K16" s="26" t="n">
        <v>29.0000002709467</v>
      </c>
      <c r="L16" s="26" t="n">
        <v>38.6774193548387</v>
      </c>
      <c r="M16" s="26" t="n">
        <v>42.4731185349726</v>
      </c>
      <c r="N16" s="26"/>
      <c r="O16" s="26"/>
      <c r="P16" s="26"/>
      <c r="Q16" s="26"/>
      <c r="R16" s="26" t="n">
        <v>41</v>
      </c>
      <c r="S16" s="26" t="n">
        <v>41.3548387096774</v>
      </c>
      <c r="T16" s="26"/>
      <c r="U16" s="26"/>
      <c r="V16" s="26"/>
      <c r="W16" s="26"/>
      <c r="X16" s="26" t="n">
        <v>34.5913980501474</v>
      </c>
    </row>
    <row r="17" customFormat="false" ht="12.75" hidden="false" customHeight="false" outlineLevel="0" collapsed="false">
      <c r="A17" s="17" t="n">
        <v>37408</v>
      </c>
      <c r="B17" s="26" t="n">
        <v>52.0000003874301</v>
      </c>
      <c r="C17" s="26" t="n">
        <v>51.0000000949949</v>
      </c>
      <c r="D17" s="26" t="n">
        <v>50.000000372529</v>
      </c>
      <c r="E17" s="26" t="n">
        <v>54.0000004023313</v>
      </c>
      <c r="F17" s="26" t="n">
        <v>60.0000001117587</v>
      </c>
      <c r="G17" s="26" t="n">
        <v>47.0000003501772</v>
      </c>
      <c r="H17" s="26" t="n">
        <v>43.9999997612322</v>
      </c>
      <c r="I17" s="26" t="n">
        <v>44.0000003278255</v>
      </c>
      <c r="J17" s="26" t="n">
        <v>45.0000003352761</v>
      </c>
      <c r="K17" s="26" t="n">
        <v>43.9999997769482</v>
      </c>
      <c r="L17" s="26" t="n">
        <v>49.7777781486511</v>
      </c>
      <c r="M17" s="26" t="n">
        <v>47.8888888355448</v>
      </c>
      <c r="N17" s="26"/>
      <c r="O17" s="26"/>
      <c r="P17" s="26"/>
      <c r="Q17" s="26"/>
      <c r="R17" s="26" t="n">
        <v>47.3333336859941</v>
      </c>
      <c r="S17" s="26" t="n">
        <v>50.000000372529</v>
      </c>
      <c r="T17" s="26"/>
      <c r="U17" s="26"/>
      <c r="V17" s="26"/>
      <c r="W17" s="26"/>
      <c r="X17" s="26" t="n">
        <v>52.8888888518429</v>
      </c>
    </row>
    <row r="18" customFormat="false" ht="12.75" hidden="false" customHeight="false" outlineLevel="0" collapsed="false">
      <c r="A18" s="17" t="n">
        <v>37438</v>
      </c>
      <c r="B18" s="26" t="n">
        <v>75.0000002793967</v>
      </c>
      <c r="C18" s="26" t="n">
        <v>85.9999998398125</v>
      </c>
      <c r="D18" s="26" t="n">
        <v>75.0000002793967</v>
      </c>
      <c r="E18" s="26" t="n">
        <v>82.0000003054738</v>
      </c>
      <c r="F18" s="26" t="n">
        <v>75</v>
      </c>
      <c r="G18" s="26" t="n">
        <v>61.9999993316738</v>
      </c>
      <c r="H18" s="26" t="n">
        <v>70.9999991471357</v>
      </c>
      <c r="I18" s="26" t="n">
        <v>51.9999994806854</v>
      </c>
      <c r="J18" s="26" t="n">
        <v>54.9999994598329</v>
      </c>
      <c r="K18" s="26" t="n">
        <v>52.9999994146751</v>
      </c>
      <c r="L18" s="26" t="n">
        <v>69.2688170658845</v>
      </c>
      <c r="M18" s="26" t="n">
        <v>79.3870963086324</v>
      </c>
      <c r="N18" s="26"/>
      <c r="O18" s="26"/>
      <c r="P18" s="26"/>
      <c r="Q18" s="26"/>
      <c r="R18" s="26" t="n">
        <v>64.8602149810402</v>
      </c>
      <c r="S18" s="26" t="n">
        <v>70.0967741262128</v>
      </c>
      <c r="T18" s="26"/>
      <c r="U18" s="26"/>
      <c r="V18" s="26"/>
      <c r="W18" s="26"/>
      <c r="X18" s="26" t="n">
        <v>65.3010750107707</v>
      </c>
    </row>
    <row r="19" customFormat="false" ht="12.75" hidden="false" customHeight="false" outlineLevel="0" collapsed="false">
      <c r="A19" s="17" t="n">
        <v>37469</v>
      </c>
      <c r="B19" s="26" t="n">
        <v>104.999998826533</v>
      </c>
      <c r="C19" s="26" t="n">
        <v>110.00000020489</v>
      </c>
      <c r="D19" s="26" t="n">
        <v>83.9999990612268</v>
      </c>
      <c r="E19" s="26" t="n">
        <v>86.9999990276992</v>
      </c>
      <c r="F19" s="26" t="n">
        <v>91.9999996572732</v>
      </c>
      <c r="G19" s="26" t="n">
        <v>78.0000002802565</v>
      </c>
      <c r="H19" s="26" t="n">
        <v>78.0000000315217</v>
      </c>
      <c r="I19" s="26" t="n">
        <v>55.0000001690709</v>
      </c>
      <c r="J19" s="26" t="n">
        <v>60.0000001977269</v>
      </c>
      <c r="K19" s="26" t="n">
        <v>72.9999999472728</v>
      </c>
      <c r="L19" s="26" t="n">
        <v>93.677418790998</v>
      </c>
      <c r="M19" s="26" t="n">
        <v>96.580645293478</v>
      </c>
      <c r="N19" s="26"/>
      <c r="O19" s="26"/>
      <c r="P19" s="26"/>
      <c r="Q19" s="26"/>
      <c r="R19" s="26" t="n">
        <v>71.8387092032259</v>
      </c>
      <c r="S19" s="26" t="n">
        <v>75.6774188731947</v>
      </c>
      <c r="T19" s="26"/>
      <c r="U19" s="26"/>
      <c r="V19" s="26"/>
      <c r="W19" s="26"/>
      <c r="X19" s="26" t="n">
        <v>84.0322578434021</v>
      </c>
    </row>
    <row r="20" customFormat="false" ht="12.75" hidden="false" customHeight="false" outlineLevel="0" collapsed="false">
      <c r="A20" s="17" t="n">
        <v>37500</v>
      </c>
      <c r="B20" s="26" t="n">
        <v>74.9999994412064</v>
      </c>
      <c r="C20" s="26" t="n">
        <v>75</v>
      </c>
      <c r="D20" s="26" t="n">
        <v>74.9999994412064</v>
      </c>
      <c r="E20" s="26" t="n">
        <v>67.9999994933605</v>
      </c>
      <c r="F20" s="26" t="n">
        <v>70</v>
      </c>
      <c r="G20" s="26" t="n">
        <v>62.9999995306134</v>
      </c>
      <c r="H20" s="26" t="n">
        <v>66.9999996205526</v>
      </c>
      <c r="I20" s="26" t="n">
        <v>51.9999996125698</v>
      </c>
      <c r="J20" s="26" t="n">
        <v>49.9999996274709</v>
      </c>
      <c r="K20" s="26" t="n">
        <v>47.9999997541308</v>
      </c>
      <c r="L20" s="26" t="n">
        <v>69.3999994829297</v>
      </c>
      <c r="M20" s="26" t="n">
        <v>71.2666664895912</v>
      </c>
      <c r="N20" s="26"/>
      <c r="O20" s="26"/>
      <c r="P20" s="26"/>
      <c r="Q20" s="26"/>
      <c r="R20" s="26" t="n">
        <v>64.2666661878427</v>
      </c>
      <c r="S20" s="26" t="n">
        <v>59.5999995559454</v>
      </c>
      <c r="T20" s="26"/>
      <c r="U20" s="26"/>
      <c r="V20" s="26"/>
      <c r="W20" s="26"/>
      <c r="X20" s="26" t="n">
        <v>59.7333332185944</v>
      </c>
      <c r="AA20" s="27"/>
    </row>
    <row r="21" customFormat="false" ht="12.75" hidden="false" customHeight="false" outlineLevel="0" collapsed="false">
      <c r="A21" s="17" t="n">
        <v>37530</v>
      </c>
      <c r="B21" s="26" t="n">
        <v>55.0000008195638</v>
      </c>
      <c r="C21" s="26" t="n">
        <v>51.0000001899898</v>
      </c>
      <c r="D21" s="26" t="n">
        <v>49.0000007301568</v>
      </c>
      <c r="E21" s="26" t="n">
        <v>47.0000007003545</v>
      </c>
      <c r="F21" s="26" t="n">
        <v>48.0000001788139</v>
      </c>
      <c r="G21" s="26" t="n">
        <v>44.999999853854</v>
      </c>
      <c r="H21" s="26" t="n">
        <v>46.0000000292292</v>
      </c>
      <c r="I21" s="26" t="n">
        <v>40.9999998630239</v>
      </c>
      <c r="J21" s="26" t="n">
        <v>36.9999998859488</v>
      </c>
      <c r="K21" s="26" t="n">
        <v>39.0000000275098</v>
      </c>
      <c r="L21" s="26" t="n">
        <v>50.806452027492</v>
      </c>
      <c r="M21" s="26" t="n">
        <v>48.9032259290257</v>
      </c>
      <c r="N21" s="26"/>
      <c r="O21" s="26"/>
      <c r="P21" s="26"/>
      <c r="Q21" s="26"/>
      <c r="R21" s="26" t="n">
        <v>45.6451616568431</v>
      </c>
      <c r="S21" s="26" t="n">
        <v>42.8064519717328</v>
      </c>
      <c r="T21" s="26"/>
      <c r="U21" s="26"/>
      <c r="V21" s="26"/>
      <c r="W21" s="26"/>
      <c r="X21" s="26" t="n">
        <v>44.2258065669767</v>
      </c>
    </row>
    <row r="22" customFormat="false" ht="12.75" hidden="false" customHeight="false" outlineLevel="0" collapsed="false">
      <c r="A22" s="17" t="n">
        <v>37561</v>
      </c>
      <c r="B22" s="26" t="n">
        <v>42</v>
      </c>
      <c r="C22" s="26" t="n">
        <v>43.0000001601874</v>
      </c>
      <c r="D22" s="26" t="n">
        <v>40</v>
      </c>
      <c r="E22" s="26" t="n">
        <v>39</v>
      </c>
      <c r="F22" s="26" t="n">
        <v>35.0000001303851</v>
      </c>
      <c r="G22" s="26" t="n">
        <v>37.9999997755513</v>
      </c>
      <c r="H22" s="26" t="n">
        <v>38.0000000300351</v>
      </c>
      <c r="I22" s="26" t="n">
        <v>34.999999795109</v>
      </c>
      <c r="J22" s="26" t="n">
        <v>31.9999998160637</v>
      </c>
      <c r="K22" s="26" t="n">
        <v>27.0000000244472</v>
      </c>
      <c r="L22" s="26" t="n">
        <v>40.2222221224672</v>
      </c>
      <c r="M22" s="26" t="n">
        <v>40.7777778801198</v>
      </c>
      <c r="N22" s="26"/>
      <c r="O22" s="26"/>
      <c r="P22" s="26"/>
      <c r="Q22" s="26"/>
      <c r="R22" s="26" t="n">
        <v>37.7777776867151</v>
      </c>
      <c r="S22" s="26" t="n">
        <v>35.8888888071395</v>
      </c>
      <c r="T22" s="26"/>
      <c r="U22" s="26"/>
      <c r="V22" s="26"/>
      <c r="W22" s="26"/>
      <c r="X22" s="26" t="n">
        <v>31.4444445277461</v>
      </c>
      <c r="AA22" s="20"/>
      <c r="AB22" s="20"/>
    </row>
    <row r="23" customFormat="false" ht="12.75" hidden="false" customHeight="false" outlineLevel="0" collapsed="false">
      <c r="A23" s="17" t="n">
        <v>37591</v>
      </c>
      <c r="B23" s="26" t="n">
        <v>50</v>
      </c>
      <c r="C23" s="26" t="n">
        <v>47.0000001750886</v>
      </c>
      <c r="D23" s="26" t="n">
        <v>43</v>
      </c>
      <c r="E23" s="26" t="n">
        <v>40</v>
      </c>
      <c r="F23" s="26" t="n">
        <v>34.0000001266598</v>
      </c>
      <c r="G23" s="26" t="n">
        <v>39</v>
      </c>
      <c r="H23" s="26" t="n">
        <v>40.0000000366465</v>
      </c>
      <c r="I23" s="26" t="n">
        <v>37</v>
      </c>
      <c r="J23" s="26" t="n">
        <v>32</v>
      </c>
      <c r="K23" s="26" t="n">
        <v>27.0000000265102</v>
      </c>
      <c r="L23" s="26" t="n">
        <v>44.9139784946237</v>
      </c>
      <c r="M23" s="26" t="n">
        <v>43.7634409712928</v>
      </c>
      <c r="N23" s="26"/>
      <c r="O23" s="26"/>
      <c r="P23" s="26"/>
      <c r="Q23" s="26"/>
      <c r="R23" s="26" t="n">
        <v>40.2258064516129</v>
      </c>
      <c r="S23" s="26" t="n">
        <v>36.3010752688172</v>
      </c>
      <c r="T23" s="26"/>
      <c r="U23" s="26"/>
      <c r="V23" s="26"/>
      <c r="W23" s="26"/>
      <c r="X23" s="26" t="n">
        <v>30.7634409405692</v>
      </c>
    </row>
    <row r="24" customFormat="false" ht="12.75" hidden="false" customHeight="false" outlineLevel="0" collapsed="false">
      <c r="A24" s="17" t="n">
        <v>37622</v>
      </c>
      <c r="B24" s="26" t="n">
        <v>48.9999998174607</v>
      </c>
      <c r="C24" s="26" t="n">
        <v>46.0000001713633</v>
      </c>
      <c r="D24" s="26" t="n">
        <v>40.4999998491257</v>
      </c>
      <c r="E24" s="26" t="n">
        <v>37.9999998584389</v>
      </c>
      <c r="F24" s="26" t="n">
        <v>32.0000001192092</v>
      </c>
      <c r="G24" s="26" t="n">
        <v>40.9999997279175</v>
      </c>
      <c r="H24" s="26" t="n">
        <v>35.0000000313469</v>
      </c>
      <c r="I24" s="26" t="n">
        <v>32.9999997817298</v>
      </c>
      <c r="J24" s="26" t="n">
        <v>33.9999997725756</v>
      </c>
      <c r="K24" s="26" t="n">
        <v>26.0000000218066</v>
      </c>
      <c r="L24" s="26" t="n">
        <v>45.4731180575546</v>
      </c>
      <c r="M24" s="26" t="n">
        <v>41.1505377440443</v>
      </c>
      <c r="N24" s="26"/>
      <c r="O24" s="26"/>
      <c r="P24" s="26"/>
      <c r="Q24" s="26"/>
      <c r="R24" s="26" t="n">
        <v>37.1935482065103</v>
      </c>
      <c r="S24" s="26" t="n">
        <v>36.2365589603702</v>
      </c>
      <c r="T24" s="26"/>
      <c r="U24" s="26"/>
      <c r="V24" s="26"/>
      <c r="W24" s="26"/>
      <c r="X24" s="26" t="n">
        <v>29.3548387859457</v>
      </c>
      <c r="AA24" s="27"/>
    </row>
    <row r="25" customFormat="false" ht="12.75" hidden="false" customHeight="false" outlineLevel="0" collapsed="false">
      <c r="A25" s="17" t="n">
        <v>37653</v>
      </c>
      <c r="B25" s="26" t="n">
        <v>46</v>
      </c>
      <c r="C25" s="26" t="n">
        <v>42.9999995194375</v>
      </c>
      <c r="D25" s="26" t="n">
        <v>36.5</v>
      </c>
      <c r="E25" s="26" t="n">
        <v>37</v>
      </c>
      <c r="F25" s="26" t="n">
        <v>28.9999996758997</v>
      </c>
      <c r="G25" s="26" t="n">
        <v>38.9999997665485</v>
      </c>
      <c r="H25" s="26" t="n">
        <v>32.000000104929</v>
      </c>
      <c r="I25" s="26" t="n">
        <v>29.9999998218069</v>
      </c>
      <c r="J25" s="26" t="n">
        <v>29.9999998224278</v>
      </c>
      <c r="K25" s="26" t="n">
        <v>26.0000001036872</v>
      </c>
      <c r="L25" s="26" t="n">
        <v>42.9999998999493</v>
      </c>
      <c r="M25" s="26" t="n">
        <v>38.2857140560767</v>
      </c>
      <c r="N25" s="26"/>
      <c r="O25" s="26"/>
      <c r="P25" s="26"/>
      <c r="Q25" s="26"/>
      <c r="R25" s="26" t="n">
        <v>33.7142856379173</v>
      </c>
      <c r="S25" s="26" t="n">
        <v>33.9999999238976</v>
      </c>
      <c r="T25" s="26"/>
      <c r="U25" s="26"/>
      <c r="V25" s="26"/>
      <c r="W25" s="26"/>
      <c r="X25" s="26" t="n">
        <v>27.714285573523</v>
      </c>
      <c r="AA25" s="27"/>
    </row>
    <row r="26" customFormat="false" ht="12.75" hidden="false" customHeight="false" outlineLevel="0" collapsed="false">
      <c r="A26" s="17" t="n">
        <v>37681</v>
      </c>
      <c r="B26" s="26" t="n">
        <v>41.4999998454004</v>
      </c>
      <c r="C26" s="26" t="n">
        <v>37.9999995753169</v>
      </c>
      <c r="D26" s="26" t="n">
        <v>36.4999998640269</v>
      </c>
      <c r="E26" s="26" t="n">
        <v>34.9999998696148</v>
      </c>
      <c r="F26" s="26" t="n">
        <v>28.9999996758997</v>
      </c>
      <c r="G26" s="26" t="n">
        <v>33.0000001610279</v>
      </c>
      <c r="H26" s="26" t="n">
        <v>29.0000000865903</v>
      </c>
      <c r="I26" s="26" t="n">
        <v>28.0000001339969</v>
      </c>
      <c r="J26" s="26" t="n">
        <v>28.0000001370634</v>
      </c>
      <c r="K26" s="26" t="n">
        <v>23.0000000725523</v>
      </c>
      <c r="L26" s="26" t="n">
        <v>37.7526881565911</v>
      </c>
      <c r="M26" s="26" t="n">
        <v>34.0322578652331</v>
      </c>
      <c r="N26" s="26"/>
      <c r="O26" s="26"/>
      <c r="P26" s="26"/>
      <c r="Q26" s="26"/>
      <c r="R26" s="26" t="n">
        <v>32.7526881550889</v>
      </c>
      <c r="S26" s="26" t="n">
        <v>31.9139784821459</v>
      </c>
      <c r="T26" s="26"/>
      <c r="U26" s="26"/>
      <c r="V26" s="26"/>
      <c r="W26" s="26"/>
      <c r="X26" s="26" t="n">
        <v>26.3548385604455</v>
      </c>
      <c r="AA26" s="27"/>
    </row>
    <row r="27" customFormat="false" ht="12.75" hidden="false" customHeight="false" outlineLevel="0" collapsed="false">
      <c r="A27" s="17" t="n">
        <v>37712</v>
      </c>
      <c r="B27" s="26" t="n">
        <v>34</v>
      </c>
      <c r="C27" s="26" t="n">
        <v>35.9999995976686</v>
      </c>
      <c r="D27" s="26" t="n">
        <v>26.5</v>
      </c>
      <c r="E27" s="26" t="n">
        <v>30</v>
      </c>
      <c r="F27" s="26" t="n">
        <v>25.9999997094273</v>
      </c>
      <c r="G27" s="26" t="n">
        <v>29.000000176069</v>
      </c>
      <c r="H27" s="26" t="n">
        <v>28.0000001027396</v>
      </c>
      <c r="I27" s="26" t="n">
        <v>28.0000001774415</v>
      </c>
      <c r="J27" s="26" t="n">
        <v>28.000000173324</v>
      </c>
      <c r="K27" s="26" t="n">
        <v>23.0000000948969</v>
      </c>
      <c r="L27" s="26" t="n">
        <v>31.8888889632291</v>
      </c>
      <c r="M27" s="26" t="n">
        <v>32.622222033143</v>
      </c>
      <c r="N27" s="26"/>
      <c r="O27" s="26"/>
      <c r="P27" s="26"/>
      <c r="Q27" s="26"/>
      <c r="R27" s="26" t="n">
        <v>27.1333334082531</v>
      </c>
      <c r="S27" s="26" t="n">
        <v>29.1555556287368</v>
      </c>
      <c r="T27" s="26"/>
      <c r="U27" s="26"/>
      <c r="V27" s="26"/>
      <c r="W27" s="26"/>
      <c r="X27" s="26" t="n">
        <v>24.7333332055145</v>
      </c>
    </row>
    <row r="28" customFormat="false" ht="12.75" hidden="false" customHeight="false" outlineLevel="0" collapsed="false">
      <c r="A28" s="17" t="n">
        <v>37742</v>
      </c>
      <c r="B28" s="26" t="n">
        <v>33</v>
      </c>
      <c r="C28" s="26" t="n">
        <v>34.0000001266598</v>
      </c>
      <c r="D28" s="26" t="n">
        <v>29.5</v>
      </c>
      <c r="E28" s="26" t="n">
        <v>31</v>
      </c>
      <c r="F28" s="26" t="n">
        <v>26.0000000968575</v>
      </c>
      <c r="G28" s="26" t="n">
        <v>25</v>
      </c>
      <c r="H28" s="26" t="n">
        <v>25.0000002330578</v>
      </c>
      <c r="I28" s="26" t="n">
        <v>29</v>
      </c>
      <c r="J28" s="26" t="n">
        <v>28</v>
      </c>
      <c r="K28" s="26" t="n">
        <v>23.0000002216093</v>
      </c>
      <c r="L28" s="26" t="n">
        <v>29.4731182795699</v>
      </c>
      <c r="M28" s="26" t="n">
        <v>30.0322582380826</v>
      </c>
      <c r="N28" s="26"/>
      <c r="O28" s="26"/>
      <c r="P28" s="26"/>
      <c r="Q28" s="26"/>
      <c r="R28" s="26" t="n">
        <v>29.2795698924731</v>
      </c>
      <c r="S28" s="26" t="n">
        <v>29.6774193548387</v>
      </c>
      <c r="T28" s="26"/>
      <c r="U28" s="26"/>
      <c r="V28" s="26"/>
      <c r="W28" s="26"/>
      <c r="X28" s="26" t="n">
        <v>24.6774195066944</v>
      </c>
      <c r="AA28" s="20"/>
    </row>
    <row r="29" customFormat="false" ht="12.75" hidden="false" customHeight="false" outlineLevel="0" collapsed="false">
      <c r="A29" s="17" t="n">
        <v>37773</v>
      </c>
      <c r="B29" s="26" t="n">
        <v>37.0000002756714</v>
      </c>
      <c r="C29" s="26" t="n">
        <v>40.0000000745058</v>
      </c>
      <c r="D29" s="26" t="n">
        <v>32.5000002421438</v>
      </c>
      <c r="E29" s="26" t="n">
        <v>39.0000002905726</v>
      </c>
      <c r="F29" s="26" t="n">
        <v>36.0000000670552</v>
      </c>
      <c r="G29" s="26" t="n">
        <v>30.0000002235174</v>
      </c>
      <c r="H29" s="26" t="n">
        <v>33.9999998165294</v>
      </c>
      <c r="I29" s="26" t="n">
        <v>33.0000002458691</v>
      </c>
      <c r="J29" s="26" t="n">
        <v>35.0000002607703</v>
      </c>
      <c r="K29" s="26" t="n">
        <v>32.9999998169951</v>
      </c>
      <c r="L29" s="26" t="n">
        <v>33.8888891413807</v>
      </c>
      <c r="M29" s="26" t="n">
        <v>37.333333293183</v>
      </c>
      <c r="N29" s="26"/>
      <c r="O29" s="26"/>
      <c r="P29" s="26"/>
      <c r="Q29" s="26"/>
      <c r="R29" s="26" t="n">
        <v>32.7222224660217</v>
      </c>
      <c r="S29" s="26" t="n">
        <v>37.2222224995493</v>
      </c>
      <c r="T29" s="26"/>
      <c r="U29" s="26"/>
      <c r="V29" s="26"/>
      <c r="W29" s="26"/>
      <c r="X29" s="26" t="n">
        <v>34.6666666225841</v>
      </c>
      <c r="AA29" s="20"/>
    </row>
    <row r="30" customFormat="false" ht="12.75" hidden="false" customHeight="false" outlineLevel="0" collapsed="false">
      <c r="A30" s="17" t="n">
        <v>37803</v>
      </c>
      <c r="B30" s="26" t="n">
        <v>55.0000002048909</v>
      </c>
      <c r="C30" s="26" t="n">
        <v>61.999999884516</v>
      </c>
      <c r="D30" s="26" t="n">
        <v>52.5000001955777</v>
      </c>
      <c r="E30" s="26" t="n">
        <v>62.0000002309679</v>
      </c>
      <c r="F30" s="26" t="n">
        <v>62</v>
      </c>
      <c r="G30" s="26" t="n">
        <v>44.999999516848</v>
      </c>
      <c r="H30" s="26" t="n">
        <v>49.9999994028178</v>
      </c>
      <c r="I30" s="26" t="n">
        <v>40.9999995679345</v>
      </c>
      <c r="J30" s="26" t="n">
        <v>43.9999995556001</v>
      </c>
      <c r="K30" s="26" t="n">
        <v>39.9999995729545</v>
      </c>
      <c r="L30" s="26" t="n">
        <v>50.5913977510226</v>
      </c>
      <c r="M30" s="26" t="n">
        <v>56.7096770915093</v>
      </c>
      <c r="N30" s="26"/>
      <c r="O30" s="26"/>
      <c r="P30" s="26"/>
      <c r="Q30" s="26"/>
      <c r="R30" s="26" t="n">
        <v>47.4301074457565</v>
      </c>
      <c r="S30" s="26" t="n">
        <v>54.0645160622574</v>
      </c>
      <c r="T30" s="26"/>
      <c r="U30" s="26"/>
      <c r="V30" s="26"/>
      <c r="W30" s="26"/>
      <c r="X30" s="26" t="n">
        <v>52.3010750805498</v>
      </c>
      <c r="AA30" s="20"/>
    </row>
    <row r="31" customFormat="false" ht="12.75" hidden="false" customHeight="false" outlineLevel="0" collapsed="false">
      <c r="A31" s="17" t="n">
        <v>37834</v>
      </c>
      <c r="B31" s="26" t="n">
        <v>74.9999991618096</v>
      </c>
      <c r="C31" s="26" t="n">
        <v>74.0000001378357</v>
      </c>
      <c r="D31" s="26" t="n">
        <v>64.4999992791563</v>
      </c>
      <c r="E31" s="26" t="n">
        <v>74.9999991618096</v>
      </c>
      <c r="F31" s="26" t="n">
        <v>74.9999997206032</v>
      </c>
      <c r="G31" s="26" t="n">
        <v>59.0000001840384</v>
      </c>
      <c r="H31" s="26" t="n">
        <v>56.0000000252139</v>
      </c>
      <c r="I31" s="26" t="n">
        <v>42.000000093155</v>
      </c>
      <c r="J31" s="26" t="n">
        <v>48.000000102082</v>
      </c>
      <c r="K31" s="26" t="n">
        <v>54.9999999488908</v>
      </c>
      <c r="L31" s="26" t="n">
        <v>67.9462361716095</v>
      </c>
      <c r="M31" s="26" t="n">
        <v>66.0645162172175</v>
      </c>
      <c r="N31" s="26"/>
      <c r="O31" s="26"/>
      <c r="P31" s="26"/>
      <c r="Q31" s="26"/>
      <c r="R31" s="26" t="n">
        <v>54.5806447993063</v>
      </c>
      <c r="S31" s="26" t="n">
        <v>63.0967737698867</v>
      </c>
      <c r="T31" s="26"/>
      <c r="U31" s="26"/>
      <c r="V31" s="26"/>
      <c r="W31" s="26"/>
      <c r="X31" s="26" t="n">
        <v>66.1827955201709</v>
      </c>
    </row>
    <row r="32" customFormat="false" ht="12.75" hidden="false" customHeight="false" outlineLevel="0" collapsed="false">
      <c r="A32" s="17" t="n">
        <v>37865</v>
      </c>
      <c r="B32" s="26" t="n">
        <v>54.999999590218</v>
      </c>
      <c r="C32" s="26" t="n">
        <v>55</v>
      </c>
      <c r="D32" s="26" t="n">
        <v>55.4999995864927</v>
      </c>
      <c r="E32" s="26" t="n">
        <v>54.999999590218</v>
      </c>
      <c r="F32" s="26" t="n">
        <v>57</v>
      </c>
      <c r="G32" s="26" t="n">
        <v>53.9999995976686</v>
      </c>
      <c r="H32" s="26" t="n">
        <v>45.9999997341074</v>
      </c>
      <c r="I32" s="26" t="n">
        <v>40.9999996945262</v>
      </c>
      <c r="J32" s="26" t="n">
        <v>43.9999996721744</v>
      </c>
      <c r="K32" s="26" t="n">
        <v>37.999999796506</v>
      </c>
      <c r="L32" s="26" t="n">
        <v>54.555555149085</v>
      </c>
      <c r="M32" s="26" t="n">
        <v>50.9999998818255</v>
      </c>
      <c r="N32" s="26"/>
      <c r="O32" s="26"/>
      <c r="P32" s="26"/>
      <c r="Q32" s="26"/>
      <c r="R32" s="26" t="n">
        <v>49.0555551900632</v>
      </c>
      <c r="S32" s="26" t="n">
        <v>50.1111107377542</v>
      </c>
      <c r="T32" s="26"/>
      <c r="U32" s="26"/>
      <c r="V32" s="26"/>
      <c r="W32" s="26"/>
      <c r="X32" s="26" t="n">
        <v>48.5555554651138</v>
      </c>
    </row>
    <row r="33" customFormat="false" ht="12.75" hidden="false" customHeight="false" outlineLevel="0" collapsed="false">
      <c r="A33" s="17" t="n">
        <v>37895</v>
      </c>
      <c r="B33" s="26" t="n">
        <v>43.0000006407499</v>
      </c>
      <c r="C33" s="26" t="n">
        <v>41.0000001527369</v>
      </c>
      <c r="D33" s="26" t="n">
        <v>32.5000004842877</v>
      </c>
      <c r="E33" s="26" t="n">
        <v>36.0000005364418</v>
      </c>
      <c r="F33" s="26" t="n">
        <v>35.0000001303851</v>
      </c>
      <c r="G33" s="26" t="n">
        <v>36.9999998721939</v>
      </c>
      <c r="H33" s="26" t="n">
        <v>32.000000023498</v>
      </c>
      <c r="I33" s="26" t="n">
        <v>30.9999998807907</v>
      </c>
      <c r="J33" s="26" t="n">
        <v>31.9999998853757</v>
      </c>
      <c r="K33" s="26" t="n">
        <v>33.0000000200593</v>
      </c>
      <c r="L33" s="26" t="n">
        <v>40.4838712861942</v>
      </c>
      <c r="M33" s="26" t="n">
        <v>37.2258065501528</v>
      </c>
      <c r="N33" s="26"/>
      <c r="O33" s="26"/>
      <c r="P33" s="26"/>
      <c r="Q33" s="26"/>
      <c r="R33" s="26" t="n">
        <v>31.8709679731438</v>
      </c>
      <c r="S33" s="26" t="n">
        <v>34.3225809085754</v>
      </c>
      <c r="T33" s="26"/>
      <c r="U33" s="26"/>
      <c r="V33" s="26"/>
      <c r="W33" s="26"/>
      <c r="X33" s="26" t="n">
        <v>34.1612904067001</v>
      </c>
    </row>
    <row r="34" customFormat="false" ht="12.75" hidden="false" customHeight="false" outlineLevel="0" collapsed="false">
      <c r="A34" s="17" t="n">
        <v>37926</v>
      </c>
      <c r="B34" s="26" t="n">
        <v>37</v>
      </c>
      <c r="C34" s="26" t="n">
        <v>36.0000001341104</v>
      </c>
      <c r="D34" s="26" t="n">
        <v>28.5</v>
      </c>
      <c r="E34" s="26" t="n">
        <v>29</v>
      </c>
      <c r="F34" s="26" t="n">
        <v>32.0000001192092</v>
      </c>
      <c r="G34" s="26" t="n">
        <v>28.9999998430056</v>
      </c>
      <c r="H34" s="26" t="n">
        <v>29.000000028738</v>
      </c>
      <c r="I34" s="26" t="n">
        <v>27.9999998368855</v>
      </c>
      <c r="J34" s="26" t="n">
        <v>28.9999998302332</v>
      </c>
      <c r="K34" s="26" t="n">
        <v>25.0000000255448</v>
      </c>
      <c r="L34" s="26" t="n">
        <v>33.2666665934026</v>
      </c>
      <c r="M34" s="26" t="n">
        <v>32.73333341827</v>
      </c>
      <c r="N34" s="26"/>
      <c r="O34" s="26"/>
      <c r="P34" s="26"/>
      <c r="Q34" s="26"/>
      <c r="R34" s="26" t="n">
        <v>28.2666665905466</v>
      </c>
      <c r="S34" s="26" t="n">
        <v>28.9999999207755</v>
      </c>
      <c r="T34" s="26"/>
      <c r="U34" s="26"/>
      <c r="V34" s="26"/>
      <c r="W34" s="26"/>
      <c r="X34" s="26" t="n">
        <v>28.7333334088325</v>
      </c>
    </row>
    <row r="35" customFormat="false" ht="12.75" hidden="false" customHeight="false" outlineLevel="0" collapsed="false">
      <c r="A35" s="17" t="n">
        <v>37956</v>
      </c>
      <c r="B35" s="26" t="n">
        <v>39</v>
      </c>
      <c r="C35" s="26" t="n">
        <v>42.0000001564621</v>
      </c>
      <c r="D35" s="26" t="n">
        <v>30.5</v>
      </c>
      <c r="E35" s="26" t="n">
        <v>30</v>
      </c>
      <c r="F35" s="26" t="n">
        <v>32.0000001192092</v>
      </c>
      <c r="G35" s="26" t="n">
        <v>33</v>
      </c>
      <c r="H35" s="26" t="n">
        <v>32.0000000286211</v>
      </c>
      <c r="I35" s="26" t="n">
        <v>28</v>
      </c>
      <c r="J35" s="26" t="n">
        <v>29</v>
      </c>
      <c r="K35" s="26" t="n">
        <v>25.0000000218066</v>
      </c>
      <c r="L35" s="26" t="n">
        <v>36.3548387096774</v>
      </c>
      <c r="M35" s="26" t="n">
        <v>37.5913979495645</v>
      </c>
      <c r="N35" s="26"/>
      <c r="O35" s="26"/>
      <c r="P35" s="26"/>
      <c r="Q35" s="26"/>
      <c r="R35" s="26" t="n">
        <v>29.3978494623656</v>
      </c>
      <c r="S35" s="26" t="n">
        <v>29.5591397849462</v>
      </c>
      <c r="T35" s="26"/>
      <c r="U35" s="26"/>
      <c r="V35" s="26"/>
      <c r="W35" s="26"/>
      <c r="X35" s="26" t="n">
        <v>28.913978570892</v>
      </c>
    </row>
    <row r="36" customFormat="false" ht="12.75" hidden="false" customHeight="false" outlineLevel="0" collapsed="false">
      <c r="A36" s="17" t="n">
        <v>37987</v>
      </c>
      <c r="B36" s="26" t="n">
        <v>46.499999826774</v>
      </c>
      <c r="C36" s="26" t="n">
        <v>43.5000001620501</v>
      </c>
      <c r="D36" s="26" t="n">
        <v>31.4999998826533</v>
      </c>
      <c r="E36" s="26" t="n">
        <v>32.9999998770654</v>
      </c>
      <c r="F36" s="26" t="n">
        <v>29.5106051338464</v>
      </c>
      <c r="G36" s="26" t="n">
        <v>38.6524387680948</v>
      </c>
      <c r="H36" s="26" t="n">
        <v>32.6524390540336</v>
      </c>
      <c r="I36" s="26" t="n">
        <v>29.9999997979484</v>
      </c>
      <c r="J36" s="26" t="n">
        <v>28.9999998064212</v>
      </c>
      <c r="K36" s="26" t="n">
        <v>23.9626879286069</v>
      </c>
      <c r="L36" s="26" t="n">
        <v>43.0403223707972</v>
      </c>
      <c r="M36" s="26" t="n">
        <v>38.7177420391611</v>
      </c>
      <c r="N36" s="26"/>
      <c r="O36" s="26"/>
      <c r="P36" s="26"/>
      <c r="Q36" s="26"/>
      <c r="R36" s="26" t="n">
        <v>30.8387095227297</v>
      </c>
      <c r="S36" s="26" t="n">
        <v>31.2365589857061</v>
      </c>
      <c r="T36" s="26"/>
      <c r="U36" s="26"/>
      <c r="V36" s="26"/>
      <c r="W36" s="26"/>
      <c r="X36" s="26" t="n">
        <v>27.064749161644</v>
      </c>
    </row>
    <row r="37" customFormat="false" ht="12.75" hidden="false" customHeight="false" outlineLevel="0" collapsed="false">
      <c r="A37" s="17" t="n">
        <v>38018</v>
      </c>
      <c r="B37" s="26" t="n">
        <v>43.5</v>
      </c>
      <c r="C37" s="26" t="n">
        <v>40.4999995473772</v>
      </c>
      <c r="D37" s="26" t="n">
        <v>28.5</v>
      </c>
      <c r="E37" s="26" t="n">
        <v>31</v>
      </c>
      <c r="F37" s="26" t="n">
        <v>27.2700350651995</v>
      </c>
      <c r="G37" s="26" t="n">
        <v>36.4624540031147</v>
      </c>
      <c r="H37" s="26" t="n">
        <v>29.671245497242</v>
      </c>
      <c r="I37" s="26" t="n">
        <v>27.9999998322187</v>
      </c>
      <c r="J37" s="26" t="n">
        <v>28.9999998283501</v>
      </c>
      <c r="K37" s="26" t="n">
        <v>24.1046842924387</v>
      </c>
      <c r="L37" s="26" t="n">
        <v>40.3452380013963</v>
      </c>
      <c r="M37" s="26" t="n">
        <v>35.6457304904201</v>
      </c>
      <c r="N37" s="26"/>
      <c r="O37" s="26"/>
      <c r="P37" s="26"/>
      <c r="Q37" s="26"/>
      <c r="R37" s="26" t="n">
        <v>28.2758619937532</v>
      </c>
      <c r="S37" s="26" t="n">
        <v>30.1034481989156</v>
      </c>
      <c r="T37" s="26"/>
      <c r="U37" s="26"/>
      <c r="V37" s="26"/>
      <c r="W37" s="26"/>
      <c r="X37" s="26" t="n">
        <v>25.8510847187895</v>
      </c>
    </row>
    <row r="38" customFormat="false" ht="12.75" hidden="false" customHeight="false" outlineLevel="0" collapsed="false">
      <c r="A38" s="17" t="n">
        <v>38047</v>
      </c>
      <c r="B38" s="26" t="n">
        <v>39.3249998535029</v>
      </c>
      <c r="C38" s="26" t="n">
        <v>35.8249995996244</v>
      </c>
      <c r="D38" s="26" t="n">
        <v>28.4999998938292</v>
      </c>
      <c r="E38" s="26" t="n">
        <v>29.9999998882412</v>
      </c>
      <c r="F38" s="26" t="n">
        <v>27.3010265898957</v>
      </c>
      <c r="G38" s="26" t="n">
        <v>30.7743591360318</v>
      </c>
      <c r="H38" s="26" t="n">
        <v>26.7038462501449</v>
      </c>
      <c r="I38" s="26" t="n">
        <v>26.0000001447132</v>
      </c>
      <c r="J38" s="26" t="n">
        <v>29.0000001644859</v>
      </c>
      <c r="K38" s="26" t="n">
        <v>22.0377699535098</v>
      </c>
      <c r="L38" s="26" t="n">
        <v>35.7392472945634</v>
      </c>
      <c r="M38" s="26" t="n">
        <v>31.9999998079072</v>
      </c>
      <c r="N38" s="26"/>
      <c r="O38" s="26"/>
      <c r="P38" s="26"/>
      <c r="Q38" s="26"/>
      <c r="R38" s="26" t="n">
        <v>27.4516129022644</v>
      </c>
      <c r="S38" s="26" t="n">
        <v>29.5806451653761</v>
      </c>
      <c r="T38" s="26"/>
      <c r="U38" s="26"/>
      <c r="V38" s="26"/>
      <c r="W38" s="26"/>
      <c r="X38" s="26" t="n">
        <v>25.0938544520565</v>
      </c>
    </row>
    <row r="39" customFormat="false" ht="12.75" hidden="false" customHeight="false" outlineLevel="0" collapsed="false">
      <c r="A39" s="17" t="n">
        <v>38078</v>
      </c>
      <c r="B39" s="26" t="n">
        <v>31.825</v>
      </c>
      <c r="C39" s="26" t="n">
        <v>33.8249996219762</v>
      </c>
      <c r="D39" s="26" t="n">
        <v>27.5</v>
      </c>
      <c r="E39" s="26" t="n">
        <v>30</v>
      </c>
      <c r="F39" s="26" t="n">
        <v>25.0510134643616</v>
      </c>
      <c r="G39" s="26" t="n">
        <v>26.682894898206</v>
      </c>
      <c r="H39" s="26" t="n">
        <v>25.6828948287146</v>
      </c>
      <c r="I39" s="26" t="n">
        <v>28.0000001762651</v>
      </c>
      <c r="J39" s="26" t="n">
        <v>29.0000001807746</v>
      </c>
      <c r="K39" s="26" t="n">
        <v>22.1670867581489</v>
      </c>
      <c r="L39" s="26" t="n">
        <v>29.6538889570203</v>
      </c>
      <c r="M39" s="26" t="n">
        <v>30.3872220425991</v>
      </c>
      <c r="N39" s="26"/>
      <c r="O39" s="26"/>
      <c r="P39" s="26"/>
      <c r="Q39" s="26"/>
      <c r="R39" s="26" t="n">
        <v>27.7111111855341</v>
      </c>
      <c r="S39" s="26" t="n">
        <v>29.5777778541048</v>
      </c>
      <c r="T39" s="26"/>
      <c r="U39" s="26"/>
      <c r="V39" s="26"/>
      <c r="W39" s="26"/>
      <c r="X39" s="26" t="n">
        <v>23.8333555217385</v>
      </c>
    </row>
    <row r="40" customFormat="false" ht="12.75" hidden="false" customHeight="false" outlineLevel="0" collapsed="false">
      <c r="A40" s="17" t="n">
        <v>38108</v>
      </c>
      <c r="B40" s="26" t="n">
        <v>30.825</v>
      </c>
      <c r="C40" s="26" t="n">
        <v>31.8250001185574</v>
      </c>
      <c r="D40" s="26" t="n">
        <v>29.5</v>
      </c>
      <c r="E40" s="26" t="n">
        <v>33</v>
      </c>
      <c r="F40" s="26" t="n">
        <v>25.0789565450228</v>
      </c>
      <c r="G40" s="26" t="n">
        <v>22.7308139534884</v>
      </c>
      <c r="H40" s="26" t="n">
        <v>22.7656978792164</v>
      </c>
      <c r="I40" s="26" t="n">
        <v>27</v>
      </c>
      <c r="J40" s="26" t="n">
        <v>31</v>
      </c>
      <c r="K40" s="26" t="n">
        <v>22.2980891362663</v>
      </c>
      <c r="L40" s="26" t="n">
        <v>27.0825268817204</v>
      </c>
      <c r="M40" s="26" t="n">
        <v>27.6362904810126</v>
      </c>
      <c r="N40" s="26"/>
      <c r="O40" s="26"/>
      <c r="P40" s="26"/>
      <c r="Q40" s="26"/>
      <c r="R40" s="26" t="n">
        <v>28.3440860215054</v>
      </c>
      <c r="S40" s="26" t="n">
        <v>32.0752688172043</v>
      </c>
      <c r="T40" s="26"/>
      <c r="U40" s="26"/>
      <c r="V40" s="26"/>
      <c r="W40" s="26"/>
      <c r="X40" s="26" t="n">
        <v>23.7931791409741</v>
      </c>
    </row>
    <row r="41" customFormat="false" ht="12.75" hidden="false" customHeight="false" outlineLevel="0" collapsed="false">
      <c r="A41" s="17" t="n">
        <v>38139</v>
      </c>
      <c r="B41" s="26" t="n">
        <v>34.8250002594665</v>
      </c>
      <c r="C41" s="26" t="n">
        <v>37.8250000704546</v>
      </c>
      <c r="D41" s="26" t="n">
        <v>34.500000257045</v>
      </c>
      <c r="E41" s="26" t="n">
        <v>42.0000003129243</v>
      </c>
      <c r="F41" s="26" t="n">
        <v>32.732143670995</v>
      </c>
      <c r="G41" s="26" t="n">
        <v>27.8013159966096</v>
      </c>
      <c r="H41" s="26" t="n">
        <v>31.8934208706291</v>
      </c>
      <c r="I41" s="26" t="n">
        <v>33.0000002458692</v>
      </c>
      <c r="J41" s="26" t="n">
        <v>31.0000002309679</v>
      </c>
      <c r="K41" s="26" t="n">
        <v>29.9659457708151</v>
      </c>
      <c r="L41" s="26" t="n">
        <v>31.8594446818158</v>
      </c>
      <c r="M41" s="26" t="n">
        <v>35.3205555194171</v>
      </c>
      <c r="N41" s="26"/>
      <c r="O41" s="26"/>
      <c r="P41" s="26"/>
      <c r="Q41" s="26"/>
      <c r="R41" s="26" t="n">
        <v>33.866666918993</v>
      </c>
      <c r="S41" s="26" t="n">
        <v>37.3555558338761</v>
      </c>
      <c r="T41" s="26"/>
      <c r="U41" s="26"/>
      <c r="V41" s="26"/>
      <c r="W41" s="26"/>
      <c r="X41" s="26" t="n">
        <v>31.5641934464746</v>
      </c>
    </row>
    <row r="42" customFormat="false" ht="12.75" hidden="false" customHeight="false" outlineLevel="0" collapsed="false">
      <c r="A42" s="17" t="n">
        <v>38169</v>
      </c>
      <c r="B42" s="26" t="n">
        <v>52.5000001955777</v>
      </c>
      <c r="C42" s="26" t="n">
        <v>59.4999998891726</v>
      </c>
      <c r="D42" s="26" t="n">
        <v>53.500000199303</v>
      </c>
      <c r="E42" s="26" t="n">
        <v>64.0000002384185</v>
      </c>
      <c r="F42" s="26" t="n">
        <v>52.6245841848245</v>
      </c>
      <c r="G42" s="26" t="n">
        <v>42.6524385677015</v>
      </c>
      <c r="H42" s="26" t="n">
        <v>47.6524384562267</v>
      </c>
      <c r="I42" s="26" t="n">
        <v>37.9999996160452</v>
      </c>
      <c r="J42" s="26" t="n">
        <v>39.9999996220193</v>
      </c>
      <c r="K42" s="26" t="n">
        <v>35.4716407713392</v>
      </c>
      <c r="L42" s="26" t="n">
        <v>48.158602058557</v>
      </c>
      <c r="M42" s="26" t="n">
        <v>54.2768814079814</v>
      </c>
      <c r="N42" s="26"/>
      <c r="O42" s="26"/>
      <c r="P42" s="26"/>
      <c r="Q42" s="26"/>
      <c r="R42" s="26" t="n">
        <v>46.6666666088345</v>
      </c>
      <c r="S42" s="26" t="n">
        <v>53.4193548053823</v>
      </c>
      <c r="T42" s="26"/>
      <c r="U42" s="26"/>
      <c r="V42" s="26"/>
      <c r="W42" s="26"/>
      <c r="X42" s="26" t="n">
        <v>45.0625338627503</v>
      </c>
    </row>
    <row r="43" customFormat="false" ht="12.75" hidden="false" customHeight="false" outlineLevel="0" collapsed="false">
      <c r="A43" s="17" t="n">
        <v>38200</v>
      </c>
      <c r="B43" s="26" t="n">
        <v>72.4999991897493</v>
      </c>
      <c r="C43" s="26" t="n">
        <v>71.5000001331791</v>
      </c>
      <c r="D43" s="26" t="n">
        <v>65.4999992679804</v>
      </c>
      <c r="E43" s="26" t="n">
        <v>68.9999992288649</v>
      </c>
      <c r="F43" s="26" t="n">
        <v>62.6326409436411</v>
      </c>
      <c r="G43" s="26" t="n">
        <v>56.6524391994562</v>
      </c>
      <c r="H43" s="26" t="n">
        <v>53.6524390487523</v>
      </c>
      <c r="I43" s="26" t="n">
        <v>42.0000000897477</v>
      </c>
      <c r="J43" s="26" t="n">
        <v>42.0000000778222</v>
      </c>
      <c r="K43" s="26" t="n">
        <v>47.180239683346</v>
      </c>
      <c r="L43" s="26" t="n">
        <v>65.5134404843513</v>
      </c>
      <c r="M43" s="26" t="n">
        <v>63.6317205153135</v>
      </c>
      <c r="N43" s="26"/>
      <c r="O43" s="26"/>
      <c r="P43" s="26"/>
      <c r="Q43" s="26"/>
      <c r="R43" s="26" t="n">
        <v>55.1397845765015</v>
      </c>
      <c r="S43" s="26" t="n">
        <v>57.0967737966848</v>
      </c>
      <c r="T43" s="26"/>
      <c r="U43" s="26"/>
      <c r="V43" s="26"/>
      <c r="W43" s="26"/>
      <c r="X43" s="26" t="n">
        <v>55.8202920009304</v>
      </c>
    </row>
    <row r="44" customFormat="false" ht="12.75" hidden="false" customHeight="false" outlineLevel="0" collapsed="false">
      <c r="A44" s="17" t="n">
        <v>38231</v>
      </c>
      <c r="B44" s="26" t="n">
        <v>52.4999996088445</v>
      </c>
      <c r="C44" s="26" t="n">
        <v>52.5</v>
      </c>
      <c r="D44" s="26" t="n">
        <v>52.4999996088445</v>
      </c>
      <c r="E44" s="26" t="n">
        <v>50.9999996200203</v>
      </c>
      <c r="F44" s="26" t="n">
        <v>48.9303360142478</v>
      </c>
      <c r="G44" s="26" t="n">
        <v>51.6562496151309</v>
      </c>
      <c r="H44" s="26" t="n">
        <v>43.6562497480772</v>
      </c>
      <c r="I44" s="26" t="n">
        <v>38.9999997094273</v>
      </c>
      <c r="J44" s="26" t="n">
        <v>37.9999997168779</v>
      </c>
      <c r="K44" s="26" t="n">
        <v>34.4016498120426</v>
      </c>
      <c r="L44" s="26" t="n">
        <v>52.1249996116384</v>
      </c>
      <c r="M44" s="26" t="n">
        <v>48.5694443324788</v>
      </c>
      <c r="N44" s="26"/>
      <c r="O44" s="26"/>
      <c r="P44" s="26"/>
      <c r="Q44" s="26"/>
      <c r="R44" s="26" t="n">
        <v>46.499999653548</v>
      </c>
      <c r="S44" s="26" t="n">
        <v>45.2222218852904</v>
      </c>
      <c r="T44" s="26"/>
      <c r="U44" s="26"/>
      <c r="V44" s="26"/>
      <c r="W44" s="26"/>
      <c r="X44" s="26" t="n">
        <v>42.4731421466011</v>
      </c>
    </row>
    <row r="45" customFormat="false" ht="12.75" hidden="false" customHeight="false" outlineLevel="0" collapsed="false">
      <c r="A45" s="17" t="n">
        <v>38261</v>
      </c>
      <c r="B45" s="26" t="n">
        <v>40.8250006083399</v>
      </c>
      <c r="C45" s="26" t="n">
        <v>38.8250001446344</v>
      </c>
      <c r="D45" s="26" t="n">
        <v>33.5000004991888</v>
      </c>
      <c r="E45" s="26" t="n">
        <v>35.0000005215406</v>
      </c>
      <c r="F45" s="26" t="n">
        <v>32.121587785344</v>
      </c>
      <c r="G45" s="26" t="n">
        <v>34.4801828368544</v>
      </c>
      <c r="H45" s="26" t="n">
        <v>29.6509146606039</v>
      </c>
      <c r="I45" s="26" t="n">
        <v>30.9999999060046</v>
      </c>
      <c r="J45" s="26" t="n">
        <v>30.9999999121377</v>
      </c>
      <c r="K45" s="26" t="n">
        <v>30.7468333552227</v>
      </c>
      <c r="L45" s="26" t="n">
        <v>38.0278228811259</v>
      </c>
      <c r="M45" s="26" t="n">
        <v>34.7805108452231</v>
      </c>
      <c r="N45" s="26"/>
      <c r="O45" s="26"/>
      <c r="P45" s="26"/>
      <c r="Q45" s="26"/>
      <c r="R45" s="26" t="n">
        <v>32.3978497000431</v>
      </c>
      <c r="S45" s="26" t="n">
        <v>33.2365593926641</v>
      </c>
      <c r="T45" s="26"/>
      <c r="U45" s="26"/>
      <c r="V45" s="26"/>
      <c r="W45" s="26"/>
      <c r="X45" s="26" t="n">
        <v>31.5155132516346</v>
      </c>
    </row>
    <row r="46" customFormat="false" ht="12.75" hidden="false" customHeight="false" outlineLevel="0" collapsed="false">
      <c r="A46" s="17" t="n">
        <v>38292</v>
      </c>
      <c r="B46" s="26" t="n">
        <v>34.825</v>
      </c>
      <c r="C46" s="26" t="n">
        <v>33.825000126008</v>
      </c>
      <c r="D46" s="26" t="n">
        <v>27.5</v>
      </c>
      <c r="E46" s="26" t="n">
        <v>29</v>
      </c>
      <c r="F46" s="26" t="n">
        <v>29.8559943963109</v>
      </c>
      <c r="G46" s="26" t="n">
        <v>26.7796873491257</v>
      </c>
      <c r="H46" s="26" t="n">
        <v>26.8171875236265</v>
      </c>
      <c r="I46" s="26" t="n">
        <v>26.9999998372513</v>
      </c>
      <c r="J46" s="26" t="n">
        <v>27.9999998318963</v>
      </c>
      <c r="K46" s="26" t="n">
        <v>24.686931839036</v>
      </c>
      <c r="L46" s="26" t="n">
        <v>31.2493054885003</v>
      </c>
      <c r="M46" s="26" t="n">
        <v>30.7104167471717</v>
      </c>
      <c r="N46" s="26"/>
      <c r="O46" s="26"/>
      <c r="P46" s="26"/>
      <c r="Q46" s="26"/>
      <c r="R46" s="26" t="n">
        <v>27.2777777054451</v>
      </c>
      <c r="S46" s="26" t="n">
        <v>28.5555554808428</v>
      </c>
      <c r="T46" s="26"/>
      <c r="U46" s="26"/>
      <c r="V46" s="26"/>
      <c r="W46" s="26"/>
      <c r="X46" s="26" t="n">
        <v>27.5586332597443</v>
      </c>
    </row>
    <row r="47" customFormat="false" ht="12.75" hidden="false" customHeight="false" outlineLevel="0" collapsed="false">
      <c r="A47" s="17" t="n">
        <v>38322</v>
      </c>
      <c r="B47" s="26" t="n">
        <v>36.825</v>
      </c>
      <c r="C47" s="26" t="n">
        <v>39.8250001483597</v>
      </c>
      <c r="D47" s="26" t="n">
        <v>31.5</v>
      </c>
      <c r="E47" s="26" t="n">
        <v>29</v>
      </c>
      <c r="F47" s="26" t="n">
        <v>29.8910756897075</v>
      </c>
      <c r="G47" s="26" t="n">
        <v>30.7118902439024</v>
      </c>
      <c r="H47" s="26" t="n">
        <v>29.7118902710414</v>
      </c>
      <c r="I47" s="26" t="n">
        <v>27</v>
      </c>
      <c r="J47" s="26" t="n">
        <v>28</v>
      </c>
      <c r="K47" s="26" t="n">
        <v>24.8429225555807</v>
      </c>
      <c r="L47" s="26" t="n">
        <v>34.1299731182796</v>
      </c>
      <c r="M47" s="26" t="n">
        <v>35.3665323529828</v>
      </c>
      <c r="N47" s="26"/>
      <c r="O47" s="26"/>
      <c r="P47" s="26"/>
      <c r="Q47" s="26"/>
      <c r="R47" s="26" t="n">
        <v>29.5161290322581</v>
      </c>
      <c r="S47" s="26" t="n">
        <v>28.5591397849462</v>
      </c>
      <c r="T47" s="26"/>
      <c r="U47" s="26"/>
      <c r="V47" s="26"/>
      <c r="W47" s="26"/>
      <c r="X47" s="26" t="n">
        <v>27.6655458133721</v>
      </c>
    </row>
    <row r="48" customFormat="false" ht="12.75" hidden="false" customHeight="false" outlineLevel="0" collapsed="false">
      <c r="A48" s="17" t="n">
        <v>38353</v>
      </c>
      <c r="B48" s="26" t="n">
        <v>45.2499998314306</v>
      </c>
      <c r="C48" s="26" t="n">
        <v>42.0000001564621</v>
      </c>
      <c r="D48" s="26" t="n">
        <v>31.4999998826533</v>
      </c>
      <c r="E48" s="26" t="n">
        <v>32.9999998770654</v>
      </c>
      <c r="F48" s="26" t="n">
        <v>30.3266392144606</v>
      </c>
      <c r="G48" s="26" t="n">
        <v>37.6744183592368</v>
      </c>
      <c r="H48" s="26" t="n">
        <v>31.7965116606549</v>
      </c>
      <c r="I48" s="26" t="n">
        <v>29.7034881753457</v>
      </c>
      <c r="J48" s="26" t="n">
        <v>28.9999998096637</v>
      </c>
      <c r="K48" s="26" t="n">
        <v>24.6053299256068</v>
      </c>
      <c r="L48" s="26" t="n">
        <v>41.7473116238571</v>
      </c>
      <c r="M48" s="26" t="n">
        <v>37.2822581637771</v>
      </c>
      <c r="N48" s="26"/>
      <c r="O48" s="26"/>
      <c r="P48" s="26"/>
      <c r="Q48" s="26"/>
      <c r="R48" s="26" t="n">
        <v>30.6693546846509</v>
      </c>
      <c r="S48" s="26" t="n">
        <v>31.1505374803098</v>
      </c>
      <c r="T48" s="26"/>
      <c r="U48" s="26"/>
      <c r="V48" s="26"/>
      <c r="W48" s="26"/>
      <c r="X48" s="26" t="n">
        <v>27.6813026615497</v>
      </c>
    </row>
    <row r="49" customFormat="false" ht="12.75" hidden="false" customHeight="false" outlineLevel="0" collapsed="false">
      <c r="A49" s="17" t="n">
        <v>38384</v>
      </c>
      <c r="B49" s="26" t="n">
        <v>42.25</v>
      </c>
      <c r="C49" s="26" t="n">
        <v>38.999999564141</v>
      </c>
      <c r="D49" s="26" t="n">
        <v>28.5</v>
      </c>
      <c r="E49" s="26" t="n">
        <v>31</v>
      </c>
      <c r="F49" s="26" t="n">
        <v>28.4333807749958</v>
      </c>
      <c r="G49" s="26" t="n">
        <v>35.8472220076041</v>
      </c>
      <c r="H49" s="26" t="n">
        <v>28.8055556491017</v>
      </c>
      <c r="I49" s="26" t="n">
        <v>28.304597525654</v>
      </c>
      <c r="J49" s="26" t="n">
        <v>28.9999998224278</v>
      </c>
      <c r="K49" s="26" t="n">
        <v>24.7362000960302</v>
      </c>
      <c r="L49" s="26" t="n">
        <v>39.5059522889732</v>
      </c>
      <c r="M49" s="26" t="n">
        <v>34.6309521719813</v>
      </c>
      <c r="N49" s="26"/>
      <c r="O49" s="26"/>
      <c r="P49" s="26"/>
      <c r="Q49" s="26"/>
      <c r="R49" s="26" t="n">
        <v>28.4162560824231</v>
      </c>
      <c r="S49" s="26" t="n">
        <v>30.1428570667548</v>
      </c>
      <c r="T49" s="26"/>
      <c r="U49" s="26"/>
      <c r="V49" s="26"/>
      <c r="W49" s="26"/>
      <c r="X49" s="26" t="n">
        <v>26.8488747697248</v>
      </c>
    </row>
    <row r="50" customFormat="false" ht="12.75" hidden="false" customHeight="false" outlineLevel="0" collapsed="false">
      <c r="A50" s="17" t="n">
        <v>38412</v>
      </c>
      <c r="B50" s="26" t="n">
        <v>38.2374998575542</v>
      </c>
      <c r="C50" s="26" t="n">
        <v>34.5199996142089</v>
      </c>
      <c r="D50" s="26" t="n">
        <v>28.4999998938292</v>
      </c>
      <c r="E50" s="26" t="n">
        <v>29.9999998882412</v>
      </c>
      <c r="F50" s="26" t="n">
        <v>28.4681124602778</v>
      </c>
      <c r="G50" s="26" t="n">
        <v>30.0108975937518</v>
      </c>
      <c r="H50" s="26" t="n">
        <v>25.9069231710239</v>
      </c>
      <c r="I50" s="26" t="n">
        <v>26.0000001447132</v>
      </c>
      <c r="J50" s="26" t="n">
        <v>29.0000001644859</v>
      </c>
      <c r="K50" s="26" t="n">
        <v>22.8614690181126</v>
      </c>
      <c r="L50" s="26" t="n">
        <v>34.7876343920887</v>
      </c>
      <c r="M50" s="26" t="n">
        <v>30.908064331583</v>
      </c>
      <c r="N50" s="26"/>
      <c r="O50" s="26"/>
      <c r="P50" s="26"/>
      <c r="Q50" s="26"/>
      <c r="R50" s="26" t="n">
        <v>27.4516129022644</v>
      </c>
      <c r="S50" s="26" t="n">
        <v>29.5806451653761</v>
      </c>
      <c r="T50" s="26"/>
      <c r="U50" s="26"/>
      <c r="V50" s="26"/>
      <c r="W50" s="26"/>
      <c r="X50" s="26" t="n">
        <v>26.116939403886</v>
      </c>
    </row>
    <row r="51" customFormat="false" ht="12.75" hidden="false" customHeight="false" outlineLevel="0" collapsed="false">
      <c r="A51" s="17" t="n">
        <v>38443</v>
      </c>
      <c r="B51" s="26" t="n">
        <v>30.7375</v>
      </c>
      <c r="C51" s="26" t="n">
        <v>32.5199996365607</v>
      </c>
      <c r="D51" s="26" t="n">
        <v>27.5</v>
      </c>
      <c r="E51" s="26" t="n">
        <v>30</v>
      </c>
      <c r="F51" s="26" t="n">
        <v>26.5651516566636</v>
      </c>
      <c r="G51" s="26" t="n">
        <v>25.9190791043208</v>
      </c>
      <c r="H51" s="26" t="n">
        <v>24.8847369318691</v>
      </c>
      <c r="I51" s="26" t="n">
        <v>28.0000001762651</v>
      </c>
      <c r="J51" s="26" t="n">
        <v>29.0000001807746</v>
      </c>
      <c r="K51" s="26" t="n">
        <v>22.9808367597587</v>
      </c>
      <c r="L51" s="26" t="n">
        <v>28.7030556218243</v>
      </c>
      <c r="M51" s="26" t="n">
        <v>29.2962220501353</v>
      </c>
      <c r="N51" s="26"/>
      <c r="O51" s="26"/>
      <c r="P51" s="26"/>
      <c r="Q51" s="26"/>
      <c r="R51" s="26" t="n">
        <v>27.7111111855341</v>
      </c>
      <c r="S51" s="26" t="n">
        <v>29.5777778541048</v>
      </c>
      <c r="T51" s="26"/>
      <c r="U51" s="26"/>
      <c r="V51" s="26"/>
      <c r="W51" s="26"/>
      <c r="X51" s="26" t="n">
        <v>25.0517742557482</v>
      </c>
    </row>
    <row r="52" customFormat="false" ht="12.75" hidden="false" customHeight="false" outlineLevel="0" collapsed="false">
      <c r="A52" s="17" t="n">
        <v>38473</v>
      </c>
      <c r="B52" s="26" t="n">
        <v>29.7375</v>
      </c>
      <c r="C52" s="26" t="n">
        <v>30.5200001136959</v>
      </c>
      <c r="D52" s="26" t="n">
        <v>29.5</v>
      </c>
      <c r="E52" s="26" t="n">
        <v>33</v>
      </c>
      <c r="F52" s="26" t="n">
        <v>26.5967511996681</v>
      </c>
      <c r="G52" s="26" t="n">
        <v>21.9625</v>
      </c>
      <c r="H52" s="26" t="n">
        <v>21.9518606628538</v>
      </c>
      <c r="I52" s="26" t="n">
        <v>27</v>
      </c>
      <c r="J52" s="26" t="n">
        <v>31</v>
      </c>
      <c r="K52" s="26" t="n">
        <v>23.1017336059681</v>
      </c>
      <c r="L52" s="26" t="n">
        <v>26.1426075268817</v>
      </c>
      <c r="M52" s="26" t="n">
        <v>26.558387249328</v>
      </c>
      <c r="N52" s="26"/>
      <c r="O52" s="26"/>
      <c r="P52" s="26"/>
      <c r="Q52" s="26"/>
      <c r="R52" s="26" t="n">
        <v>28.3440860215054</v>
      </c>
      <c r="S52" s="26" t="n">
        <v>32.0752688172043</v>
      </c>
      <c r="T52" s="26"/>
      <c r="U52" s="26"/>
      <c r="V52" s="26"/>
      <c r="W52" s="26"/>
      <c r="X52" s="26" t="n">
        <v>24.9807753230111</v>
      </c>
    </row>
    <row r="53" customFormat="false" ht="12.75" hidden="false" customHeight="false" outlineLevel="0" collapsed="false">
      <c r="A53" s="17" t="n">
        <v>38504</v>
      </c>
      <c r="B53" s="26" t="n">
        <v>33.737500251364</v>
      </c>
      <c r="C53" s="26" t="n">
        <v>36.5200000680238</v>
      </c>
      <c r="D53" s="26" t="n">
        <v>34.500000257045</v>
      </c>
      <c r="E53" s="26" t="n">
        <v>42.0000003129243</v>
      </c>
      <c r="F53" s="26" t="n">
        <v>33.1098221301944</v>
      </c>
      <c r="G53" s="26" t="n">
        <v>27.0375002014451</v>
      </c>
      <c r="H53" s="26" t="n">
        <v>31.09526297992</v>
      </c>
      <c r="I53" s="26" t="n">
        <v>33.0000002458692</v>
      </c>
      <c r="J53" s="26" t="n">
        <v>31.0000002309679</v>
      </c>
      <c r="K53" s="26" t="n">
        <v>30.0656493742313</v>
      </c>
      <c r="L53" s="26" t="n">
        <v>30.9086113413982</v>
      </c>
      <c r="M53" s="26" t="n">
        <v>34.2295555197133</v>
      </c>
      <c r="N53" s="26"/>
      <c r="O53" s="26"/>
      <c r="P53" s="26"/>
      <c r="Q53" s="26"/>
      <c r="R53" s="26" t="n">
        <v>33.866666918993</v>
      </c>
      <c r="S53" s="26" t="n">
        <v>37.3555558338761</v>
      </c>
      <c r="T53" s="26"/>
      <c r="U53" s="26"/>
      <c r="V53" s="26"/>
      <c r="W53" s="26"/>
      <c r="X53" s="26" t="n">
        <v>31.8245047443433</v>
      </c>
    </row>
    <row r="54" customFormat="false" ht="12.75" hidden="false" customHeight="false" outlineLevel="0" collapsed="false">
      <c r="A54" s="17" t="n">
        <v>38534</v>
      </c>
      <c r="B54" s="26" t="n">
        <v>51.2500001909211</v>
      </c>
      <c r="C54" s="26" t="n">
        <v>57.9999998919665</v>
      </c>
      <c r="D54" s="26" t="n">
        <v>53.500000199303</v>
      </c>
      <c r="E54" s="26" t="n">
        <v>64.0000002384185</v>
      </c>
      <c r="F54" s="26" t="n">
        <v>50.0331774071472</v>
      </c>
      <c r="G54" s="26" t="n">
        <v>41.6976739970621</v>
      </c>
      <c r="H54" s="26" t="n">
        <v>46.6569762072244</v>
      </c>
      <c r="I54" s="26" t="n">
        <v>38.0988368501583</v>
      </c>
      <c r="J54" s="26" t="n">
        <v>39.9999996534614</v>
      </c>
      <c r="K54" s="26" t="n">
        <v>35.0663729328359</v>
      </c>
      <c r="L54" s="26" t="n">
        <v>46.8333332410723</v>
      </c>
      <c r="M54" s="26" t="n">
        <v>52.755376037731</v>
      </c>
      <c r="N54" s="26"/>
      <c r="O54" s="26"/>
      <c r="P54" s="26"/>
      <c r="Q54" s="26"/>
      <c r="R54" s="26" t="n">
        <v>46.3790321991609</v>
      </c>
      <c r="S54" s="26" t="n">
        <v>52.9032257744061</v>
      </c>
      <c r="T54" s="26"/>
      <c r="U54" s="26"/>
      <c r="V54" s="26"/>
      <c r="W54" s="26"/>
      <c r="X54" s="26" t="n">
        <v>43.1130420050463</v>
      </c>
    </row>
    <row r="55" customFormat="false" ht="12.75" hidden="false" customHeight="false" outlineLevel="0" collapsed="false">
      <c r="A55" s="17" t="n">
        <v>38565</v>
      </c>
      <c r="B55" s="26" t="n">
        <v>71.2499992037191</v>
      </c>
      <c r="C55" s="26" t="n">
        <v>70.0000001303851</v>
      </c>
      <c r="D55" s="26" t="n">
        <v>65.4999992679804</v>
      </c>
      <c r="E55" s="26" t="n">
        <v>68.9999992288649</v>
      </c>
      <c r="F55" s="26" t="n">
        <v>58.5598341705667</v>
      </c>
      <c r="G55" s="26" t="n">
        <v>55.9807694436839</v>
      </c>
      <c r="H55" s="26" t="n">
        <v>52.8269230969823</v>
      </c>
      <c r="I55" s="26" t="n">
        <v>41.6346155071201</v>
      </c>
      <c r="J55" s="26" t="n">
        <v>42.0000001151974</v>
      </c>
      <c r="K55" s="26" t="n">
        <v>45.6988321582189</v>
      </c>
      <c r="L55" s="26" t="n">
        <v>64.8467738204786</v>
      </c>
      <c r="M55" s="26" t="n">
        <v>62.7983871808936</v>
      </c>
      <c r="N55" s="26"/>
      <c r="O55" s="26"/>
      <c r="P55" s="26"/>
      <c r="Q55" s="26"/>
      <c r="R55" s="26" t="n">
        <v>55.4919351102003</v>
      </c>
      <c r="S55" s="26" t="n">
        <v>57.6774189553915</v>
      </c>
      <c r="T55" s="26"/>
      <c r="U55" s="26"/>
      <c r="V55" s="26"/>
      <c r="W55" s="26"/>
      <c r="X55" s="26" t="n">
        <v>53.1665107460338</v>
      </c>
    </row>
    <row r="56" customFormat="false" ht="12.75" hidden="false" customHeight="false" outlineLevel="0" collapsed="false">
      <c r="A56" s="17" t="n">
        <v>38596</v>
      </c>
      <c r="B56" s="26" t="n">
        <v>51.2499996181577</v>
      </c>
      <c r="C56" s="26" t="n">
        <v>51</v>
      </c>
      <c r="D56" s="26" t="n">
        <v>52.4999996088445</v>
      </c>
      <c r="E56" s="26" t="n">
        <v>50.9999996200203</v>
      </c>
      <c r="F56" s="26" t="n">
        <v>46.9198443759511</v>
      </c>
      <c r="G56" s="26" t="n">
        <v>50.8593746210681</v>
      </c>
      <c r="H56" s="26" t="n">
        <v>42.8124997522681</v>
      </c>
      <c r="I56" s="26" t="n">
        <v>38.9999997094273</v>
      </c>
      <c r="J56" s="26" t="n">
        <v>37.9999997168779</v>
      </c>
      <c r="K56" s="26" t="n">
        <v>34.0986564206869</v>
      </c>
      <c r="L56" s="26" t="n">
        <v>51.0763885083401</v>
      </c>
      <c r="M56" s="26" t="n">
        <v>47.3611110010081</v>
      </c>
      <c r="N56" s="26"/>
      <c r="O56" s="26"/>
      <c r="P56" s="26"/>
      <c r="Q56" s="26"/>
      <c r="R56" s="26" t="n">
        <v>46.499999653548</v>
      </c>
      <c r="S56" s="26" t="n">
        <v>45.2222218852904</v>
      </c>
      <c r="T56" s="26"/>
      <c r="U56" s="26"/>
      <c r="V56" s="26"/>
      <c r="W56" s="26"/>
      <c r="X56" s="26" t="n">
        <v>41.2215386180559</v>
      </c>
    </row>
    <row r="57" customFormat="false" ht="12.75" hidden="false" customHeight="false" outlineLevel="0" collapsed="false">
      <c r="A57" s="17" t="n">
        <v>38626</v>
      </c>
      <c r="B57" s="26" t="n">
        <v>39.7375005921348</v>
      </c>
      <c r="C57" s="26" t="n">
        <v>37.5200001397729</v>
      </c>
      <c r="D57" s="26" t="n">
        <v>33.5000004991888</v>
      </c>
      <c r="E57" s="26" t="n">
        <v>35.0000005215406</v>
      </c>
      <c r="F57" s="26" t="n">
        <v>32.6293731001681</v>
      </c>
      <c r="G57" s="26" t="n">
        <v>33.7141767405541</v>
      </c>
      <c r="H57" s="26" t="n">
        <v>28.8451219767877</v>
      </c>
      <c r="I57" s="26" t="n">
        <v>30.9999999060046</v>
      </c>
      <c r="J57" s="26" t="n">
        <v>30.9999999121377</v>
      </c>
      <c r="K57" s="26" t="n">
        <v>30.7822666889022</v>
      </c>
      <c r="L57" s="26" t="n">
        <v>37.0820567435885</v>
      </c>
      <c r="M57" s="26" t="n">
        <v>33.6955914872741</v>
      </c>
      <c r="N57" s="26"/>
      <c r="O57" s="26"/>
      <c r="P57" s="26"/>
      <c r="Q57" s="26"/>
      <c r="R57" s="26" t="n">
        <v>32.3978497000431</v>
      </c>
      <c r="S57" s="26" t="n">
        <v>33.2365593926641</v>
      </c>
      <c r="T57" s="26"/>
      <c r="U57" s="26"/>
      <c r="V57" s="26"/>
      <c r="W57" s="26"/>
      <c r="X57" s="26" t="n">
        <v>31.8150573704702</v>
      </c>
    </row>
    <row r="58" customFormat="false" ht="12.75" hidden="false" customHeight="false" outlineLevel="0" collapsed="false">
      <c r="A58" s="17" t="n">
        <v>38657</v>
      </c>
      <c r="B58" s="26" t="n">
        <v>33.7375</v>
      </c>
      <c r="C58" s="26" t="n">
        <v>32.5200001211464</v>
      </c>
      <c r="D58" s="26" t="n">
        <v>27.5</v>
      </c>
      <c r="E58" s="26" t="n">
        <v>29</v>
      </c>
      <c r="F58" s="26" t="n">
        <v>30.7104042034539</v>
      </c>
      <c r="G58" s="26" t="n">
        <v>26.0132811033167</v>
      </c>
      <c r="H58" s="26" t="n">
        <v>26.010000022715</v>
      </c>
      <c r="I58" s="26" t="n">
        <v>26.9999998372513</v>
      </c>
      <c r="J58" s="26" t="n">
        <v>27.9999998318963</v>
      </c>
      <c r="K58" s="26" t="n">
        <v>25.2823138326398</v>
      </c>
      <c r="L58" s="26" t="n">
        <v>30.3045138236963</v>
      </c>
      <c r="M58" s="26" t="n">
        <v>29.6266667440658</v>
      </c>
      <c r="N58" s="26"/>
      <c r="O58" s="26"/>
      <c r="P58" s="26"/>
      <c r="Q58" s="26"/>
      <c r="R58" s="26" t="n">
        <v>27.2777777054451</v>
      </c>
      <c r="S58" s="26" t="n">
        <v>28.5555554808428</v>
      </c>
      <c r="T58" s="26"/>
      <c r="U58" s="26"/>
      <c r="V58" s="26"/>
      <c r="W58" s="26"/>
      <c r="X58" s="26" t="n">
        <v>28.2979195942032</v>
      </c>
    </row>
    <row r="59" customFormat="false" ht="12.75" hidden="false" customHeight="false" outlineLevel="0" collapsed="false">
      <c r="A59" s="17" t="n">
        <v>38687</v>
      </c>
      <c r="B59" s="26" t="n">
        <v>35.7375</v>
      </c>
      <c r="C59" s="26" t="n">
        <v>38.5200001434982</v>
      </c>
      <c r="D59" s="26" t="n">
        <v>31.5</v>
      </c>
      <c r="E59" s="26" t="n">
        <v>29</v>
      </c>
      <c r="F59" s="26" t="n">
        <v>30.749337962963</v>
      </c>
      <c r="G59" s="26" t="n">
        <v>29.9458841463415</v>
      </c>
      <c r="H59" s="26" t="n">
        <v>28.9060975872253</v>
      </c>
      <c r="I59" s="26" t="n">
        <v>27</v>
      </c>
      <c r="J59" s="26" t="n">
        <v>28</v>
      </c>
      <c r="K59" s="26" t="n">
        <v>25.4258791289355</v>
      </c>
      <c r="L59" s="26" t="n">
        <v>33.1842069892473</v>
      </c>
      <c r="M59" s="26" t="n">
        <v>34.2816129950338</v>
      </c>
      <c r="N59" s="26"/>
      <c r="O59" s="26"/>
      <c r="P59" s="26"/>
      <c r="Q59" s="26"/>
      <c r="R59" s="26" t="n">
        <v>29.5161290322581</v>
      </c>
      <c r="S59" s="26" t="n">
        <v>28.5591397849462</v>
      </c>
      <c r="T59" s="26"/>
      <c r="U59" s="26"/>
      <c r="V59" s="26"/>
      <c r="W59" s="26"/>
      <c r="X59" s="26" t="n">
        <v>28.4024367565638</v>
      </c>
    </row>
    <row r="60" customFormat="false" ht="12.75" hidden="false" customHeight="false" outlineLevel="0" collapsed="false">
      <c r="A60" s="17" t="n">
        <v>38718</v>
      </c>
      <c r="B60" s="20" t="n">
        <v>44.7499998332932</v>
      </c>
      <c r="C60" s="20" t="n">
        <v>41.2500001536682</v>
      </c>
      <c r="D60" s="20" t="n">
        <v>31.749999881722</v>
      </c>
      <c r="E60" s="20" t="n">
        <v>33.249999876134</v>
      </c>
      <c r="F60" s="20" t="n">
        <v>31.7191029210162</v>
      </c>
      <c r="G60" s="20" t="n">
        <v>37.3895346400393</v>
      </c>
      <c r="H60" s="20" t="n">
        <v>31.279069799605</v>
      </c>
      <c r="I60" s="20" t="n">
        <v>29.8639532906241</v>
      </c>
      <c r="J60" s="20" t="n">
        <v>29.149999808741</v>
      </c>
      <c r="K60" s="20" t="n">
        <v>25.2121083090455</v>
      </c>
      <c r="L60" s="20" t="n">
        <v>41.3467739912511</v>
      </c>
      <c r="M60" s="20" t="n">
        <v>36.639785043725</v>
      </c>
      <c r="N60" s="20"/>
      <c r="O60" s="20"/>
      <c r="P60" s="20"/>
      <c r="Q60" s="20"/>
      <c r="R60" s="20" t="n">
        <v>30.8779568342252</v>
      </c>
      <c r="S60" s="20" t="n">
        <v>31.3543009202427</v>
      </c>
      <c r="T60" s="20"/>
      <c r="U60" s="20"/>
      <c r="V60" s="20"/>
      <c r="W60" s="20"/>
      <c r="X60" s="20" t="n">
        <v>28.7104925090297</v>
      </c>
    </row>
    <row r="61" customFormat="false" ht="12.75" hidden="false" customHeight="false" outlineLevel="0" collapsed="false">
      <c r="A61" s="17" t="n">
        <v>38749</v>
      </c>
      <c r="B61" s="20" t="n">
        <v>41.75</v>
      </c>
      <c r="C61" s="20" t="n">
        <v>38.2499995725229</v>
      </c>
      <c r="D61" s="20" t="n">
        <v>28.75</v>
      </c>
      <c r="E61" s="20" t="n">
        <v>31.25</v>
      </c>
      <c r="F61" s="20" t="n">
        <v>30.0769528598364</v>
      </c>
      <c r="G61" s="20" t="n">
        <v>35.569444231275</v>
      </c>
      <c r="H61" s="20" t="n">
        <v>28.2916667587124</v>
      </c>
      <c r="I61" s="20" t="n">
        <v>28.4629308581181</v>
      </c>
      <c r="J61" s="20" t="n">
        <v>29.1499998216207</v>
      </c>
      <c r="K61" s="20" t="n">
        <v>25.3328658848471</v>
      </c>
      <c r="L61" s="20" t="n">
        <v>39.1011903848322</v>
      </c>
      <c r="M61" s="20" t="n">
        <v>33.9821426523184</v>
      </c>
      <c r="N61" s="20"/>
      <c r="O61" s="20"/>
      <c r="P61" s="20"/>
      <c r="Q61" s="20"/>
      <c r="R61" s="20" t="n">
        <v>28.6269703677649</v>
      </c>
      <c r="S61" s="20" t="n">
        <v>30.3499999235517</v>
      </c>
      <c r="T61" s="20"/>
      <c r="U61" s="20"/>
      <c r="V61" s="20"/>
      <c r="W61" s="20"/>
      <c r="X61" s="20" t="n">
        <v>28.0437727276981</v>
      </c>
    </row>
    <row r="62" customFormat="false" ht="12.75" hidden="false" customHeight="false" outlineLevel="0" collapsed="false">
      <c r="A62" s="17" t="n">
        <v>38777</v>
      </c>
      <c r="B62" s="20" t="n">
        <v>37.8024998591747</v>
      </c>
      <c r="C62" s="20" t="n">
        <v>33.8674996215012</v>
      </c>
      <c r="D62" s="20" t="n">
        <v>28.7499998928979</v>
      </c>
      <c r="E62" s="20" t="n">
        <v>30.2499998873099</v>
      </c>
      <c r="F62" s="20" t="n">
        <v>30.1085137045765</v>
      </c>
      <c r="G62" s="20" t="n">
        <v>29.7452565668796</v>
      </c>
      <c r="H62" s="20" t="n">
        <v>25.4091026563641</v>
      </c>
      <c r="I62" s="20" t="n">
        <v>26.1576924531506</v>
      </c>
      <c r="J62" s="20" t="n">
        <v>29.1500001651736</v>
      </c>
      <c r="K62" s="20" t="n">
        <v>23.6327589032644</v>
      </c>
      <c r="L62" s="20" t="n">
        <v>34.4236558978896</v>
      </c>
      <c r="M62" s="20" t="n">
        <v>30.3204299264437</v>
      </c>
      <c r="N62" s="20"/>
      <c r="O62" s="20"/>
      <c r="P62" s="20"/>
      <c r="Q62" s="20"/>
      <c r="R62" s="20" t="n">
        <v>27.6629032246168</v>
      </c>
      <c r="S62" s="20" t="n">
        <v>29.7887096812528</v>
      </c>
      <c r="T62" s="20"/>
      <c r="U62" s="20"/>
      <c r="V62" s="20"/>
      <c r="W62" s="20"/>
      <c r="X62" s="20" t="n">
        <v>27.3928745943489</v>
      </c>
    </row>
    <row r="63" customFormat="false" ht="12.75" hidden="false" customHeight="false" outlineLevel="0" collapsed="false">
      <c r="A63" s="17" t="n">
        <v>38808</v>
      </c>
      <c r="B63" s="20" t="n">
        <v>30.3025</v>
      </c>
      <c r="C63" s="20" t="n">
        <v>31.8674996438529</v>
      </c>
      <c r="D63" s="20" t="n">
        <v>27.75</v>
      </c>
      <c r="E63" s="20" t="n">
        <v>30.25</v>
      </c>
      <c r="F63" s="20" t="n">
        <v>28.4579715537594</v>
      </c>
      <c r="G63" s="20" t="n">
        <v>25.5067188977078</v>
      </c>
      <c r="H63" s="20" t="n">
        <v>24.36265632022</v>
      </c>
      <c r="I63" s="20" t="n">
        <v>27.79062516829</v>
      </c>
      <c r="J63" s="20" t="n">
        <v>29.1500001749257</v>
      </c>
      <c r="K63" s="20" t="n">
        <v>23.7430825441781</v>
      </c>
      <c r="L63" s="20" t="n">
        <v>28.1710417323146</v>
      </c>
      <c r="M63" s="20" t="n">
        <v>28.5320137222383</v>
      </c>
      <c r="N63" s="20"/>
      <c r="O63" s="20"/>
      <c r="P63" s="20"/>
      <c r="Q63" s="20"/>
      <c r="R63" s="20" t="n">
        <v>27.7680556303511</v>
      </c>
      <c r="S63" s="20" t="n">
        <v>29.7611111888558</v>
      </c>
      <c r="T63" s="20"/>
      <c r="U63" s="20"/>
      <c r="V63" s="20"/>
      <c r="W63" s="20"/>
      <c r="X63" s="20" t="n">
        <v>26.3624653272788</v>
      </c>
    </row>
    <row r="64" customFormat="false" ht="12.75" hidden="false" customHeight="false" outlineLevel="0" collapsed="false">
      <c r="A64" s="17" t="n">
        <v>38838</v>
      </c>
      <c r="B64" s="20" t="n">
        <v>29.3025</v>
      </c>
      <c r="C64" s="20" t="n">
        <v>29.8675001112651</v>
      </c>
      <c r="D64" s="20" t="n">
        <v>29.75</v>
      </c>
      <c r="E64" s="20" t="n">
        <v>33.25</v>
      </c>
      <c r="F64" s="20" t="n">
        <v>28.4868232977121</v>
      </c>
      <c r="G64" s="20" t="n">
        <v>21.6772865853659</v>
      </c>
      <c r="H64" s="20" t="n">
        <v>21.4086892229442</v>
      </c>
      <c r="I64" s="20" t="n">
        <v>27.3969512195122</v>
      </c>
      <c r="J64" s="20" t="n">
        <v>31.15</v>
      </c>
      <c r="K64" s="20" t="n">
        <v>23.8547932982429</v>
      </c>
      <c r="L64" s="20" t="n">
        <v>25.9408467741935</v>
      </c>
      <c r="M64" s="20" t="n">
        <v>26.1383469239409</v>
      </c>
      <c r="N64" s="20"/>
      <c r="O64" s="20"/>
      <c r="P64" s="20"/>
      <c r="Q64" s="20"/>
      <c r="R64" s="20" t="n">
        <v>28.7126344086022</v>
      </c>
      <c r="S64" s="20" t="n">
        <v>32.3241935483871</v>
      </c>
      <c r="T64" s="20"/>
      <c r="U64" s="20"/>
      <c r="V64" s="20"/>
      <c r="W64" s="20"/>
      <c r="X64" s="20" t="n">
        <v>26.4447455560106</v>
      </c>
    </row>
    <row r="65" customFormat="false" ht="12.75" hidden="false" customHeight="false" outlineLevel="0" collapsed="false">
      <c r="A65" s="17" t="n">
        <v>38869</v>
      </c>
      <c r="B65" s="20" t="n">
        <v>33.302500248123</v>
      </c>
      <c r="C65" s="20" t="n">
        <v>35.8675000668084</v>
      </c>
      <c r="D65" s="20" t="n">
        <v>34.7500002589076</v>
      </c>
      <c r="E65" s="20" t="n">
        <v>42.250000314787</v>
      </c>
      <c r="F65" s="20" t="n">
        <v>34.1421434762696</v>
      </c>
      <c r="G65" s="20" t="n">
        <v>26.7714475678839</v>
      </c>
      <c r="H65" s="20" t="n">
        <v>30.5974998247743</v>
      </c>
      <c r="I65" s="20" t="n">
        <v>33.1578949838876</v>
      </c>
      <c r="J65" s="20" t="n">
        <v>31.1500002320856</v>
      </c>
      <c r="K65" s="20" t="n">
        <v>30.1790861316609</v>
      </c>
      <c r="L65" s="20" t="n">
        <v>30.544944672022</v>
      </c>
      <c r="M65" s="20" t="n">
        <v>33.6423888535052</v>
      </c>
      <c r="N65" s="20"/>
      <c r="O65" s="20"/>
      <c r="P65" s="20"/>
      <c r="Q65" s="20"/>
      <c r="R65" s="20" t="n">
        <v>34.077778031677</v>
      </c>
      <c r="S65" s="20" t="n">
        <v>37.563333613202</v>
      </c>
      <c r="T65" s="20"/>
      <c r="U65" s="20"/>
      <c r="V65" s="20"/>
      <c r="W65" s="20"/>
      <c r="X65" s="20" t="n">
        <v>32.4688525974348</v>
      </c>
    </row>
    <row r="66" customFormat="false" ht="12.75" hidden="false" customHeight="false" outlineLevel="0" collapsed="false">
      <c r="A66" s="17" t="n">
        <v>38899</v>
      </c>
      <c r="B66" s="20" t="n">
        <v>50.7500001890584</v>
      </c>
      <c r="C66" s="20" t="n">
        <v>57.2499998933635</v>
      </c>
      <c r="D66" s="20" t="n">
        <v>53.7500002002343</v>
      </c>
      <c r="E66" s="20" t="n">
        <v>64.2500002393499</v>
      </c>
      <c r="F66" s="20" t="n">
        <v>48.8343513189163</v>
      </c>
      <c r="G66" s="20" t="n">
        <v>41.4127902784277</v>
      </c>
      <c r="H66" s="20" t="n">
        <v>46.1395343524231</v>
      </c>
      <c r="I66" s="20" t="n">
        <v>38.2593019650209</v>
      </c>
      <c r="J66" s="20" t="n">
        <v>40.1499996522008</v>
      </c>
      <c r="K66" s="20" t="n">
        <v>34.7209839036314</v>
      </c>
      <c r="L66" s="20" t="n">
        <v>46.4327956067238</v>
      </c>
      <c r="M66" s="20" t="n">
        <v>52.1129029228212</v>
      </c>
      <c r="N66" s="20"/>
      <c r="O66" s="20"/>
      <c r="P66" s="20"/>
      <c r="Q66" s="20"/>
      <c r="R66" s="20" t="n">
        <v>46.5876343495443</v>
      </c>
      <c r="S66" s="20" t="n">
        <v>53.1069892151842</v>
      </c>
      <c r="T66" s="20"/>
      <c r="U66" s="20"/>
      <c r="V66" s="20"/>
      <c r="W66" s="20"/>
      <c r="X66" s="20" t="n">
        <v>42.308815847333</v>
      </c>
    </row>
    <row r="67" customFormat="false" ht="12.75" hidden="false" customHeight="false" outlineLevel="0" collapsed="false">
      <c r="A67" s="17" t="n">
        <v>38930</v>
      </c>
      <c r="B67" s="20" t="n">
        <v>70.7499992093071</v>
      </c>
      <c r="C67" s="20" t="n">
        <v>69.2500001289881</v>
      </c>
      <c r="D67" s="20" t="n">
        <v>65.7499992651864</v>
      </c>
      <c r="E67" s="20" t="n">
        <v>69.2499992260709</v>
      </c>
      <c r="F67" s="20" t="n">
        <v>56.2374193028331</v>
      </c>
      <c r="G67" s="20" t="n">
        <v>55.705128417422</v>
      </c>
      <c r="H67" s="20" t="n">
        <v>52.3141025839469</v>
      </c>
      <c r="I67" s="20" t="n">
        <v>41.7923078152709</v>
      </c>
      <c r="J67" s="20" t="n">
        <v>42.1500001155986</v>
      </c>
      <c r="K67" s="20" t="n">
        <v>44.3756537348924</v>
      </c>
      <c r="L67" s="20" t="n">
        <v>64.4408598449682</v>
      </c>
      <c r="M67" s="20" t="n">
        <v>62.1478495455838</v>
      </c>
      <c r="N67" s="20"/>
      <c r="O67" s="20"/>
      <c r="P67" s="20"/>
      <c r="Q67" s="20"/>
      <c r="R67" s="20" t="n">
        <v>55.7032254313509</v>
      </c>
      <c r="S67" s="20" t="n">
        <v>57.8854834700664</v>
      </c>
      <c r="T67" s="20"/>
      <c r="U67" s="20"/>
      <c r="V67" s="20"/>
      <c r="W67" s="20"/>
      <c r="X67" s="20" t="n">
        <v>51.2631305162773</v>
      </c>
    </row>
    <row r="68" customFormat="false" ht="12.75" hidden="false" customHeight="false" outlineLevel="0" collapsed="false">
      <c r="A68" s="17" t="n">
        <v>38961</v>
      </c>
      <c r="B68" s="20" t="n">
        <v>50.749999621883</v>
      </c>
      <c r="C68" s="20" t="n">
        <v>50.25</v>
      </c>
      <c r="D68" s="20" t="n">
        <v>52.7499996069818</v>
      </c>
      <c r="E68" s="20" t="n">
        <v>51.2499996181577</v>
      </c>
      <c r="F68" s="20" t="n">
        <v>46.1343540019051</v>
      </c>
      <c r="G68" s="20" t="n">
        <v>50.5781246231636</v>
      </c>
      <c r="H68" s="20" t="n">
        <v>42.2968747550621</v>
      </c>
      <c r="I68" s="20" t="n">
        <v>39.1593747082399</v>
      </c>
      <c r="J68" s="20" t="n">
        <v>38.1499997157603</v>
      </c>
      <c r="K68" s="20" t="n">
        <v>33.8462035421602</v>
      </c>
      <c r="L68" s="20" t="n">
        <v>50.6736107335633</v>
      </c>
      <c r="M68" s="20" t="n">
        <v>46.7152776689165</v>
      </c>
      <c r="N68" s="20"/>
      <c r="O68" s="20"/>
      <c r="P68" s="20"/>
      <c r="Q68" s="20"/>
      <c r="R68" s="20" t="n">
        <v>46.7097218742077</v>
      </c>
      <c r="S68" s="20" t="n">
        <v>45.4277774393145</v>
      </c>
      <c r="T68" s="20"/>
      <c r="U68" s="20"/>
      <c r="V68" s="20"/>
      <c r="W68" s="20"/>
      <c r="X68" s="20" t="n">
        <v>40.672953797574</v>
      </c>
    </row>
    <row r="69" customFormat="false" ht="12.75" hidden="false" customHeight="false" outlineLevel="0" collapsed="false">
      <c r="A69" s="17" t="n">
        <v>38991</v>
      </c>
      <c r="B69" s="20" t="n">
        <v>39.3025005856529</v>
      </c>
      <c r="C69" s="20" t="n">
        <v>36.8675001373421</v>
      </c>
      <c r="D69" s="20" t="n">
        <v>33.7500005029141</v>
      </c>
      <c r="E69" s="20" t="n">
        <v>35.2500005252659</v>
      </c>
      <c r="F69" s="20" t="n">
        <v>33.7306261380839</v>
      </c>
      <c r="G69" s="20" t="n">
        <v>33.4455791798011</v>
      </c>
      <c r="H69" s="20" t="n">
        <v>28.3477134397577</v>
      </c>
      <c r="I69" s="20" t="n">
        <v>31.1591462473044</v>
      </c>
      <c r="J69" s="20" t="n">
        <v>31.1499999120423</v>
      </c>
      <c r="K69" s="20" t="n">
        <v>30.8373116896526</v>
      </c>
      <c r="L69" s="20" t="n">
        <v>36.7204169551161</v>
      </c>
      <c r="M69" s="20" t="n">
        <v>33.1114651416329</v>
      </c>
      <c r="N69" s="20"/>
      <c r="O69" s="20"/>
      <c r="P69" s="20"/>
      <c r="Q69" s="20"/>
      <c r="R69" s="20" t="n">
        <v>32.6077959386131</v>
      </c>
      <c r="S69" s="20" t="n">
        <v>33.4424733731996</v>
      </c>
      <c r="T69" s="20"/>
      <c r="U69" s="20"/>
      <c r="V69" s="20"/>
      <c r="W69" s="20"/>
      <c r="X69" s="20" t="n">
        <v>32.4550789081303</v>
      </c>
    </row>
    <row r="70" customFormat="false" ht="12.75" hidden="false" customHeight="false" outlineLevel="0" collapsed="false">
      <c r="A70" s="17" t="n">
        <v>39022</v>
      </c>
      <c r="B70" s="20" t="n">
        <v>33.3025</v>
      </c>
      <c r="C70" s="20" t="n">
        <v>31.8675001187157</v>
      </c>
      <c r="D70" s="20" t="n">
        <v>27.75</v>
      </c>
      <c r="E70" s="20" t="n">
        <v>29.25</v>
      </c>
      <c r="F70" s="20" t="n">
        <v>32.0662376030405</v>
      </c>
      <c r="G70" s="20" t="n">
        <v>25.7442186047137</v>
      </c>
      <c r="H70" s="20" t="n">
        <v>25.5126562722592</v>
      </c>
      <c r="I70" s="20" t="n">
        <v>27.1593748364132</v>
      </c>
      <c r="J70" s="20" t="n">
        <v>28.1499998311279</v>
      </c>
      <c r="K70" s="20" t="n">
        <v>25.8461251098106</v>
      </c>
      <c r="L70" s="20" t="n">
        <v>29.9432638243172</v>
      </c>
      <c r="M70" s="20" t="n">
        <v>29.0431250758461</v>
      </c>
      <c r="N70" s="20"/>
      <c r="O70" s="20"/>
      <c r="P70" s="20"/>
      <c r="Q70" s="20"/>
      <c r="R70" s="20" t="n">
        <v>27.4874999272948</v>
      </c>
      <c r="S70" s="20" t="n">
        <v>28.7611110360569</v>
      </c>
      <c r="T70" s="20"/>
      <c r="U70" s="20"/>
      <c r="V70" s="20"/>
      <c r="W70" s="20"/>
      <c r="X70" s="20" t="n">
        <v>29.301743161605</v>
      </c>
    </row>
    <row r="71" customFormat="false" ht="12.75" hidden="false" customHeight="false" outlineLevel="0" collapsed="false">
      <c r="A71" s="17" t="n">
        <v>39052</v>
      </c>
      <c r="B71" s="20" t="n">
        <v>35.3025</v>
      </c>
      <c r="C71" s="20" t="n">
        <v>37.8675001410674</v>
      </c>
      <c r="D71" s="20" t="n">
        <v>31.75</v>
      </c>
      <c r="E71" s="20" t="n">
        <v>29.25</v>
      </c>
      <c r="F71" s="20" t="n">
        <v>32.1014330802138</v>
      </c>
      <c r="G71" s="20" t="n">
        <v>29.5284302325581</v>
      </c>
      <c r="H71" s="20" t="n">
        <v>28.4083139830141</v>
      </c>
      <c r="I71" s="20" t="n">
        <v>27.003488372093</v>
      </c>
      <c r="J71" s="20" t="n">
        <v>28.15</v>
      </c>
      <c r="K71" s="20" t="n">
        <v>25.9783984992083</v>
      </c>
      <c r="L71" s="20" t="n">
        <v>32.6327688172043</v>
      </c>
      <c r="M71" s="20" t="n">
        <v>33.4938979389568</v>
      </c>
      <c r="N71" s="20"/>
      <c r="O71" s="20"/>
      <c r="P71" s="20"/>
      <c r="Q71" s="20"/>
      <c r="R71" s="20" t="n">
        <v>29.555376344086</v>
      </c>
      <c r="S71" s="20" t="n">
        <v>28.7413978494624</v>
      </c>
      <c r="T71" s="20"/>
      <c r="U71" s="20"/>
      <c r="V71" s="20"/>
      <c r="W71" s="20"/>
      <c r="X71" s="20" t="n">
        <v>29.2703525750177</v>
      </c>
    </row>
    <row r="72" customFormat="false" ht="12.75" hidden="false" customHeight="false" outlineLevel="0" collapsed="false">
      <c r="A72" s="17" t="n">
        <v>39083</v>
      </c>
      <c r="B72" s="20" t="n">
        <v>45.3999998308718</v>
      </c>
      <c r="C72" s="20" t="n">
        <v>41.9000001560897</v>
      </c>
      <c r="D72" s="20" t="n">
        <v>32.0999998804181</v>
      </c>
      <c r="E72" s="20" t="n">
        <v>33.5999998748302</v>
      </c>
      <c r="F72" s="20" t="n">
        <v>32.8125791714029</v>
      </c>
      <c r="G72" s="20" t="n">
        <v>38.1109753567453</v>
      </c>
      <c r="H72" s="20" t="n">
        <v>31.7926829553823</v>
      </c>
      <c r="I72" s="20" t="n">
        <v>30.3743900394703</v>
      </c>
      <c r="J72" s="20" t="n">
        <v>29.3499998042224</v>
      </c>
      <c r="K72" s="20" t="n">
        <v>25.7862693802034</v>
      </c>
      <c r="L72" s="20" t="n">
        <v>42.1865589336762</v>
      </c>
      <c r="M72" s="20" t="n">
        <v>37.4440861213692</v>
      </c>
      <c r="N72" s="20"/>
      <c r="O72" s="20"/>
      <c r="P72" s="20"/>
      <c r="Q72" s="20"/>
      <c r="R72" s="20" t="n">
        <v>31.339247154839</v>
      </c>
      <c r="S72" s="20" t="n">
        <v>31.7263439297235</v>
      </c>
      <c r="T72" s="20"/>
      <c r="U72" s="20"/>
      <c r="V72" s="20"/>
      <c r="W72" s="20"/>
      <c r="X72" s="20" t="n">
        <v>29.7149587258203</v>
      </c>
    </row>
    <row r="73" customFormat="false" ht="12.75" hidden="false" customHeight="false" outlineLevel="0" collapsed="false">
      <c r="A73" s="17" t="n">
        <v>39114</v>
      </c>
      <c r="B73" s="20" t="n">
        <v>42.4</v>
      </c>
      <c r="C73" s="20" t="n">
        <v>38.8999995652586</v>
      </c>
      <c r="D73" s="20" t="n">
        <v>29.1</v>
      </c>
      <c r="E73" s="20" t="n">
        <v>31.6</v>
      </c>
      <c r="F73" s="20" t="n">
        <v>31.3046872002626</v>
      </c>
      <c r="G73" s="20" t="n">
        <v>36.105555339199</v>
      </c>
      <c r="H73" s="20" t="n">
        <v>28.7888889826213</v>
      </c>
      <c r="I73" s="20" t="n">
        <v>28.676819745848</v>
      </c>
      <c r="J73" s="20" t="n">
        <v>29.3499998205652</v>
      </c>
      <c r="K73" s="20" t="n">
        <v>25.897836516824</v>
      </c>
      <c r="L73" s="20" t="n">
        <v>39.7023808596567</v>
      </c>
      <c r="M73" s="20" t="n">
        <v>34.5666664584141</v>
      </c>
      <c r="N73" s="20"/>
      <c r="O73" s="20"/>
      <c r="P73" s="20"/>
      <c r="Q73" s="20"/>
      <c r="R73" s="20" t="n">
        <v>28.9186370339349</v>
      </c>
      <c r="S73" s="20" t="n">
        <v>30.6357142088137</v>
      </c>
      <c r="T73" s="20"/>
      <c r="U73" s="20"/>
      <c r="V73" s="20"/>
      <c r="W73" s="20"/>
      <c r="X73" s="20" t="n">
        <v>28.9874654787889</v>
      </c>
    </row>
    <row r="74" customFormat="false" ht="12.75" hidden="false" customHeight="false" outlineLevel="0" collapsed="false">
      <c r="A74" s="17" t="n">
        <v>39142</v>
      </c>
      <c r="B74" s="20" t="n">
        <v>38.3679998570681</v>
      </c>
      <c r="C74" s="20" t="n">
        <v>34.4329996151812</v>
      </c>
      <c r="D74" s="20" t="n">
        <v>29.099999891594</v>
      </c>
      <c r="E74" s="20" t="n">
        <v>30.5999998860061</v>
      </c>
      <c r="F74" s="20" t="n">
        <v>31.3345623982249</v>
      </c>
      <c r="G74" s="20" t="n">
        <v>30.2694360569922</v>
      </c>
      <c r="H74" s="20" t="n">
        <v>25.8935385557889</v>
      </c>
      <c r="I74" s="20" t="n">
        <v>26.3705129669549</v>
      </c>
      <c r="J74" s="20" t="n">
        <v>29.350000166062</v>
      </c>
      <c r="K74" s="20" t="n">
        <v>24.3563844564669</v>
      </c>
      <c r="L74" s="20" t="n">
        <v>34.9718279409072</v>
      </c>
      <c r="M74" s="20" t="n">
        <v>30.8519352999522</v>
      </c>
      <c r="N74" s="20"/>
      <c r="O74" s="20"/>
      <c r="P74" s="20"/>
      <c r="Q74" s="20"/>
      <c r="R74" s="20" t="n">
        <v>27.9553763425518</v>
      </c>
      <c r="S74" s="20" t="n">
        <v>30.0758064550618</v>
      </c>
      <c r="T74" s="20"/>
      <c r="U74" s="20"/>
      <c r="V74" s="20"/>
      <c r="W74" s="20"/>
      <c r="X74" s="20" t="n">
        <v>28.4082297129715</v>
      </c>
    </row>
    <row r="75" customFormat="false" ht="12.75" hidden="false" customHeight="false" outlineLevel="0" collapsed="false">
      <c r="A75" s="17" t="n">
        <v>39173</v>
      </c>
      <c r="B75" s="20" t="n">
        <v>30.868</v>
      </c>
      <c r="C75" s="20" t="n">
        <v>32.432999637533</v>
      </c>
      <c r="D75" s="20" t="n">
        <v>28.1</v>
      </c>
      <c r="E75" s="20" t="n">
        <v>30.6</v>
      </c>
      <c r="F75" s="20" t="n">
        <v>29.8189869581895</v>
      </c>
      <c r="G75" s="20" t="n">
        <v>26.0252501507811</v>
      </c>
      <c r="H75" s="20" t="n">
        <v>24.843687571829</v>
      </c>
      <c r="I75" s="20" t="n">
        <v>28.0062501694076</v>
      </c>
      <c r="J75" s="20" t="n">
        <v>29.3500001759268</v>
      </c>
      <c r="K75" s="20" t="n">
        <v>24.458487484755</v>
      </c>
      <c r="L75" s="20" t="n">
        <v>28.7156667336805</v>
      </c>
      <c r="M75" s="20" t="n">
        <v>29.0599720527756</v>
      </c>
      <c r="N75" s="20"/>
      <c r="O75" s="20"/>
      <c r="P75" s="20"/>
      <c r="Q75" s="20"/>
      <c r="R75" s="20" t="n">
        <v>28.0583334086256</v>
      </c>
      <c r="S75" s="20" t="n">
        <v>30.0444445226341</v>
      </c>
      <c r="T75" s="20"/>
      <c r="U75" s="20"/>
      <c r="V75" s="20"/>
      <c r="W75" s="20"/>
      <c r="X75" s="20" t="n">
        <v>27.4365427477742</v>
      </c>
    </row>
    <row r="76" customFormat="false" ht="12.75" hidden="false" customHeight="false" outlineLevel="0" collapsed="false">
      <c r="A76" s="17" t="n">
        <v>39203</v>
      </c>
      <c r="B76" s="20" t="n">
        <v>29.868</v>
      </c>
      <c r="C76" s="20" t="n">
        <v>30.4330001133718</v>
      </c>
      <c r="D76" s="20" t="n">
        <v>30.1</v>
      </c>
      <c r="E76" s="20" t="n">
        <v>33.6</v>
      </c>
      <c r="F76" s="20" t="n">
        <v>29.846381847433</v>
      </c>
      <c r="G76" s="20" t="n">
        <v>22.1965853658537</v>
      </c>
      <c r="H76" s="20" t="n">
        <v>21.8901831299937</v>
      </c>
      <c r="I76" s="20" t="n">
        <v>27.6121951219512</v>
      </c>
      <c r="J76" s="20" t="n">
        <v>31.35</v>
      </c>
      <c r="K76" s="20" t="n">
        <v>24.5618487153657</v>
      </c>
      <c r="L76" s="20" t="n">
        <v>26.4859784946237</v>
      </c>
      <c r="M76" s="20" t="n">
        <v>26.6668119809147</v>
      </c>
      <c r="N76" s="20"/>
      <c r="O76" s="20"/>
      <c r="P76" s="20"/>
      <c r="Q76" s="20"/>
      <c r="R76" s="20" t="n">
        <v>29.0032258064516</v>
      </c>
      <c r="S76" s="20" t="n">
        <v>32.608064516129</v>
      </c>
      <c r="T76" s="20"/>
      <c r="U76" s="20"/>
      <c r="V76" s="20"/>
      <c r="W76" s="20"/>
      <c r="X76" s="20" t="n">
        <v>27.5166414343711</v>
      </c>
    </row>
    <row r="77" customFormat="false" ht="12.75" hidden="false" customHeight="false" outlineLevel="0" collapsed="false">
      <c r="A77" s="17" t="n">
        <v>39234</v>
      </c>
      <c r="B77" s="20" t="n">
        <v>33.8680002523363</v>
      </c>
      <c r="C77" s="20" t="n">
        <v>36.4330000678617</v>
      </c>
      <c r="D77" s="20" t="n">
        <v>35.1000002615154</v>
      </c>
      <c r="E77" s="20" t="n">
        <v>42.6000003173947</v>
      </c>
      <c r="F77" s="20" t="n">
        <v>35.043094325668</v>
      </c>
      <c r="G77" s="20" t="n">
        <v>27.2949475717843</v>
      </c>
      <c r="H77" s="20" t="n">
        <v>31.0815261377891</v>
      </c>
      <c r="I77" s="20" t="n">
        <v>33.3710528802127</v>
      </c>
      <c r="J77" s="20" t="n">
        <v>31.3500002335757</v>
      </c>
      <c r="K77" s="20" t="n">
        <v>30.3050123752908</v>
      </c>
      <c r="L77" s="20" t="n">
        <v>31.0927113427699</v>
      </c>
      <c r="M77" s="20" t="n">
        <v>34.1734888529422</v>
      </c>
      <c r="N77" s="20"/>
      <c r="O77" s="20"/>
      <c r="P77" s="20"/>
      <c r="Q77" s="20"/>
      <c r="R77" s="20" t="n">
        <v>34.3700002560765</v>
      </c>
      <c r="S77" s="20" t="n">
        <v>37.8500002820045</v>
      </c>
      <c r="T77" s="20"/>
      <c r="U77" s="20"/>
      <c r="V77" s="20"/>
      <c r="W77" s="20"/>
      <c r="X77" s="20" t="n">
        <v>33.0425708355087</v>
      </c>
    </row>
    <row r="78" customFormat="false" ht="12.75" hidden="false" customHeight="false" outlineLevel="0" collapsed="false">
      <c r="A78" s="17" t="n">
        <v>39264</v>
      </c>
      <c r="B78" s="20" t="n">
        <v>51.4000001914799</v>
      </c>
      <c r="C78" s="20" t="n">
        <v>57.8999998921528</v>
      </c>
      <c r="D78" s="20" t="n">
        <v>54.1000002015382</v>
      </c>
      <c r="E78" s="20" t="n">
        <v>64.6000002406537</v>
      </c>
      <c r="F78" s="20" t="n">
        <v>48.5423370742484</v>
      </c>
      <c r="G78" s="20" t="n">
        <v>41.9453484125609</v>
      </c>
      <c r="H78" s="20" t="n">
        <v>46.6360459747053</v>
      </c>
      <c r="I78" s="20" t="n">
        <v>38.4767438236104</v>
      </c>
      <c r="J78" s="20" t="n">
        <v>40.3499996505851</v>
      </c>
      <c r="K78" s="20" t="n">
        <v>34.4300506162396</v>
      </c>
      <c r="L78" s="20" t="n">
        <v>47.0284945302593</v>
      </c>
      <c r="M78" s="20" t="n">
        <v>52.6919351776341</v>
      </c>
      <c r="N78" s="20"/>
      <c r="O78" s="20"/>
      <c r="P78" s="20"/>
      <c r="Q78" s="20"/>
      <c r="R78" s="20" t="n">
        <v>46.8763440267974</v>
      </c>
      <c r="S78" s="20" t="n">
        <v>53.3876343764285</v>
      </c>
      <c r="T78" s="20"/>
      <c r="U78" s="20"/>
      <c r="V78" s="20"/>
      <c r="W78" s="20"/>
      <c r="X78" s="20" t="n">
        <v>42.0173014001153</v>
      </c>
    </row>
    <row r="79" customFormat="false" ht="12.75" hidden="false" customHeight="false" outlineLevel="0" collapsed="false">
      <c r="A79" s="17" t="n">
        <v>39295</v>
      </c>
      <c r="B79" s="20" t="n">
        <v>71.3999992020428</v>
      </c>
      <c r="C79" s="20" t="n">
        <v>69.9000001301989</v>
      </c>
      <c r="D79" s="20" t="n">
        <v>66.0999992612749</v>
      </c>
      <c r="E79" s="20" t="n">
        <v>69.5999992221594</v>
      </c>
      <c r="F79" s="20" t="n">
        <v>55.3446024419893</v>
      </c>
      <c r="G79" s="20" t="n">
        <v>56.2423079067411</v>
      </c>
      <c r="H79" s="20" t="n">
        <v>52.8115384815691</v>
      </c>
      <c r="I79" s="20" t="n">
        <v>42.0051283286741</v>
      </c>
      <c r="J79" s="20" t="n">
        <v>42.3500001160858</v>
      </c>
      <c r="K79" s="20" t="n">
        <v>43.1963726737603</v>
      </c>
      <c r="L79" s="20" t="n">
        <v>65.0435480136905</v>
      </c>
      <c r="M79" s="20" t="n">
        <v>62.7338710517412</v>
      </c>
      <c r="N79" s="20"/>
      <c r="O79" s="20"/>
      <c r="P79" s="20"/>
      <c r="Q79" s="20"/>
      <c r="R79" s="20" t="n">
        <v>55.9956985476036</v>
      </c>
      <c r="S79" s="20" t="n">
        <v>58.172580242193</v>
      </c>
      <c r="T79" s="20"/>
      <c r="U79" s="20"/>
      <c r="V79" s="20"/>
      <c r="W79" s="20"/>
      <c r="X79" s="20" t="n">
        <v>50.2501835069255</v>
      </c>
    </row>
    <row r="80" customFormat="false" ht="12.75" hidden="false" customHeight="false" outlineLevel="0" collapsed="false">
      <c r="A80" s="17" t="n">
        <v>39326</v>
      </c>
      <c r="B80" s="20" t="n">
        <v>51.3999996170402</v>
      </c>
      <c r="C80" s="20" t="n">
        <v>50.9</v>
      </c>
      <c r="D80" s="20" t="n">
        <v>53.0999996043742</v>
      </c>
      <c r="E80" s="20" t="n">
        <v>51.59999961555</v>
      </c>
      <c r="F80" s="20" t="n">
        <v>46.0633125058266</v>
      </c>
      <c r="G80" s="20" t="n">
        <v>50.5142853379249</v>
      </c>
      <c r="H80" s="20" t="n">
        <v>42.5738092878745</v>
      </c>
      <c r="I80" s="20" t="n">
        <v>39.3964282779023</v>
      </c>
      <c r="J80" s="20" t="n">
        <v>38.3499997142702</v>
      </c>
      <c r="K80" s="20" t="n">
        <v>33.6397130165853</v>
      </c>
      <c r="L80" s="20" t="n">
        <v>50.9866662867864</v>
      </c>
      <c r="M80" s="20" t="n">
        <v>47.0144443343414</v>
      </c>
      <c r="N80" s="20"/>
      <c r="O80" s="20"/>
      <c r="P80" s="20"/>
      <c r="Q80" s="20"/>
      <c r="R80" s="20" t="n">
        <v>46.7049996520206</v>
      </c>
      <c r="S80" s="20" t="n">
        <v>45.4166663282861</v>
      </c>
      <c r="T80" s="20"/>
      <c r="U80" s="20"/>
      <c r="V80" s="20"/>
      <c r="W80" s="20"/>
      <c r="X80" s="20" t="n">
        <v>40.2656327441807</v>
      </c>
    </row>
    <row r="81" customFormat="false" ht="12.75" hidden="false" customHeight="false" outlineLevel="0" collapsed="false">
      <c r="A81" s="17" t="n">
        <v>39356</v>
      </c>
      <c r="B81" s="20" t="n">
        <v>39.8680005940795</v>
      </c>
      <c r="C81" s="20" t="n">
        <v>37.4330001394488</v>
      </c>
      <c r="D81" s="20" t="n">
        <v>34.1000005081295</v>
      </c>
      <c r="E81" s="20" t="n">
        <v>35.6000005304813</v>
      </c>
      <c r="F81" s="20" t="n">
        <v>34.6684482895463</v>
      </c>
      <c r="G81" s="20" t="n">
        <v>34.1732819337665</v>
      </c>
      <c r="H81" s="20" t="n">
        <v>28.8678974573511</v>
      </c>
      <c r="I81" s="20" t="n">
        <v>31.6717947530823</v>
      </c>
      <c r="J81" s="20" t="n">
        <v>31.3499998888431</v>
      </c>
      <c r="K81" s="20" t="n">
        <v>30.9101916865359</v>
      </c>
      <c r="L81" s="20" t="n">
        <v>37.479892768787</v>
      </c>
      <c r="M81" s="20" t="n">
        <v>33.8411828856659</v>
      </c>
      <c r="N81" s="20"/>
      <c r="O81" s="20"/>
      <c r="P81" s="20"/>
      <c r="Q81" s="20"/>
      <c r="R81" s="20" t="n">
        <v>33.0817206753678</v>
      </c>
      <c r="S81" s="20" t="n">
        <v>33.8177421968911</v>
      </c>
      <c r="T81" s="20"/>
      <c r="U81" s="20"/>
      <c r="V81" s="20"/>
      <c r="W81" s="20"/>
      <c r="X81" s="20" t="n">
        <v>33.0924051979613</v>
      </c>
    </row>
    <row r="82" customFormat="false" ht="12.75" hidden="false" customHeight="false" outlineLevel="0" collapsed="false">
      <c r="A82" s="17" t="n">
        <v>39387</v>
      </c>
      <c r="B82" s="20" t="n">
        <v>33.868</v>
      </c>
      <c r="C82" s="20" t="n">
        <v>32.4330001208223</v>
      </c>
      <c r="D82" s="20" t="n">
        <v>28.1</v>
      </c>
      <c r="E82" s="20" t="n">
        <v>29.6</v>
      </c>
      <c r="F82" s="20" t="n">
        <v>33.1401955491201</v>
      </c>
      <c r="G82" s="20" t="n">
        <v>26.2627498516403</v>
      </c>
      <c r="H82" s="20" t="n">
        <v>25.9936875226542</v>
      </c>
      <c r="I82" s="20" t="n">
        <v>27.3749998352956</v>
      </c>
      <c r="J82" s="20" t="n">
        <v>28.3499998301267</v>
      </c>
      <c r="K82" s="20" t="n">
        <v>26.3812259934279</v>
      </c>
      <c r="L82" s="20" t="n">
        <v>30.4878888229513</v>
      </c>
      <c r="M82" s="20" t="n">
        <v>29.5710834105254</v>
      </c>
      <c r="N82" s="20"/>
      <c r="O82" s="20"/>
      <c r="P82" s="20"/>
      <c r="Q82" s="20"/>
      <c r="R82" s="20" t="n">
        <v>27.7777777045758</v>
      </c>
      <c r="S82" s="20" t="n">
        <v>29.0444443689452</v>
      </c>
      <c r="T82" s="20"/>
      <c r="U82" s="20"/>
      <c r="V82" s="20"/>
      <c r="W82" s="20"/>
      <c r="X82" s="20" t="n">
        <v>30.1362090799235</v>
      </c>
    </row>
    <row r="83" customFormat="false" ht="12.75" hidden="false" customHeight="false" outlineLevel="0" collapsed="false">
      <c r="A83" s="17" t="n">
        <v>39417</v>
      </c>
      <c r="B83" s="20" t="n">
        <v>35.868</v>
      </c>
      <c r="C83" s="20" t="n">
        <v>38.4330001431741</v>
      </c>
      <c r="D83" s="20" t="n">
        <v>32.1</v>
      </c>
      <c r="E83" s="20" t="n">
        <v>29.6</v>
      </c>
      <c r="F83" s="20" t="n">
        <v>33.1733984986727</v>
      </c>
      <c r="G83" s="20" t="n">
        <v>30.0433023255814</v>
      </c>
      <c r="H83" s="20" t="n">
        <v>28.8871395648504</v>
      </c>
      <c r="I83" s="20" t="n">
        <v>27.2209302325581</v>
      </c>
      <c r="J83" s="20" t="n">
        <v>28.35</v>
      </c>
      <c r="K83" s="20" t="n">
        <v>26.5032385352554</v>
      </c>
      <c r="L83" s="20" t="n">
        <v>33.1748602150538</v>
      </c>
      <c r="M83" s="20" t="n">
        <v>34.019322671476</v>
      </c>
      <c r="N83" s="20"/>
      <c r="O83" s="20"/>
      <c r="P83" s="20"/>
      <c r="Q83" s="20"/>
      <c r="R83" s="20" t="n">
        <v>29.8440860215054</v>
      </c>
      <c r="S83" s="20" t="n">
        <v>29.0220430107527</v>
      </c>
      <c r="T83" s="20"/>
      <c r="U83" s="20"/>
      <c r="V83" s="20"/>
      <c r="W83" s="20"/>
      <c r="X83" s="20" t="n">
        <v>30.089346042469</v>
      </c>
    </row>
    <row r="84" customFormat="false" ht="12.75" hidden="false" customHeight="false" outlineLevel="0" collapsed="false">
      <c r="A84" s="17" t="n">
        <v>39448</v>
      </c>
      <c r="B84" s="20" t="n">
        <v>46.0499998284503</v>
      </c>
      <c r="C84" s="20" t="n">
        <v>42.5500001585111</v>
      </c>
      <c r="D84" s="20" t="n">
        <v>32.4499998791143</v>
      </c>
      <c r="E84" s="20" t="n">
        <v>33.9499998735263</v>
      </c>
      <c r="F84" s="20" t="n">
        <v>33.8003534556199</v>
      </c>
      <c r="G84" s="20" t="n">
        <v>38.645731450765</v>
      </c>
      <c r="H84" s="20" t="n">
        <v>32.2896341753374</v>
      </c>
      <c r="I84" s="20" t="n">
        <v>30.5896339405442</v>
      </c>
      <c r="J84" s="20" t="n">
        <v>29.5499998029708</v>
      </c>
      <c r="K84" s="20" t="n">
        <v>26.266359982053</v>
      </c>
      <c r="L84" s="20" t="n">
        <v>42.7857524791482</v>
      </c>
      <c r="M84" s="20" t="n">
        <v>38.0266130046388</v>
      </c>
      <c r="N84" s="20"/>
      <c r="O84" s="20"/>
      <c r="P84" s="20"/>
      <c r="Q84" s="20"/>
      <c r="R84" s="20" t="n">
        <v>31.6298385513576</v>
      </c>
      <c r="S84" s="20" t="n">
        <v>32.0102148961847</v>
      </c>
      <c r="T84" s="20"/>
      <c r="U84" s="20"/>
      <c r="V84" s="20"/>
      <c r="W84" s="20"/>
      <c r="X84" s="20" t="n">
        <v>30.4789154726496</v>
      </c>
    </row>
    <row r="85" customFormat="false" ht="12.75" hidden="false" customHeight="false" outlineLevel="0" collapsed="false">
      <c r="A85" s="17" t="n">
        <v>39479</v>
      </c>
      <c r="B85" s="20" t="n">
        <v>43.05</v>
      </c>
      <c r="C85" s="20" t="n">
        <v>39.5499995579943</v>
      </c>
      <c r="D85" s="20" t="n">
        <v>29.45</v>
      </c>
      <c r="E85" s="20" t="n">
        <v>31.95</v>
      </c>
      <c r="F85" s="20" t="n">
        <v>32.3854074840198</v>
      </c>
      <c r="G85" s="20" t="n">
        <v>36.6752893540505</v>
      </c>
      <c r="H85" s="20" t="n">
        <v>29.2832047319205</v>
      </c>
      <c r="I85" s="20" t="n">
        <v>28.9432430631808</v>
      </c>
      <c r="J85" s="20" t="n">
        <v>29.5499998184374</v>
      </c>
      <c r="K85" s="20" t="n">
        <v>26.3714062397146</v>
      </c>
      <c r="L85" s="20" t="n">
        <v>40.3389161620674</v>
      </c>
      <c r="M85" s="20" t="n">
        <v>35.1836615285146</v>
      </c>
      <c r="N85" s="20"/>
      <c r="O85" s="20"/>
      <c r="P85" s="20"/>
      <c r="Q85" s="20"/>
      <c r="R85" s="20" t="n">
        <v>29.2344826820424</v>
      </c>
      <c r="S85" s="20" t="n">
        <v>30.9293102676113</v>
      </c>
      <c r="T85" s="20"/>
      <c r="U85" s="20"/>
      <c r="V85" s="20"/>
      <c r="W85" s="20"/>
      <c r="X85" s="20" t="n">
        <v>29.827728793913</v>
      </c>
    </row>
    <row r="86" customFormat="false" ht="12.75" hidden="false" customHeight="false" outlineLevel="0" collapsed="false">
      <c r="A86" s="17" t="n">
        <v>39508</v>
      </c>
      <c r="B86" s="20" t="n">
        <v>38.9334998549614</v>
      </c>
      <c r="C86" s="20" t="n">
        <v>34.9984996088613</v>
      </c>
      <c r="D86" s="20" t="n">
        <v>29.4499998902902</v>
      </c>
      <c r="E86" s="20" t="n">
        <v>30.9499998847022</v>
      </c>
      <c r="F86" s="20" t="n">
        <v>32.4141204688271</v>
      </c>
      <c r="G86" s="20" t="n">
        <v>30.7158842955983</v>
      </c>
      <c r="H86" s="20" t="n">
        <v>26.371676906503</v>
      </c>
      <c r="I86" s="20" t="n">
        <v>26.3640245264646</v>
      </c>
      <c r="J86" s="20" t="n">
        <v>29.5500001568915</v>
      </c>
      <c r="K86" s="20" t="n">
        <v>24.9425730090572</v>
      </c>
      <c r="L86" s="20" t="n">
        <v>35.3106800922314</v>
      </c>
      <c r="M86" s="20" t="n">
        <v>31.1952766970689</v>
      </c>
      <c r="N86" s="20"/>
      <c r="O86" s="20"/>
      <c r="P86" s="20"/>
      <c r="Q86" s="20"/>
      <c r="R86" s="20" t="n">
        <v>28.0895161277434</v>
      </c>
      <c r="S86" s="20" t="n">
        <v>30.3327957036244</v>
      </c>
      <c r="T86" s="20"/>
      <c r="U86" s="20"/>
      <c r="V86" s="20"/>
      <c r="W86" s="20"/>
      <c r="X86" s="20" t="n">
        <v>29.1202124489285</v>
      </c>
    </row>
    <row r="87" customFormat="false" ht="12.75" hidden="false" customHeight="false" outlineLevel="0" collapsed="false">
      <c r="A87" s="17" t="n">
        <v>39539</v>
      </c>
      <c r="B87" s="20" t="n">
        <v>31.4335</v>
      </c>
      <c r="C87" s="20" t="n">
        <v>32.998499631213</v>
      </c>
      <c r="D87" s="20" t="n">
        <v>28.45</v>
      </c>
      <c r="E87" s="20" t="n">
        <v>30.95</v>
      </c>
      <c r="F87" s="20" t="n">
        <v>30.9919855600401</v>
      </c>
      <c r="G87" s="20" t="n">
        <v>26.7000264777416</v>
      </c>
      <c r="H87" s="20" t="n">
        <v>25.3550264076499</v>
      </c>
      <c r="I87" s="20" t="n">
        <v>28.584210705816</v>
      </c>
      <c r="J87" s="20" t="n">
        <v>29.5500001837548</v>
      </c>
      <c r="K87" s="20" t="n">
        <v>25.0388446412726</v>
      </c>
      <c r="L87" s="20" t="n">
        <v>29.434922290602</v>
      </c>
      <c r="M87" s="20" t="n">
        <v>29.7712553812642</v>
      </c>
      <c r="N87" s="20"/>
      <c r="O87" s="20"/>
      <c r="P87" s="20"/>
      <c r="Q87" s="20"/>
      <c r="R87" s="20" t="n">
        <v>28.5066667424556</v>
      </c>
      <c r="S87" s="20" t="n">
        <v>30.3588889664743</v>
      </c>
      <c r="T87" s="20"/>
      <c r="U87" s="20"/>
      <c r="V87" s="20"/>
      <c r="W87" s="20"/>
      <c r="X87" s="20" t="n">
        <v>28.478437172116</v>
      </c>
    </row>
    <row r="88" customFormat="false" ht="12.75" hidden="false" customHeight="false" outlineLevel="0" collapsed="false">
      <c r="A88" s="17" t="n">
        <v>39569</v>
      </c>
      <c r="B88" s="20" t="n">
        <v>30.4335</v>
      </c>
      <c r="C88" s="20" t="n">
        <v>30.9985001154784</v>
      </c>
      <c r="D88" s="20" t="n">
        <v>30.45</v>
      </c>
      <c r="E88" s="20" t="n">
        <v>33.95</v>
      </c>
      <c r="F88" s="20" t="n">
        <v>31.0183779076094</v>
      </c>
      <c r="G88" s="20" t="n">
        <v>22.7158841463415</v>
      </c>
      <c r="H88" s="20" t="n">
        <v>22.3716770370431</v>
      </c>
      <c r="I88" s="20" t="n">
        <v>27.8274390243902</v>
      </c>
      <c r="J88" s="20" t="n">
        <v>31.55</v>
      </c>
      <c r="K88" s="20" t="n">
        <v>25.1362827823359</v>
      </c>
      <c r="L88" s="20" t="n">
        <v>27.0311102150538</v>
      </c>
      <c r="M88" s="20" t="n">
        <v>27.1952770378886</v>
      </c>
      <c r="N88" s="20"/>
      <c r="O88" s="20"/>
      <c r="P88" s="20"/>
      <c r="Q88" s="20"/>
      <c r="R88" s="20" t="n">
        <v>29.2938172043011</v>
      </c>
      <c r="S88" s="20" t="n">
        <v>32.891935483871</v>
      </c>
      <c r="T88" s="20"/>
      <c r="U88" s="20"/>
      <c r="V88" s="20"/>
      <c r="W88" s="20"/>
      <c r="X88" s="20" t="n">
        <v>28.4251961857146</v>
      </c>
    </row>
    <row r="89" customFormat="false" ht="12.75" hidden="false" customHeight="false" outlineLevel="0" collapsed="false">
      <c r="A89" s="17" t="n">
        <v>39600</v>
      </c>
      <c r="B89" s="20" t="n">
        <v>34.4335002565496</v>
      </c>
      <c r="C89" s="20" t="n">
        <v>36.9985000689151</v>
      </c>
      <c r="D89" s="20" t="n">
        <v>35.4500002641231</v>
      </c>
      <c r="E89" s="20" t="n">
        <v>42.9500003200024</v>
      </c>
      <c r="F89" s="20" t="n">
        <v>35.8975987602966</v>
      </c>
      <c r="G89" s="20" t="n">
        <v>27.718781456521</v>
      </c>
      <c r="H89" s="20" t="n">
        <v>31.374718580848</v>
      </c>
      <c r="I89" s="20" t="n">
        <v>33.2343752476154</v>
      </c>
      <c r="J89" s="20" t="n">
        <v>31.5500002350658</v>
      </c>
      <c r="K89" s="20" t="n">
        <v>30.4669394652387</v>
      </c>
      <c r="L89" s="20" t="n">
        <v>31.4491807898702</v>
      </c>
      <c r="M89" s="20" t="n">
        <v>34.4990416297742</v>
      </c>
      <c r="N89" s="20"/>
      <c r="O89" s="20"/>
      <c r="P89" s="20"/>
      <c r="Q89" s="20"/>
      <c r="R89" s="20" t="n">
        <v>34.4652780345641</v>
      </c>
      <c r="S89" s="20" t="n">
        <v>37.8833336155862</v>
      </c>
      <c r="T89" s="20"/>
      <c r="U89" s="20"/>
      <c r="V89" s="20"/>
      <c r="W89" s="20"/>
      <c r="X89" s="20" t="n">
        <v>33.4839724069375</v>
      </c>
    </row>
    <row r="90" customFormat="false" ht="12.75" hidden="false" customHeight="false" outlineLevel="0" collapsed="false">
      <c r="A90" s="17" t="n">
        <v>39630</v>
      </c>
      <c r="B90" s="20" t="n">
        <v>52.0500001939014</v>
      </c>
      <c r="C90" s="20" t="n">
        <v>58.5499998909421</v>
      </c>
      <c r="D90" s="20" t="n">
        <v>54.4500002028421</v>
      </c>
      <c r="E90" s="20" t="n">
        <v>64.9500002419576</v>
      </c>
      <c r="F90" s="20" t="n">
        <v>48.5709323245544</v>
      </c>
      <c r="G90" s="20" t="n">
        <v>42.645731249195</v>
      </c>
      <c r="H90" s="20" t="n">
        <v>47.2896335813183</v>
      </c>
      <c r="I90" s="20" t="n">
        <v>38.5896337568374</v>
      </c>
      <c r="J90" s="20" t="n">
        <v>40.5499996170606</v>
      </c>
      <c r="K90" s="20" t="n">
        <v>34.2960684461744</v>
      </c>
      <c r="L90" s="20" t="n">
        <v>47.9040321645147</v>
      </c>
      <c r="M90" s="20" t="n">
        <v>53.5857523780972</v>
      </c>
      <c r="N90" s="20"/>
      <c r="O90" s="20"/>
      <c r="P90" s="20"/>
      <c r="Q90" s="20"/>
      <c r="R90" s="20" t="n">
        <v>47.4577956406249</v>
      </c>
      <c r="S90" s="20" t="n">
        <v>54.1930107191536</v>
      </c>
      <c r="T90" s="20"/>
      <c r="U90" s="20"/>
      <c r="V90" s="20"/>
      <c r="W90" s="20"/>
      <c r="X90" s="20" t="n">
        <v>42.2777127652686</v>
      </c>
    </row>
    <row r="91" customFormat="false" ht="12.75" hidden="false" customHeight="false" outlineLevel="0" collapsed="false">
      <c r="A91" s="17" t="n">
        <v>39661</v>
      </c>
      <c r="B91" s="20" t="n">
        <v>72.0499991947785</v>
      </c>
      <c r="C91" s="20" t="n">
        <v>70.5500001314096</v>
      </c>
      <c r="D91" s="20" t="n">
        <v>66.4499992573634</v>
      </c>
      <c r="E91" s="20" t="n">
        <v>69.9499992182478</v>
      </c>
      <c r="F91" s="20" t="n">
        <v>54.9572353116777</v>
      </c>
      <c r="G91" s="20" t="n">
        <v>56.6457318838663</v>
      </c>
      <c r="H91" s="20" t="n">
        <v>53.2896341703798</v>
      </c>
      <c r="I91" s="20" t="n">
        <v>42.5896342372454</v>
      </c>
      <c r="J91" s="20" t="n">
        <v>42.5500000786831</v>
      </c>
      <c r="K91" s="20" t="n">
        <v>42.4317844214532</v>
      </c>
      <c r="L91" s="20" t="n">
        <v>65.2588705953441</v>
      </c>
      <c r="M91" s="20" t="n">
        <v>62.9405914819233</v>
      </c>
      <c r="N91" s="20"/>
      <c r="O91" s="20"/>
      <c r="P91" s="20"/>
      <c r="Q91" s="20"/>
      <c r="R91" s="20" t="n">
        <v>55.9309136033329</v>
      </c>
      <c r="S91" s="20" t="n">
        <v>57.8704297051064</v>
      </c>
      <c r="T91" s="20"/>
      <c r="U91" s="20"/>
      <c r="V91" s="20"/>
      <c r="W91" s="20"/>
      <c r="X91" s="20" t="n">
        <v>49.435262338568</v>
      </c>
    </row>
    <row r="92" customFormat="false" ht="12.75" hidden="false" customHeight="false" outlineLevel="0" collapsed="false">
      <c r="A92" s="17" t="n">
        <v>39692</v>
      </c>
      <c r="B92" s="20" t="n">
        <v>52.0499996121973</v>
      </c>
      <c r="C92" s="20" t="n">
        <v>51.55</v>
      </c>
      <c r="D92" s="20" t="n">
        <v>53.4499996017665</v>
      </c>
      <c r="E92" s="20" t="n">
        <v>51.9499996129423</v>
      </c>
      <c r="F92" s="20" t="n">
        <v>46.2448748971435</v>
      </c>
      <c r="G92" s="20" t="n">
        <v>51.6468746152008</v>
      </c>
      <c r="H92" s="20" t="n">
        <v>43.2906247494742</v>
      </c>
      <c r="I92" s="20" t="n">
        <v>39.5906247050269</v>
      </c>
      <c r="J92" s="20" t="n">
        <v>38.5499997127801</v>
      </c>
      <c r="K92" s="20" t="n">
        <v>33.5656654025426</v>
      </c>
      <c r="L92" s="20" t="n">
        <v>51.8708329468655</v>
      </c>
      <c r="M92" s="20" t="n">
        <v>47.8791665553219</v>
      </c>
      <c r="N92" s="20"/>
      <c r="O92" s="20"/>
      <c r="P92" s="20"/>
      <c r="Q92" s="20"/>
      <c r="R92" s="20" t="n">
        <v>47.2902774254378</v>
      </c>
      <c r="S92" s="20" t="n">
        <v>45.9944441017591</v>
      </c>
      <c r="T92" s="20"/>
      <c r="U92" s="20"/>
      <c r="V92" s="20"/>
      <c r="W92" s="20"/>
      <c r="X92" s="20" t="n">
        <v>40.6096706773209</v>
      </c>
    </row>
    <row r="93" customFormat="false" ht="12.75" hidden="false" customHeight="false" outlineLevel="0" collapsed="false">
      <c r="A93" s="17" t="n">
        <v>39722</v>
      </c>
      <c r="B93" s="20" t="n">
        <v>40.4335006025061</v>
      </c>
      <c r="C93" s="20" t="n">
        <v>37.9985001415554</v>
      </c>
      <c r="D93" s="20" t="n">
        <v>34.450000513345</v>
      </c>
      <c r="E93" s="20" t="n">
        <v>35.9500005356967</v>
      </c>
      <c r="F93" s="20" t="n">
        <v>35.5484864092676</v>
      </c>
      <c r="G93" s="20" t="n">
        <v>34.6974614189852</v>
      </c>
      <c r="H93" s="20" t="n">
        <v>29.3523333551111</v>
      </c>
      <c r="I93" s="20" t="n">
        <v>31.8846152655207</v>
      </c>
      <c r="J93" s="20" t="n">
        <v>31.5499998885565</v>
      </c>
      <c r="K93" s="20" t="n">
        <v>31.0344586270403</v>
      </c>
      <c r="L93" s="20" t="n">
        <v>38.0280648158683</v>
      </c>
      <c r="M93" s="20" t="n">
        <v>34.3726882633691</v>
      </c>
      <c r="N93" s="20"/>
      <c r="O93" s="20"/>
      <c r="P93" s="20"/>
      <c r="Q93" s="20"/>
      <c r="R93" s="20" t="n">
        <v>33.3741937965155</v>
      </c>
      <c r="S93" s="20" t="n">
        <v>34.1048389739928</v>
      </c>
      <c r="T93" s="20"/>
      <c r="U93" s="20"/>
      <c r="V93" s="20"/>
      <c r="W93" s="20"/>
      <c r="X93" s="20" t="n">
        <v>33.6555070167207</v>
      </c>
    </row>
    <row r="94" customFormat="false" ht="12.75" hidden="false" customHeight="false" outlineLevel="0" collapsed="false">
      <c r="A94" s="17" t="n">
        <v>39753</v>
      </c>
      <c r="B94" s="20" t="n">
        <v>34.4335</v>
      </c>
      <c r="C94" s="20" t="n">
        <v>32.998500122929</v>
      </c>
      <c r="D94" s="20" t="n">
        <v>28.45</v>
      </c>
      <c r="E94" s="20" t="n">
        <v>29.95</v>
      </c>
      <c r="F94" s="20" t="n">
        <v>34.1144900738987</v>
      </c>
      <c r="G94" s="20" t="n">
        <v>26.735749855778</v>
      </c>
      <c r="H94" s="20" t="n">
        <v>26.3925357406276</v>
      </c>
      <c r="I94" s="20" t="n">
        <v>27.2928569849314</v>
      </c>
      <c r="J94" s="20" t="n">
        <v>28.5499998351027</v>
      </c>
      <c r="K94" s="20" t="n">
        <v>26.8336142401699</v>
      </c>
      <c r="L94" s="20" t="n">
        <v>30.8412165993631</v>
      </c>
      <c r="M94" s="20" t="n">
        <v>29.9157167445217</v>
      </c>
      <c r="N94" s="20"/>
      <c r="O94" s="20"/>
      <c r="P94" s="20"/>
      <c r="Q94" s="20"/>
      <c r="R94" s="20" t="n">
        <v>27.9099999263013</v>
      </c>
      <c r="S94" s="20" t="n">
        <v>29.2966665897146</v>
      </c>
      <c r="T94" s="20"/>
      <c r="U94" s="20"/>
      <c r="V94" s="20"/>
      <c r="W94" s="20"/>
      <c r="X94" s="20" t="n">
        <v>30.7167480181586</v>
      </c>
    </row>
    <row r="95" customFormat="false" ht="12.75" hidden="false" customHeight="false" outlineLevel="0" collapsed="false">
      <c r="A95" s="17" t="n">
        <v>39783</v>
      </c>
      <c r="B95" s="20" t="n">
        <v>36.4335</v>
      </c>
      <c r="C95" s="20" t="n">
        <v>38.9985001452807</v>
      </c>
      <c r="D95" s="20" t="n">
        <v>32.45</v>
      </c>
      <c r="E95" s="20" t="n">
        <v>29.95</v>
      </c>
      <c r="F95" s="20" t="n">
        <v>34.1463166459756</v>
      </c>
      <c r="G95" s="20" t="n">
        <v>30.7158841463415</v>
      </c>
      <c r="H95" s="20" t="n">
        <v>29.371676855844</v>
      </c>
      <c r="I95" s="20" t="n">
        <v>27.5896341463415</v>
      </c>
      <c r="J95" s="20" t="n">
        <v>28.55</v>
      </c>
      <c r="K95" s="20" t="n">
        <v>26.9483449439265</v>
      </c>
      <c r="L95" s="20" t="n">
        <v>33.9128306451613</v>
      </c>
      <c r="M95" s="20" t="n">
        <v>34.7544167596151</v>
      </c>
      <c r="N95" s="20"/>
      <c r="O95" s="20"/>
      <c r="P95" s="20"/>
      <c r="Q95" s="20"/>
      <c r="R95" s="20" t="n">
        <v>30.3072580645161</v>
      </c>
      <c r="S95" s="20" t="n">
        <v>29.3327956989247</v>
      </c>
      <c r="T95" s="20"/>
      <c r="U95" s="20"/>
      <c r="V95" s="20"/>
      <c r="W95" s="20"/>
      <c r="X95" s="20" t="n">
        <v>30.9730172934594</v>
      </c>
    </row>
    <row r="96" customFormat="false" ht="12.75" hidden="false" customHeight="false" outlineLevel="0" collapsed="false">
      <c r="A96" s="17" t="n">
        <v>39814</v>
      </c>
      <c r="B96" s="20" t="n">
        <v>46.6999998260289</v>
      </c>
      <c r="C96" s="20" t="n">
        <v>43.2000001609325</v>
      </c>
      <c r="D96" s="20" t="n">
        <v>32.9499998772516</v>
      </c>
      <c r="E96" s="20" t="n">
        <v>34.4499998716637</v>
      </c>
      <c r="F96" s="20" t="n">
        <v>34.774950015654</v>
      </c>
      <c r="G96" s="20" t="n">
        <v>39.1804875447846</v>
      </c>
      <c r="H96" s="20" t="n">
        <v>32.7865853952925</v>
      </c>
      <c r="I96" s="20" t="n">
        <v>30.832316865906</v>
      </c>
      <c r="J96" s="20" t="n">
        <v>29.7499998018214</v>
      </c>
      <c r="K96" s="20" t="n">
        <v>26.7300706304819</v>
      </c>
      <c r="L96" s="20" t="n">
        <v>43.3849460246202</v>
      </c>
      <c r="M96" s="20" t="n">
        <v>38.6091398879085</v>
      </c>
      <c r="N96" s="20"/>
      <c r="O96" s="20"/>
      <c r="P96" s="20"/>
      <c r="Q96" s="20"/>
      <c r="R96" s="20" t="n">
        <v>32.0163976894541</v>
      </c>
      <c r="S96" s="20" t="n">
        <v>32.3779568301203</v>
      </c>
      <c r="T96" s="20"/>
      <c r="U96" s="20"/>
      <c r="V96" s="20"/>
      <c r="W96" s="20"/>
      <c r="X96" s="20" t="n">
        <v>31.2282827598254</v>
      </c>
    </row>
    <row r="97" customFormat="false" ht="12.75" hidden="false" customHeight="false" outlineLevel="0" collapsed="false">
      <c r="A97" s="17" t="n">
        <v>39845</v>
      </c>
      <c r="B97" s="20" t="n">
        <v>43.7</v>
      </c>
      <c r="C97" s="20" t="n">
        <v>40.19999955073</v>
      </c>
      <c r="D97" s="20" t="n">
        <v>29.95</v>
      </c>
      <c r="E97" s="20" t="n">
        <v>32.45</v>
      </c>
      <c r="F97" s="20" t="n">
        <v>33.4477958536608</v>
      </c>
      <c r="G97" s="20" t="n">
        <v>37.1777775550468</v>
      </c>
      <c r="H97" s="20" t="n">
        <v>29.7833334304392</v>
      </c>
      <c r="I97" s="20" t="n">
        <v>29.1295975213078</v>
      </c>
      <c r="J97" s="20" t="n">
        <v>29.7499998186404</v>
      </c>
      <c r="K97" s="20" t="n">
        <v>26.8290586488143</v>
      </c>
      <c r="L97" s="20" t="n">
        <v>40.9047618093058</v>
      </c>
      <c r="M97" s="20" t="n">
        <v>35.7357140706054</v>
      </c>
      <c r="N97" s="20"/>
      <c r="O97" s="20"/>
      <c r="P97" s="20"/>
      <c r="Q97" s="20"/>
      <c r="R97" s="20" t="n">
        <v>29.5983989377033</v>
      </c>
      <c r="S97" s="20" t="n">
        <v>31.2928570651316</v>
      </c>
      <c r="T97" s="20"/>
      <c r="U97" s="20"/>
      <c r="V97" s="20"/>
      <c r="W97" s="20"/>
      <c r="X97" s="20" t="n">
        <v>30.6111941944409</v>
      </c>
    </row>
    <row r="98" customFormat="false" ht="12.75" hidden="false" customHeight="false" outlineLevel="0" collapsed="false">
      <c r="A98" s="17" t="n">
        <v>39873</v>
      </c>
      <c r="B98" s="20" t="n">
        <v>39.4989998528548</v>
      </c>
      <c r="C98" s="20" t="n">
        <v>35.5639996025413</v>
      </c>
      <c r="D98" s="20" t="n">
        <v>29.9499998884275</v>
      </c>
      <c r="E98" s="20" t="n">
        <v>31.4499998828396</v>
      </c>
      <c r="F98" s="20" t="n">
        <v>33.4754080448168</v>
      </c>
      <c r="G98" s="20" t="n">
        <v>31.2351830787991</v>
      </c>
      <c r="H98" s="20" t="n">
        <v>26.8531708106026</v>
      </c>
      <c r="I98" s="20" t="n">
        <v>26.6067074540798</v>
      </c>
      <c r="J98" s="20" t="n">
        <v>29.7500001573594</v>
      </c>
      <c r="K98" s="20" t="n">
        <v>25.5048238808831</v>
      </c>
      <c r="L98" s="20" t="n">
        <v>35.8558118126797</v>
      </c>
      <c r="M98" s="20" t="n">
        <v>31.7237417480307</v>
      </c>
      <c r="N98" s="20"/>
      <c r="O98" s="20"/>
      <c r="P98" s="20"/>
      <c r="Q98" s="20"/>
      <c r="R98" s="20" t="n">
        <v>28.4760752668334</v>
      </c>
      <c r="S98" s="20" t="n">
        <v>30.7005376382731</v>
      </c>
      <c r="T98" s="20"/>
      <c r="U98" s="20"/>
      <c r="V98" s="20"/>
      <c r="W98" s="20"/>
      <c r="X98" s="20" t="n">
        <v>29.9614945962009</v>
      </c>
    </row>
    <row r="99" customFormat="false" ht="12.75" hidden="false" customHeight="false" outlineLevel="0" collapsed="false">
      <c r="A99" s="17" t="n">
        <v>39904</v>
      </c>
      <c r="B99" s="20" t="n">
        <v>31.999</v>
      </c>
      <c r="C99" s="20" t="n">
        <v>33.5639996248931</v>
      </c>
      <c r="D99" s="20" t="n">
        <v>29</v>
      </c>
      <c r="E99" s="20" t="n">
        <v>31.45</v>
      </c>
      <c r="F99" s="20" t="n">
        <v>32.1415295317606</v>
      </c>
      <c r="G99" s="20" t="n">
        <v>27.2235264809767</v>
      </c>
      <c r="H99" s="20" t="n">
        <v>25.8390527253825</v>
      </c>
      <c r="I99" s="20" t="n">
        <v>28.8289475490976</v>
      </c>
      <c r="J99" s="20" t="n">
        <v>29.7500001846568</v>
      </c>
      <c r="K99" s="20" t="n">
        <v>25.5956769862325</v>
      </c>
      <c r="L99" s="20" t="n">
        <v>29.9826889586346</v>
      </c>
      <c r="M99" s="20" t="n">
        <v>30.3023553784331</v>
      </c>
      <c r="N99" s="20"/>
      <c r="O99" s="20"/>
      <c r="P99" s="20"/>
      <c r="Q99" s="20"/>
      <c r="R99" s="20" t="n">
        <v>28.9277778540634</v>
      </c>
      <c r="S99" s="20" t="n">
        <v>30.7322223001884</v>
      </c>
      <c r="T99" s="20"/>
      <c r="U99" s="20"/>
      <c r="V99" s="20"/>
      <c r="W99" s="20"/>
      <c r="X99" s="20" t="n">
        <v>29.3777251236488</v>
      </c>
    </row>
    <row r="100" customFormat="false" ht="12.75" hidden="false" customHeight="false" outlineLevel="0" collapsed="false">
      <c r="A100" s="17" t="n">
        <v>39934</v>
      </c>
      <c r="B100" s="20" t="n">
        <v>30.999</v>
      </c>
      <c r="C100" s="20" t="n">
        <v>31.5640001175851</v>
      </c>
      <c r="D100" s="20" t="n">
        <v>31</v>
      </c>
      <c r="E100" s="20" t="n">
        <v>34.45</v>
      </c>
      <c r="F100" s="20" t="n">
        <v>32.1669710889902</v>
      </c>
      <c r="G100" s="20" t="n">
        <v>23.2358372093023</v>
      </c>
      <c r="H100" s="20" t="n">
        <v>22.89130253219</v>
      </c>
      <c r="I100" s="20" t="n">
        <v>27.8546511627907</v>
      </c>
      <c r="J100" s="20" t="n">
        <v>31.75</v>
      </c>
      <c r="K100" s="20" t="n">
        <v>25.6876115625329</v>
      </c>
      <c r="L100" s="20" t="n">
        <v>27.4095806451613</v>
      </c>
      <c r="M100" s="20" t="n">
        <v>27.5540431694992</v>
      </c>
      <c r="N100" s="20"/>
      <c r="O100" s="20"/>
      <c r="P100" s="20"/>
      <c r="Q100" s="20"/>
      <c r="R100" s="20" t="n">
        <v>29.5456989247312</v>
      </c>
      <c r="S100" s="20" t="n">
        <v>33.2016129032258</v>
      </c>
      <c r="T100" s="20"/>
      <c r="U100" s="20"/>
      <c r="V100" s="20"/>
      <c r="W100" s="20"/>
      <c r="X100" s="20" t="n">
        <v>29.1711381896605</v>
      </c>
    </row>
    <row r="101" customFormat="false" ht="12.75" hidden="false" customHeight="false" outlineLevel="0" collapsed="false">
      <c r="A101" s="17" t="n">
        <v>39965</v>
      </c>
      <c r="B101" s="20" t="n">
        <v>34.9990002607629</v>
      </c>
      <c r="C101" s="20" t="n">
        <v>37.5640000699684</v>
      </c>
      <c r="D101" s="20" t="n">
        <v>36.0000002682209</v>
      </c>
      <c r="E101" s="20" t="n">
        <v>43.4500003237277</v>
      </c>
      <c r="F101" s="20" t="n">
        <v>36.746306682362</v>
      </c>
      <c r="G101" s="20" t="n">
        <v>28.341947579585</v>
      </c>
      <c r="H101" s="20" t="n">
        <v>32.0495787638187</v>
      </c>
      <c r="I101" s="20" t="n">
        <v>33.8289476204663</v>
      </c>
      <c r="J101" s="20" t="n">
        <v>31.7500002365559</v>
      </c>
      <c r="K101" s="20" t="n">
        <v>30.635139455552</v>
      </c>
      <c r="L101" s="20" t="n">
        <v>32.1882446842656</v>
      </c>
      <c r="M101" s="20" t="n">
        <v>35.2356888518163</v>
      </c>
      <c r="N101" s="20"/>
      <c r="O101" s="20"/>
      <c r="P101" s="20"/>
      <c r="Q101" s="20"/>
      <c r="R101" s="20" t="n">
        <v>35.0833335947245</v>
      </c>
      <c r="S101" s="20" t="n">
        <v>38.5100002869219</v>
      </c>
      <c r="T101" s="20"/>
      <c r="U101" s="20"/>
      <c r="V101" s="20"/>
      <c r="W101" s="20"/>
      <c r="X101" s="20" t="n">
        <v>34.1660360754867</v>
      </c>
    </row>
    <row r="102" customFormat="false" ht="12.75" hidden="false" customHeight="false" outlineLevel="0" collapsed="false">
      <c r="A102" s="17" t="n">
        <v>39995</v>
      </c>
      <c r="B102" s="20" t="n">
        <v>52.7000001963228</v>
      </c>
      <c r="C102" s="20" t="n">
        <v>59.1999998897314</v>
      </c>
      <c r="D102" s="20" t="n">
        <v>55.0000002048909</v>
      </c>
      <c r="E102" s="20" t="n">
        <v>65.4500002438203</v>
      </c>
      <c r="F102" s="20" t="n">
        <v>48.6395480442029</v>
      </c>
      <c r="G102" s="20" t="n">
        <v>43.1804873410022</v>
      </c>
      <c r="H102" s="20" t="n">
        <v>47.7865847949756</v>
      </c>
      <c r="I102" s="20" t="n">
        <v>38.8414630232515</v>
      </c>
      <c r="J102" s="20" t="n">
        <v>40.749999615784</v>
      </c>
      <c r="K102" s="20" t="n">
        <v>34.1894377797871</v>
      </c>
      <c r="L102" s="20" t="n">
        <v>48.5032257117191</v>
      </c>
      <c r="M102" s="20" t="n">
        <v>54.1682792565595</v>
      </c>
      <c r="N102" s="20"/>
      <c r="O102" s="20"/>
      <c r="P102" s="20"/>
      <c r="Q102" s="20"/>
      <c r="R102" s="20" t="n">
        <v>47.8763440280392</v>
      </c>
      <c r="S102" s="20" t="n">
        <v>54.5607526551161</v>
      </c>
      <c r="T102" s="20"/>
      <c r="U102" s="20"/>
      <c r="V102" s="20"/>
      <c r="W102" s="20"/>
      <c r="X102" s="20" t="n">
        <v>42.269069325482</v>
      </c>
    </row>
    <row r="103" customFormat="false" ht="12.75" hidden="false" customHeight="false" outlineLevel="0" collapsed="false">
      <c r="A103" s="17" t="n">
        <v>40026</v>
      </c>
      <c r="B103" s="20" t="n">
        <v>72.6999991875142</v>
      </c>
      <c r="C103" s="20" t="n">
        <v>71.2000001326203</v>
      </c>
      <c r="D103" s="20" t="n">
        <v>66.9999992512166</v>
      </c>
      <c r="E103" s="20" t="n">
        <v>70.4499992126599</v>
      </c>
      <c r="F103" s="20" t="n">
        <v>54.6329747985969</v>
      </c>
      <c r="G103" s="20" t="n">
        <v>57.1804879831968</v>
      </c>
      <c r="H103" s="20" t="n">
        <v>53.7865853901135</v>
      </c>
      <c r="I103" s="20" t="n">
        <v>42.8414635055403</v>
      </c>
      <c r="J103" s="20" t="n">
        <v>42.7500000784696</v>
      </c>
      <c r="K103" s="20" t="n">
        <v>41.7394735092359</v>
      </c>
      <c r="L103" s="20" t="n">
        <v>65.8580641404495</v>
      </c>
      <c r="M103" s="20" t="n">
        <v>63.5231183644184</v>
      </c>
      <c r="N103" s="20"/>
      <c r="O103" s="20"/>
      <c r="P103" s="20"/>
      <c r="Q103" s="20"/>
      <c r="R103" s="20" t="n">
        <v>56.3494619869938</v>
      </c>
      <c r="S103" s="20" t="n">
        <v>58.2381716373717</v>
      </c>
      <c r="T103" s="20"/>
      <c r="U103" s="20"/>
      <c r="V103" s="20"/>
      <c r="W103" s="20"/>
      <c r="X103" s="20" t="n">
        <v>48.9487430473732</v>
      </c>
    </row>
    <row r="104" customFormat="false" ht="12.75" hidden="false" customHeight="false" outlineLevel="0" collapsed="false">
      <c r="A104" s="17" t="n">
        <v>40057</v>
      </c>
      <c r="B104" s="20" t="n">
        <v>52.6999996073544</v>
      </c>
      <c r="C104" s="20" t="n">
        <v>52.2</v>
      </c>
      <c r="D104" s="20" t="n">
        <v>53.9999995976686</v>
      </c>
      <c r="E104" s="20" t="n">
        <v>52.4499996092171</v>
      </c>
      <c r="F104" s="20" t="n">
        <v>46.4579821058125</v>
      </c>
      <c r="G104" s="20" t="n">
        <v>52.1812496112194</v>
      </c>
      <c r="H104" s="20" t="n">
        <v>43.7874997466803</v>
      </c>
      <c r="I104" s="20" t="n">
        <v>39.8437497031409</v>
      </c>
      <c r="J104" s="20" t="n">
        <v>38.74999971129</v>
      </c>
      <c r="K104" s="20" t="n">
        <v>33.5147045833634</v>
      </c>
      <c r="L104" s="20" t="n">
        <v>52.4694440535166</v>
      </c>
      <c r="M104" s="20" t="n">
        <v>48.4611109985246</v>
      </c>
      <c r="N104" s="20"/>
      <c r="O104" s="20"/>
      <c r="P104" s="20"/>
      <c r="Q104" s="20"/>
      <c r="R104" s="20" t="n">
        <v>47.7083329778785</v>
      </c>
      <c r="S104" s="20" t="n">
        <v>46.3611107656939</v>
      </c>
      <c r="T104" s="20"/>
      <c r="U104" s="20"/>
      <c r="V104" s="20"/>
      <c r="W104" s="20"/>
      <c r="X104" s="20" t="n">
        <v>40.7054143180574</v>
      </c>
    </row>
    <row r="105" customFormat="false" ht="12.75" hidden="false" customHeight="false" outlineLevel="0" collapsed="false">
      <c r="A105" s="17" t="n">
        <v>40087</v>
      </c>
      <c r="B105" s="20" t="n">
        <v>40.9990006109327</v>
      </c>
      <c r="C105" s="20" t="n">
        <v>38.5640001436621</v>
      </c>
      <c r="D105" s="20" t="n">
        <v>35.0000005215406</v>
      </c>
      <c r="E105" s="20" t="n">
        <v>36.4500005431473</v>
      </c>
      <c r="F105" s="20" t="n">
        <v>36.4213070287713</v>
      </c>
      <c r="G105" s="20" t="n">
        <v>35.2216409042038</v>
      </c>
      <c r="H105" s="20" t="n">
        <v>29.8367692528711</v>
      </c>
      <c r="I105" s="20" t="n">
        <v>32.1282050091869</v>
      </c>
      <c r="J105" s="20" t="n">
        <v>31.7499998887858</v>
      </c>
      <c r="K105" s="20" t="n">
        <v>31.1676842971405</v>
      </c>
      <c r="L105" s="20" t="n">
        <v>38.5762368629496</v>
      </c>
      <c r="M105" s="20" t="n">
        <v>34.9041936410723</v>
      </c>
      <c r="N105" s="20"/>
      <c r="O105" s="20"/>
      <c r="P105" s="20"/>
      <c r="Q105" s="20"/>
      <c r="R105" s="20" t="n">
        <v>33.7956991776504</v>
      </c>
      <c r="S105" s="20" t="n">
        <v>34.4790325268022</v>
      </c>
      <c r="T105" s="20"/>
      <c r="U105" s="20"/>
      <c r="V105" s="20"/>
      <c r="W105" s="20"/>
      <c r="X105" s="20" t="n">
        <v>34.2181749155068</v>
      </c>
    </row>
    <row r="106" customFormat="false" ht="12.75" hidden="false" customHeight="false" outlineLevel="0" collapsed="false">
      <c r="A106" s="17" t="n">
        <v>40118</v>
      </c>
      <c r="B106" s="20" t="n">
        <v>34.999</v>
      </c>
      <c r="C106" s="20" t="n">
        <v>33.5640001250356</v>
      </c>
      <c r="D106" s="20" t="n">
        <v>29</v>
      </c>
      <c r="E106" s="20" t="n">
        <v>30.45</v>
      </c>
      <c r="F106" s="20" t="n">
        <v>35.0763335578562</v>
      </c>
      <c r="G106" s="20" t="n">
        <v>27.2497855671367</v>
      </c>
      <c r="H106" s="20" t="n">
        <v>26.8708571696505</v>
      </c>
      <c r="I106" s="20" t="n">
        <v>27.5535712695814</v>
      </c>
      <c r="J106" s="20" t="n">
        <v>28.7499998344108</v>
      </c>
      <c r="K106" s="20" t="n">
        <v>27.27158051856</v>
      </c>
      <c r="L106" s="20" t="n">
        <v>31.3826999313305</v>
      </c>
      <c r="M106" s="20" t="n">
        <v>30.4405334125226</v>
      </c>
      <c r="N106" s="20"/>
      <c r="O106" s="20"/>
      <c r="P106" s="20"/>
      <c r="Q106" s="20"/>
      <c r="R106" s="20" t="n">
        <v>28.3249999258046</v>
      </c>
      <c r="S106" s="20" t="n">
        <v>29.6566665893917</v>
      </c>
      <c r="T106" s="20"/>
      <c r="U106" s="20"/>
      <c r="V106" s="20"/>
      <c r="W106" s="20"/>
      <c r="X106" s="20" t="n">
        <v>31.4341154728513</v>
      </c>
    </row>
    <row r="107" customFormat="false" ht="12.75" hidden="false" customHeight="false" outlineLevel="0" collapsed="false">
      <c r="A107" s="17" t="n">
        <v>40148</v>
      </c>
      <c r="B107" s="20" t="n">
        <v>36.999</v>
      </c>
      <c r="C107" s="20" t="n">
        <v>39.5640001473874</v>
      </c>
      <c r="D107" s="20" t="n">
        <v>33</v>
      </c>
      <c r="E107" s="20" t="n">
        <v>30.45</v>
      </c>
      <c r="F107" s="20" t="n">
        <v>35.1068581406433</v>
      </c>
      <c r="G107" s="20" t="n">
        <v>31.2351829268293</v>
      </c>
      <c r="H107" s="20" t="n">
        <v>29.8531707586684</v>
      </c>
      <c r="I107" s="20" t="n">
        <v>27.8414634146341</v>
      </c>
      <c r="J107" s="20" t="n">
        <v>28.75</v>
      </c>
      <c r="K107" s="20" t="n">
        <v>27.3795469369191</v>
      </c>
      <c r="L107" s="20" t="n">
        <v>34.4579623655914</v>
      </c>
      <c r="M107" s="20" t="n">
        <v>35.2828818147263</v>
      </c>
      <c r="N107" s="20"/>
      <c r="O107" s="20"/>
      <c r="P107" s="20"/>
      <c r="Q107" s="20"/>
      <c r="R107" s="20" t="n">
        <v>30.7258064516129</v>
      </c>
      <c r="S107" s="20" t="n">
        <v>29.7005376344086</v>
      </c>
      <c r="T107" s="20"/>
      <c r="U107" s="20"/>
      <c r="V107" s="20"/>
      <c r="W107" s="20"/>
      <c r="X107" s="20" t="n">
        <v>31.7001940615821</v>
      </c>
    </row>
    <row r="108" customFormat="false" ht="12.75" hidden="false" customHeight="false" outlineLevel="0" collapsed="false">
      <c r="A108" s="17" t="n">
        <v>40179</v>
      </c>
      <c r="B108" s="20" t="n">
        <v>47.3499998236075</v>
      </c>
      <c r="C108" s="20" t="n">
        <v>43.7000001627952</v>
      </c>
      <c r="D108" s="20" t="n">
        <v>33.449999875389</v>
      </c>
      <c r="E108" s="20" t="n">
        <v>34.9499998698011</v>
      </c>
      <c r="F108" s="20" t="n">
        <v>35.7369555319731</v>
      </c>
      <c r="G108" s="20" t="n">
        <v>39.5197671843346</v>
      </c>
      <c r="H108" s="20" t="n">
        <v>33.233720964306</v>
      </c>
      <c r="I108" s="20" t="n">
        <v>30.8325579358958</v>
      </c>
      <c r="J108" s="20" t="n">
        <v>29.9999998037335</v>
      </c>
      <c r="K108" s="20" t="n">
        <v>27.1785495417001</v>
      </c>
      <c r="L108" s="20" t="n">
        <v>43.7295696785673</v>
      </c>
      <c r="M108" s="20" t="n">
        <v>38.8607527914507</v>
      </c>
      <c r="N108" s="20"/>
      <c r="O108" s="20"/>
      <c r="P108" s="20"/>
      <c r="Q108" s="20"/>
      <c r="R108" s="20" t="n">
        <v>32.2397847850857</v>
      </c>
      <c r="S108" s="20" t="n">
        <v>32.6612901618344</v>
      </c>
      <c r="T108" s="20"/>
      <c r="U108" s="20"/>
      <c r="V108" s="20"/>
      <c r="W108" s="20"/>
      <c r="X108" s="20" t="n">
        <v>31.7798430848577</v>
      </c>
    </row>
    <row r="109" customFormat="false" ht="12.75" hidden="false" customHeight="false" outlineLevel="0" collapsed="false">
      <c r="A109" s="17" t="n">
        <v>40210</v>
      </c>
      <c r="B109" s="20" t="n">
        <v>44.35</v>
      </c>
      <c r="C109" s="20" t="n">
        <v>40.6999995451421</v>
      </c>
      <c r="D109" s="20" t="n">
        <v>30.45</v>
      </c>
      <c r="E109" s="20" t="n">
        <v>32.95</v>
      </c>
      <c r="F109" s="20" t="n">
        <v>34.4926688055747</v>
      </c>
      <c r="G109" s="20" t="n">
        <v>37.7138886629707</v>
      </c>
      <c r="H109" s="20" t="n">
        <v>30.2555556546276</v>
      </c>
      <c r="I109" s="20" t="n">
        <v>29.4073752976369</v>
      </c>
      <c r="J109" s="20" t="n">
        <v>29.9999998173987</v>
      </c>
      <c r="K109" s="20" t="n">
        <v>27.2719096753998</v>
      </c>
      <c r="L109" s="20" t="n">
        <v>41.5059522841303</v>
      </c>
      <c r="M109" s="20" t="n">
        <v>36.2238093063501</v>
      </c>
      <c r="N109" s="20"/>
      <c r="O109" s="20"/>
      <c r="P109" s="20"/>
      <c r="Q109" s="20"/>
      <c r="R109" s="20" t="n">
        <v>30.0031608418444</v>
      </c>
      <c r="S109" s="20" t="n">
        <v>31.6857142074566</v>
      </c>
      <c r="T109" s="20"/>
      <c r="U109" s="20"/>
      <c r="V109" s="20"/>
      <c r="W109" s="20"/>
      <c r="X109" s="20" t="n">
        <v>31.3980577497855</v>
      </c>
    </row>
    <row r="110" customFormat="false" ht="12.75" hidden="false" customHeight="false" outlineLevel="0" collapsed="false">
      <c r="A110" s="17" t="n">
        <v>40238</v>
      </c>
      <c r="B110" s="20" t="n">
        <v>40.0644998507481</v>
      </c>
      <c r="C110" s="20" t="n">
        <v>35.9989995976798</v>
      </c>
      <c r="D110" s="20" t="n">
        <v>30.4499998865649</v>
      </c>
      <c r="E110" s="20" t="n">
        <v>31.9499998809769</v>
      </c>
      <c r="F110" s="20" t="n">
        <v>34.5192392336266</v>
      </c>
      <c r="G110" s="20" t="n">
        <v>31.8419745273301</v>
      </c>
      <c r="H110" s="20" t="n">
        <v>27.3267693312105</v>
      </c>
      <c r="I110" s="20" t="n">
        <v>27.0948719443897</v>
      </c>
      <c r="J110" s="20" t="n">
        <v>30.0000001685837</v>
      </c>
      <c r="K110" s="20" t="n">
        <v>26.0448154984582</v>
      </c>
      <c r="L110" s="20" t="n">
        <v>36.6163440699599</v>
      </c>
      <c r="M110" s="20" t="n">
        <v>32.3622578730314</v>
      </c>
      <c r="N110" s="20"/>
      <c r="O110" s="20"/>
      <c r="P110" s="20"/>
      <c r="Q110" s="20"/>
      <c r="R110" s="20" t="n">
        <v>29.0430107495237</v>
      </c>
      <c r="S110" s="20" t="n">
        <v>31.1322580661024</v>
      </c>
      <c r="T110" s="20"/>
      <c r="U110" s="20"/>
      <c r="V110" s="20"/>
      <c r="W110" s="20"/>
      <c r="X110" s="20" t="n">
        <v>30.9654486350076</v>
      </c>
    </row>
    <row r="111" customFormat="false" ht="12.75" hidden="false" customHeight="false" outlineLevel="0" collapsed="false">
      <c r="A111" s="17" t="n">
        <v>40269</v>
      </c>
      <c r="B111" s="20" t="n">
        <v>32.5645</v>
      </c>
      <c r="C111" s="20" t="n">
        <v>33.9989996200316</v>
      </c>
      <c r="D111" s="20" t="n">
        <v>29.75</v>
      </c>
      <c r="E111" s="20" t="n">
        <v>31.95</v>
      </c>
      <c r="F111" s="20" t="n">
        <v>33.2686644230665</v>
      </c>
      <c r="G111" s="20" t="n">
        <v>27.7470264842118</v>
      </c>
      <c r="H111" s="20" t="n">
        <v>26.3024737801875</v>
      </c>
      <c r="I111" s="20" t="n">
        <v>29.1447370242524</v>
      </c>
      <c r="J111" s="20" t="n">
        <v>30.0000001859312</v>
      </c>
      <c r="K111" s="20" t="n">
        <v>26.1306342175977</v>
      </c>
      <c r="L111" s="20" t="n">
        <v>30.5304556266672</v>
      </c>
      <c r="M111" s="20" t="n">
        <v>30.7493553765419</v>
      </c>
      <c r="N111" s="20"/>
      <c r="O111" s="20"/>
      <c r="P111" s="20"/>
      <c r="Q111" s="20"/>
      <c r="R111" s="20" t="n">
        <v>29.494444521351</v>
      </c>
      <c r="S111" s="20" t="n">
        <v>31.1266667451709</v>
      </c>
      <c r="T111" s="20"/>
      <c r="U111" s="20"/>
      <c r="V111" s="20"/>
      <c r="W111" s="20"/>
      <c r="X111" s="20" t="n">
        <v>30.2548294474241</v>
      </c>
    </row>
    <row r="112" customFormat="false" ht="12.75" hidden="false" customHeight="false" outlineLevel="0" collapsed="false">
      <c r="A112" s="17" t="n">
        <v>40299</v>
      </c>
      <c r="B112" s="20" t="n">
        <v>31.5645</v>
      </c>
      <c r="C112" s="20" t="n">
        <v>31.9990001192056</v>
      </c>
      <c r="D112" s="20" t="n">
        <v>31.75</v>
      </c>
      <c r="E112" s="20" t="n">
        <v>34.95</v>
      </c>
      <c r="F112" s="20" t="n">
        <v>33.2932050774157</v>
      </c>
      <c r="G112" s="20" t="n">
        <v>23.7507093023256</v>
      </c>
      <c r="H112" s="20" t="n">
        <v>23.3428141644646</v>
      </c>
      <c r="I112" s="20" t="n">
        <v>28.1918604651163</v>
      </c>
      <c r="J112" s="20" t="n">
        <v>32</v>
      </c>
      <c r="K112" s="20" t="n">
        <v>26.2174555352331</v>
      </c>
      <c r="L112" s="20" t="n">
        <v>27.9516720430108</v>
      </c>
      <c r="M112" s="20" t="n">
        <v>27.996677580992</v>
      </c>
      <c r="N112" s="20"/>
      <c r="O112" s="20"/>
      <c r="P112" s="20"/>
      <c r="Q112" s="20"/>
      <c r="R112" s="20" t="n">
        <v>30.1048387096774</v>
      </c>
      <c r="S112" s="20" t="n">
        <v>33.5860215053763</v>
      </c>
      <c r="T112" s="20"/>
      <c r="U112" s="20"/>
      <c r="V112" s="20"/>
      <c r="W112" s="20"/>
      <c r="X112" s="20" t="n">
        <v>30.0216219557614</v>
      </c>
    </row>
    <row r="113" customFormat="false" ht="12.75" hidden="false" customHeight="false" outlineLevel="0" collapsed="false">
      <c r="A113" s="17" t="n">
        <v>40330</v>
      </c>
      <c r="B113" s="20" t="n">
        <v>35.5645002649762</v>
      </c>
      <c r="C113" s="20" t="n">
        <v>37.9990000707787</v>
      </c>
      <c r="D113" s="20" t="n">
        <v>36.7500002738088</v>
      </c>
      <c r="E113" s="20" t="n">
        <v>43.950000327453</v>
      </c>
      <c r="F113" s="20" t="n">
        <v>37.5894767055017</v>
      </c>
      <c r="G113" s="20" t="n">
        <v>28.8654475834854</v>
      </c>
      <c r="H113" s="20" t="n">
        <v>32.5129998136372</v>
      </c>
      <c r="I113" s="20" t="n">
        <v>34.1447370965034</v>
      </c>
      <c r="J113" s="20" t="n">
        <v>32.0000002384186</v>
      </c>
      <c r="K113" s="20" t="n">
        <v>30.8091723753811</v>
      </c>
      <c r="L113" s="20" t="n">
        <v>32.7360113550134</v>
      </c>
      <c r="M113" s="20" t="n">
        <v>35.6826888510967</v>
      </c>
      <c r="N113" s="20"/>
      <c r="O113" s="20"/>
      <c r="P113" s="20"/>
      <c r="Q113" s="20"/>
      <c r="R113" s="20" t="n">
        <v>35.6500002656132</v>
      </c>
      <c r="S113" s="20" t="n">
        <v>38.9044447343051</v>
      </c>
      <c r="T113" s="20"/>
      <c r="U113" s="20"/>
      <c r="V113" s="20"/>
      <c r="W113" s="20"/>
      <c r="X113" s="20" t="n">
        <v>34.7266815438952</v>
      </c>
    </row>
    <row r="114" customFormat="false" ht="12.75" hidden="false" customHeight="false" outlineLevel="0" collapsed="false">
      <c r="A114" s="17" t="n">
        <v>40360</v>
      </c>
      <c r="B114" s="20" t="n">
        <v>53.3500001987442</v>
      </c>
      <c r="C114" s="20" t="n">
        <v>59.6999998888001</v>
      </c>
      <c r="D114" s="20" t="n">
        <v>55.7500002076849</v>
      </c>
      <c r="E114" s="20" t="n">
        <v>65.9500002456829</v>
      </c>
      <c r="F114" s="20" t="n">
        <v>48.7463979484971</v>
      </c>
      <c r="G114" s="20" t="n">
        <v>43.7152434328094</v>
      </c>
      <c r="H114" s="20" t="n">
        <v>48.2560969842939</v>
      </c>
      <c r="I114" s="20" t="n">
        <v>39.167682533141</v>
      </c>
      <c r="J114" s="20" t="n">
        <v>40.9999996137624</v>
      </c>
      <c r="K114" s="20" t="n">
        <v>34.1082398462189</v>
      </c>
      <c r="L114" s="20" t="n">
        <v>49.1024192589235</v>
      </c>
      <c r="M114" s="20" t="n">
        <v>54.6548383932651</v>
      </c>
      <c r="N114" s="20"/>
      <c r="O114" s="20"/>
      <c r="P114" s="20"/>
      <c r="Q114" s="20"/>
      <c r="R114" s="20" t="n">
        <v>48.4395160715957</v>
      </c>
      <c r="S114" s="20" t="n">
        <v>54.9505376015029</v>
      </c>
      <c r="T114" s="20"/>
      <c r="U114" s="20"/>
      <c r="V114" s="20"/>
      <c r="W114" s="20"/>
      <c r="X114" s="20" t="n">
        <v>42.2930164195358</v>
      </c>
    </row>
    <row r="115" customFormat="false" ht="12.75" hidden="false" customHeight="false" outlineLevel="0" collapsed="false">
      <c r="A115" s="17" t="n">
        <v>40391</v>
      </c>
      <c r="B115" s="20" t="n">
        <v>73.3499991802499</v>
      </c>
      <c r="C115" s="20" t="n">
        <v>71.7000001335517</v>
      </c>
      <c r="D115" s="20" t="n">
        <v>67.7499992428347</v>
      </c>
      <c r="E115" s="20" t="n">
        <v>70.949999207072</v>
      </c>
      <c r="F115" s="20" t="n">
        <v>54.369002993606</v>
      </c>
      <c r="G115" s="20" t="n">
        <v>57.7152440825273</v>
      </c>
      <c r="H115" s="20" t="n">
        <v>54.2560975854058</v>
      </c>
      <c r="I115" s="20" t="n">
        <v>43.1676830176105</v>
      </c>
      <c r="J115" s="20" t="n">
        <v>43.0000000786286</v>
      </c>
      <c r="K115" s="20" t="n">
        <v>41.1143689224305</v>
      </c>
      <c r="L115" s="20" t="n">
        <v>66.4572576855549</v>
      </c>
      <c r="M115" s="20" t="n">
        <v>64.0096775047992</v>
      </c>
      <c r="N115" s="20"/>
      <c r="O115" s="20"/>
      <c r="P115" s="20"/>
      <c r="Q115" s="20"/>
      <c r="R115" s="20" t="n">
        <v>56.9126340252628</v>
      </c>
      <c r="S115" s="20" t="n">
        <v>58.6279565805539</v>
      </c>
      <c r="T115" s="20"/>
      <c r="U115" s="20"/>
      <c r="V115" s="20"/>
      <c r="W115" s="20"/>
      <c r="X115" s="20" t="n">
        <v>48.5255621665286</v>
      </c>
    </row>
    <row r="116" customFormat="false" ht="12.75" hidden="false" customHeight="false" outlineLevel="0" collapsed="false">
      <c r="A116" s="17" t="n">
        <v>40422</v>
      </c>
      <c r="B116" s="20" t="n">
        <v>53.3499996025115</v>
      </c>
      <c r="C116" s="20" t="n">
        <v>52.7</v>
      </c>
      <c r="D116" s="20" t="n">
        <v>54.7499995920807</v>
      </c>
      <c r="E116" s="20" t="n">
        <v>52.9499996054918</v>
      </c>
      <c r="F116" s="20" t="n">
        <v>46.7012249617527</v>
      </c>
      <c r="G116" s="20" t="n">
        <v>52.715624607238</v>
      </c>
      <c r="H116" s="20" t="n">
        <v>44.2562497438863</v>
      </c>
      <c r="I116" s="20" t="n">
        <v>40.1718747006962</v>
      </c>
      <c r="J116" s="20" t="n">
        <v>38.9999997094274</v>
      </c>
      <c r="K116" s="20" t="n">
        <v>33.4852105688135</v>
      </c>
      <c r="L116" s="20" t="n">
        <v>53.0680551601677</v>
      </c>
      <c r="M116" s="20" t="n">
        <v>48.9472221083939</v>
      </c>
      <c r="N116" s="20"/>
      <c r="O116" s="20"/>
      <c r="P116" s="20"/>
      <c r="Q116" s="20"/>
      <c r="R116" s="20" t="n">
        <v>48.2708329736876</v>
      </c>
      <c r="S116" s="20" t="n">
        <v>46.7499996516853</v>
      </c>
      <c r="T116" s="20"/>
      <c r="U116" s="20"/>
      <c r="V116" s="20"/>
      <c r="W116" s="20"/>
      <c r="X116" s="20" t="n">
        <v>40.827440787113</v>
      </c>
    </row>
    <row r="117" customFormat="false" ht="12.75" hidden="false" customHeight="false" outlineLevel="0" collapsed="false">
      <c r="A117" s="17" t="n">
        <v>40452</v>
      </c>
      <c r="B117" s="20" t="n">
        <v>41.5645006193593</v>
      </c>
      <c r="C117" s="20" t="n">
        <v>38.9990001452826</v>
      </c>
      <c r="D117" s="20" t="n">
        <v>35.7500005327165</v>
      </c>
      <c r="E117" s="20" t="n">
        <v>36.9500005505979</v>
      </c>
      <c r="F117" s="20" t="n">
        <v>37.2872327041439</v>
      </c>
      <c r="G117" s="20" t="n">
        <v>35.5227742955248</v>
      </c>
      <c r="H117" s="20" t="n">
        <v>30.2498170997468</v>
      </c>
      <c r="I117" s="20" t="n">
        <v>32.1676828333336</v>
      </c>
      <c r="J117" s="20" t="n">
        <v>31.9999999126601</v>
      </c>
      <c r="K117" s="20" t="n">
        <v>31.3092399957243</v>
      </c>
      <c r="L117" s="20" t="n">
        <v>38.9009438529376</v>
      </c>
      <c r="M117" s="20" t="n">
        <v>35.141833426283</v>
      </c>
      <c r="N117" s="20"/>
      <c r="O117" s="20"/>
      <c r="P117" s="20"/>
      <c r="Q117" s="20"/>
      <c r="R117" s="20" t="n">
        <v>34.1706991813756</v>
      </c>
      <c r="S117" s="20" t="n">
        <v>34.7677422048404</v>
      </c>
      <c r="T117" s="20"/>
      <c r="U117" s="20"/>
      <c r="V117" s="20"/>
      <c r="W117" s="20"/>
      <c r="X117" s="20" t="n">
        <v>34.6517735531202</v>
      </c>
    </row>
    <row r="118" customFormat="false" ht="12.75" hidden="false" customHeight="false" outlineLevel="0" collapsed="false">
      <c r="A118" s="17" t="n">
        <v>40483</v>
      </c>
      <c r="B118" s="20" t="n">
        <v>35.5645</v>
      </c>
      <c r="C118" s="20" t="n">
        <v>33.9990001266561</v>
      </c>
      <c r="D118" s="20" t="n">
        <v>29.75</v>
      </c>
      <c r="E118" s="20" t="n">
        <v>30.95</v>
      </c>
      <c r="F118" s="20" t="n">
        <v>36.0262826825832</v>
      </c>
      <c r="G118" s="20" t="n">
        <v>27.8183435924202</v>
      </c>
      <c r="H118" s="20" t="n">
        <v>27.412312523748</v>
      </c>
      <c r="I118" s="20" t="n">
        <v>28.1718748316634</v>
      </c>
      <c r="J118" s="20" t="n">
        <v>28.9999998271698</v>
      </c>
      <c r="K118" s="20" t="n">
        <v>27.6961370579635</v>
      </c>
      <c r="L118" s="20" t="n">
        <v>32.1217638188534</v>
      </c>
      <c r="M118" s="20" t="n">
        <v>31.0715834142525</v>
      </c>
      <c r="N118" s="20"/>
      <c r="O118" s="20"/>
      <c r="P118" s="20"/>
      <c r="Q118" s="20"/>
      <c r="R118" s="20" t="n">
        <v>29.0486110362949</v>
      </c>
      <c r="S118" s="20" t="n">
        <v>30.0833332565199</v>
      </c>
      <c r="T118" s="20"/>
      <c r="U118" s="20"/>
      <c r="V118" s="20"/>
      <c r="W118" s="20"/>
      <c r="X118" s="20" t="n">
        <v>32.3239957383077</v>
      </c>
    </row>
    <row r="119" customFormat="false" ht="12.75" hidden="false" customHeight="false" outlineLevel="0" collapsed="false">
      <c r="A119" s="17" t="n">
        <v>40513</v>
      </c>
      <c r="B119" s="20" t="n">
        <v>37.5645</v>
      </c>
      <c r="C119" s="20" t="n">
        <v>39.9990001490079</v>
      </c>
      <c r="D119" s="20" t="n">
        <v>33.75</v>
      </c>
      <c r="E119" s="20" t="n">
        <v>30.95</v>
      </c>
      <c r="F119" s="20" t="n">
        <v>36.0555765709726</v>
      </c>
      <c r="G119" s="20" t="n">
        <v>31.7544817073171</v>
      </c>
      <c r="H119" s="20" t="n">
        <v>30.3107927101844</v>
      </c>
      <c r="I119" s="20" t="n">
        <v>28.1676829268293</v>
      </c>
      <c r="J119" s="20" t="n">
        <v>29</v>
      </c>
      <c r="K119" s="20" t="n">
        <v>27.7978205369707</v>
      </c>
      <c r="L119" s="20" t="n">
        <v>35.0030940860215</v>
      </c>
      <c r="M119" s="20" t="n">
        <v>35.7278549340427</v>
      </c>
      <c r="N119" s="20"/>
      <c r="O119" s="20"/>
      <c r="P119" s="20"/>
      <c r="Q119" s="20"/>
      <c r="R119" s="20" t="n">
        <v>31.2889784946237</v>
      </c>
      <c r="S119" s="20" t="n">
        <v>30.0903225806452</v>
      </c>
      <c r="T119" s="20"/>
      <c r="U119" s="20"/>
      <c r="V119" s="20"/>
      <c r="W119" s="20"/>
      <c r="X119" s="20" t="n">
        <v>32.415060469961</v>
      </c>
    </row>
    <row r="120" customFormat="false" ht="12.75" hidden="false" customHeight="false" outlineLevel="0" collapsed="false">
      <c r="A120" s="17" t="n">
        <v>40544</v>
      </c>
      <c r="B120" s="20" t="n">
        <v>47.999999821186</v>
      </c>
      <c r="C120" s="20" t="n">
        <v>44.2000001646578</v>
      </c>
      <c r="D120" s="20" t="n">
        <v>33.9499998735263</v>
      </c>
      <c r="E120" s="20" t="n">
        <v>35.4499998679384</v>
      </c>
      <c r="F120" s="20" t="n">
        <v>36.6869471536054</v>
      </c>
      <c r="G120" s="20" t="n">
        <v>40.0523253204084</v>
      </c>
      <c r="H120" s="20" t="n">
        <v>33.5186046856261</v>
      </c>
      <c r="I120" s="20" t="n">
        <v>31.1174416550933</v>
      </c>
      <c r="J120" s="20" t="n">
        <v>30.2499998022607</v>
      </c>
      <c r="K120" s="20" t="n">
        <v>27.5614247205358</v>
      </c>
      <c r="L120" s="20" t="n">
        <v>44.3252686003964</v>
      </c>
      <c r="M120" s="20" t="n">
        <v>39.261290427041</v>
      </c>
      <c r="N120" s="20"/>
      <c r="O120" s="20"/>
      <c r="P120" s="20"/>
      <c r="Q120" s="20"/>
      <c r="R120" s="20" t="n">
        <v>32.6403224176917</v>
      </c>
      <c r="S120" s="20" t="n">
        <v>33.0456987623025</v>
      </c>
      <c r="T120" s="20"/>
      <c r="U120" s="20"/>
      <c r="V120" s="20"/>
      <c r="W120" s="20"/>
      <c r="X120" s="20" t="n">
        <v>32.4676195770248</v>
      </c>
    </row>
    <row r="121" customFormat="false" ht="12.75" hidden="false" customHeight="false" outlineLevel="0" collapsed="false">
      <c r="A121" s="17" t="n">
        <v>40575</v>
      </c>
      <c r="B121" s="20" t="n">
        <v>45</v>
      </c>
      <c r="C121" s="20" t="n">
        <v>41.1999995395541</v>
      </c>
      <c r="D121" s="20" t="n">
        <v>30.95</v>
      </c>
      <c r="E121" s="20" t="n">
        <v>33.45</v>
      </c>
      <c r="F121" s="20" t="n">
        <v>35.5208295209782</v>
      </c>
      <c r="G121" s="20" t="n">
        <v>38.2499997708946</v>
      </c>
      <c r="H121" s="20" t="n">
        <v>30.5333334329228</v>
      </c>
      <c r="I121" s="20" t="n">
        <v>29.6851530739659</v>
      </c>
      <c r="J121" s="20" t="n">
        <v>30.2499998161569</v>
      </c>
      <c r="K121" s="20" t="n">
        <v>27.6510202683806</v>
      </c>
      <c r="L121" s="20" t="n">
        <v>42.1071427589548</v>
      </c>
      <c r="M121" s="20" t="n">
        <v>36.6285712081407</v>
      </c>
      <c r="N121" s="20"/>
      <c r="O121" s="20"/>
      <c r="P121" s="20"/>
      <c r="Q121" s="20"/>
      <c r="R121" s="20" t="n">
        <v>30.4079227459854</v>
      </c>
      <c r="S121" s="20" t="n">
        <v>32.0785713497815</v>
      </c>
      <c r="T121" s="20"/>
      <c r="U121" s="20"/>
      <c r="V121" s="20"/>
      <c r="W121" s="20"/>
      <c r="X121" s="20" t="n">
        <v>32.1480541270078</v>
      </c>
    </row>
    <row r="122" customFormat="false" ht="12.75" hidden="false" customHeight="false" outlineLevel="0" collapsed="false">
      <c r="A122" s="17" t="n">
        <v>40603</v>
      </c>
      <c r="B122" s="20" t="n">
        <v>40.6299998486415</v>
      </c>
      <c r="C122" s="20" t="n">
        <v>36.4339995928183</v>
      </c>
      <c r="D122" s="20" t="n">
        <v>30.9499998847022</v>
      </c>
      <c r="E122" s="20" t="n">
        <v>32.4499998791143</v>
      </c>
      <c r="F122" s="20" t="n">
        <v>35.5464148166654</v>
      </c>
      <c r="G122" s="20" t="n">
        <v>32.3661540174427</v>
      </c>
      <c r="H122" s="20" t="n">
        <v>27.5924103575842</v>
      </c>
      <c r="I122" s="20" t="n">
        <v>27.3705129712247</v>
      </c>
      <c r="J122" s="20" t="n">
        <v>30.2500001695867</v>
      </c>
      <c r="K122" s="20" t="n">
        <v>26.4889647605931</v>
      </c>
      <c r="L122" s="20" t="n">
        <v>37.1645161129775</v>
      </c>
      <c r="M122" s="20" t="n">
        <v>32.7262363651395</v>
      </c>
      <c r="N122" s="20"/>
      <c r="O122" s="20"/>
      <c r="P122" s="20"/>
      <c r="Q122" s="20"/>
      <c r="R122" s="20" t="n">
        <v>29.4489247274375</v>
      </c>
      <c r="S122" s="20" t="n">
        <v>31.527419355764</v>
      </c>
      <c r="T122" s="20"/>
      <c r="U122" s="20"/>
      <c r="V122" s="20"/>
      <c r="W122" s="20"/>
      <c r="X122" s="20" t="n">
        <v>31.7481293092802</v>
      </c>
    </row>
    <row r="123" customFormat="false" ht="12.75" hidden="false" customHeight="false" outlineLevel="0" collapsed="false">
      <c r="A123" s="17" t="n">
        <v>40634</v>
      </c>
      <c r="B123" s="20" t="n">
        <v>33.13</v>
      </c>
      <c r="C123" s="20" t="n">
        <v>34.4339996151701</v>
      </c>
      <c r="D123" s="20" t="n">
        <v>30.25</v>
      </c>
      <c r="E123" s="20" t="n">
        <v>32.45</v>
      </c>
      <c r="F123" s="20" t="n">
        <v>34.3744186053513</v>
      </c>
      <c r="G123" s="20" t="n">
        <v>28.2705264874469</v>
      </c>
      <c r="H123" s="20" t="n">
        <v>26.5685264124694</v>
      </c>
      <c r="I123" s="20" t="n">
        <v>29.4210528151965</v>
      </c>
      <c r="J123" s="20" t="n">
        <v>30.2500001872056</v>
      </c>
      <c r="K123" s="20" t="n">
        <v>26.5714175360364</v>
      </c>
      <c r="L123" s="20" t="n">
        <v>31.0782222946998</v>
      </c>
      <c r="M123" s="20" t="n">
        <v>31.1130220406964</v>
      </c>
      <c r="N123" s="20"/>
      <c r="O123" s="20"/>
      <c r="P123" s="20"/>
      <c r="Q123" s="20"/>
      <c r="R123" s="20" t="n">
        <v>29.9000000775274</v>
      </c>
      <c r="S123" s="20" t="n">
        <v>31.5211111901535</v>
      </c>
      <c r="T123" s="20"/>
      <c r="U123" s="20"/>
      <c r="V123" s="20"/>
      <c r="W123" s="20"/>
      <c r="X123" s="20" t="n">
        <v>31.0798181538628</v>
      </c>
    </row>
    <row r="124" customFormat="false" ht="12.75" hidden="false" customHeight="false" outlineLevel="0" collapsed="false">
      <c r="A124" s="17" t="n">
        <v>40664</v>
      </c>
      <c r="B124" s="20" t="n">
        <v>32.13</v>
      </c>
      <c r="C124" s="20" t="n">
        <v>32.4340001208261</v>
      </c>
      <c r="D124" s="20" t="n">
        <v>32.25</v>
      </c>
      <c r="E124" s="20" t="n">
        <v>35.45</v>
      </c>
      <c r="F124" s="20" t="n">
        <v>34.3981063474155</v>
      </c>
      <c r="G124" s="20" t="n">
        <v>24.2655813953488</v>
      </c>
      <c r="H124" s="20" t="n">
        <v>23.6140932365855</v>
      </c>
      <c r="I124" s="20" t="n">
        <v>28.4767441860465</v>
      </c>
      <c r="J124" s="20" t="n">
        <v>32.25</v>
      </c>
      <c r="K124" s="20" t="n">
        <v>26.6548199228581</v>
      </c>
      <c r="L124" s="20" t="n">
        <v>28.4937634408602</v>
      </c>
      <c r="M124" s="20" t="n">
        <v>28.3559786582202</v>
      </c>
      <c r="N124" s="20"/>
      <c r="O124" s="20"/>
      <c r="P124" s="20"/>
      <c r="Q124" s="20"/>
      <c r="R124" s="20" t="n">
        <v>30.505376344086</v>
      </c>
      <c r="S124" s="20" t="n">
        <v>33.9704301075269</v>
      </c>
      <c r="T124" s="20"/>
      <c r="U124" s="20"/>
      <c r="V124" s="20"/>
      <c r="W124" s="20"/>
      <c r="X124" s="20" t="n">
        <v>30.8178771403621</v>
      </c>
    </row>
    <row r="125" customFormat="false" ht="12.75" hidden="false" customHeight="false" outlineLevel="0" collapsed="false">
      <c r="A125" s="17" t="n">
        <v>40695</v>
      </c>
      <c r="B125" s="20" t="n">
        <v>36.1300002691895</v>
      </c>
      <c r="C125" s="20" t="n">
        <v>38.4340000715889</v>
      </c>
      <c r="D125" s="20" t="n">
        <v>37.2500002775341</v>
      </c>
      <c r="E125" s="20" t="n">
        <v>44.4500003311783</v>
      </c>
      <c r="F125" s="20" t="n">
        <v>38.4273631628513</v>
      </c>
      <c r="G125" s="20" t="n">
        <v>29.3889475873858</v>
      </c>
      <c r="H125" s="20" t="n">
        <v>32.7790524438735</v>
      </c>
      <c r="I125" s="20" t="n">
        <v>34.4210528880358</v>
      </c>
      <c r="J125" s="20" t="n">
        <v>32.2500002402812</v>
      </c>
      <c r="K125" s="20" t="n">
        <v>31.0083088003348</v>
      </c>
      <c r="L125" s="20" t="n">
        <v>33.2837780257613</v>
      </c>
      <c r="M125" s="20" t="n">
        <v>36.0463555176646</v>
      </c>
      <c r="N125" s="20"/>
      <c r="O125" s="20"/>
      <c r="P125" s="20"/>
      <c r="Q125" s="20"/>
      <c r="R125" s="20" t="n">
        <v>36.0555558241903</v>
      </c>
      <c r="S125" s="20" t="n">
        <v>39.2988891816884</v>
      </c>
      <c r="T125" s="20"/>
      <c r="U125" s="20"/>
      <c r="V125" s="20"/>
      <c r="W125" s="20"/>
      <c r="X125" s="20" t="n">
        <v>35.2948735431221</v>
      </c>
    </row>
    <row r="126" customFormat="false" ht="12.75" hidden="false" customHeight="false" outlineLevel="0" collapsed="false">
      <c r="A126" s="17" t="n">
        <v>40725</v>
      </c>
      <c r="B126" s="20" t="n">
        <v>54.0000002011656</v>
      </c>
      <c r="C126" s="20" t="n">
        <v>60.1999998878688</v>
      </c>
      <c r="D126" s="20" t="n">
        <v>56.2500002095475</v>
      </c>
      <c r="E126" s="20" t="n">
        <v>66.4500002475455</v>
      </c>
      <c r="F126" s="20" t="n">
        <v>48.889725427288</v>
      </c>
      <c r="G126" s="20" t="n">
        <v>44.0755809490937</v>
      </c>
      <c r="H126" s="20" t="n">
        <v>48.3790692108228</v>
      </c>
      <c r="I126" s="20" t="n">
        <v>39.5755810249207</v>
      </c>
      <c r="J126" s="20" t="n">
        <v>41.2499996443864</v>
      </c>
      <c r="K126" s="20" t="n">
        <v>34.1364818091906</v>
      </c>
      <c r="L126" s="20" t="n">
        <v>49.4112902244012</v>
      </c>
      <c r="M126" s="20" t="n">
        <v>54.7344082845034</v>
      </c>
      <c r="N126" s="20"/>
      <c r="O126" s="20"/>
      <c r="P126" s="20"/>
      <c r="Q126" s="20"/>
      <c r="R126" s="20" t="n">
        <v>48.5403225220319</v>
      </c>
      <c r="S126" s="20" t="n">
        <v>54.7983870654397</v>
      </c>
      <c r="T126" s="20"/>
      <c r="U126" s="20"/>
      <c r="V126" s="20"/>
      <c r="W126" s="20"/>
      <c r="X126" s="20" t="n">
        <v>42.0683332167698</v>
      </c>
    </row>
    <row r="127" customFormat="false" ht="12.75" hidden="false" customHeight="false" outlineLevel="0" collapsed="false">
      <c r="A127" s="17" t="n">
        <v>40756</v>
      </c>
      <c r="B127" s="20" t="n">
        <v>73.9999991729855</v>
      </c>
      <c r="C127" s="20" t="n">
        <v>72.200000134483</v>
      </c>
      <c r="D127" s="20" t="n">
        <v>68.2499992372468</v>
      </c>
      <c r="E127" s="20" t="n">
        <v>71.449999201484</v>
      </c>
      <c r="F127" s="20" t="n">
        <v>54.1625489706765</v>
      </c>
      <c r="G127" s="20" t="n">
        <v>58.3910258640177</v>
      </c>
      <c r="H127" s="20" t="n">
        <v>54.5564102770999</v>
      </c>
      <c r="I127" s="20" t="n">
        <v>43.0512821764614</v>
      </c>
      <c r="J127" s="20" t="n">
        <v>43.2500001174899</v>
      </c>
      <c r="K127" s="20" t="n">
        <v>40.7784168897982</v>
      </c>
      <c r="L127" s="20" t="n">
        <v>67.4543006885796</v>
      </c>
      <c r="M127" s="20" t="n">
        <v>64.8010753555804</v>
      </c>
      <c r="N127" s="20"/>
      <c r="O127" s="20"/>
      <c r="P127" s="20"/>
      <c r="Q127" s="20"/>
      <c r="R127" s="20" t="n">
        <v>57.6827953085303</v>
      </c>
      <c r="S127" s="20" t="n">
        <v>59.6241931340026</v>
      </c>
      <c r="T127" s="20"/>
      <c r="U127" s="20"/>
      <c r="V127" s="20"/>
      <c r="W127" s="20"/>
      <c r="X127" s="20" t="n">
        <v>48.5498484206307</v>
      </c>
    </row>
    <row r="128" customFormat="false" ht="12.75" hidden="false" customHeight="false" outlineLevel="0" collapsed="false">
      <c r="A128" s="17" t="n">
        <v>40787</v>
      </c>
      <c r="B128" s="20" t="n">
        <v>53.9999995976686</v>
      </c>
      <c r="C128" s="20" t="n">
        <v>53.2</v>
      </c>
      <c r="D128" s="20" t="n">
        <v>55.2499995883554</v>
      </c>
      <c r="E128" s="20" t="n">
        <v>53.4499996017665</v>
      </c>
      <c r="F128" s="20" t="n">
        <v>46.9732178752652</v>
      </c>
      <c r="G128" s="20" t="n">
        <v>53.2499996032565</v>
      </c>
      <c r="H128" s="20" t="n">
        <v>44.5374997424893</v>
      </c>
      <c r="I128" s="20" t="n">
        <v>40.4531246986007</v>
      </c>
      <c r="J128" s="20" t="n">
        <v>39.2499997075647</v>
      </c>
      <c r="K128" s="20" t="n">
        <v>33.5480626812383</v>
      </c>
      <c r="L128" s="20" t="n">
        <v>53.6666662668188</v>
      </c>
      <c r="M128" s="20" t="n">
        <v>49.3499998855508</v>
      </c>
      <c r="N128" s="20"/>
      <c r="O128" s="20"/>
      <c r="P128" s="20"/>
      <c r="Q128" s="20"/>
      <c r="R128" s="20" t="n">
        <v>48.6736107484644</v>
      </c>
      <c r="S128" s="20" t="n">
        <v>47.1388885376768</v>
      </c>
      <c r="T128" s="20"/>
      <c r="U128" s="20"/>
      <c r="V128" s="20"/>
      <c r="W128" s="20"/>
      <c r="X128" s="20" t="n">
        <v>41.0064822334755</v>
      </c>
    </row>
    <row r="129" customFormat="false" ht="12.75" hidden="false" customHeight="false" outlineLevel="0" collapsed="false">
      <c r="A129" s="17" t="n">
        <v>40817</v>
      </c>
      <c r="B129" s="20" t="n">
        <v>42.1300006277859</v>
      </c>
      <c r="C129" s="20" t="n">
        <v>39.4340001469031</v>
      </c>
      <c r="D129" s="20" t="n">
        <v>36.250000540167</v>
      </c>
      <c r="E129" s="20" t="n">
        <v>37.4500005580484</v>
      </c>
      <c r="F129" s="20" t="n">
        <v>38.1465805744994</v>
      </c>
      <c r="G129" s="20" t="n">
        <v>36.0420730744557</v>
      </c>
      <c r="H129" s="20" t="n">
        <v>30.5184146610189</v>
      </c>
      <c r="I129" s="20" t="n">
        <v>32.4481706381662</v>
      </c>
      <c r="J129" s="20" t="n">
        <v>32.2499999128418</v>
      </c>
      <c r="K129" s="20" t="n">
        <v>31.486624474738</v>
      </c>
      <c r="L129" s="20" t="n">
        <v>39.446075577393</v>
      </c>
      <c r="M129" s="20" t="n">
        <v>35.503473212266</v>
      </c>
      <c r="N129" s="20"/>
      <c r="O129" s="20"/>
      <c r="P129" s="20"/>
      <c r="Q129" s="20"/>
      <c r="R129" s="20" t="n">
        <v>34.5739249919731</v>
      </c>
      <c r="S129" s="20" t="n">
        <v>35.157527155323</v>
      </c>
      <c r="T129" s="20"/>
      <c r="U129" s="20"/>
      <c r="V129" s="20"/>
      <c r="W129" s="20"/>
      <c r="X129" s="20" t="n">
        <v>35.2104708961099</v>
      </c>
    </row>
    <row r="130" customFormat="false" ht="12.75" hidden="false" customHeight="false" outlineLevel="0" collapsed="false">
      <c r="A130" s="17" t="n">
        <v>40848</v>
      </c>
      <c r="B130" s="20" t="n">
        <v>36.13</v>
      </c>
      <c r="C130" s="20" t="n">
        <v>34.4340001282767</v>
      </c>
      <c r="D130" s="20" t="n">
        <v>30.25</v>
      </c>
      <c r="E130" s="20" t="n">
        <v>31.45</v>
      </c>
      <c r="F130" s="20" t="n">
        <v>36.9648847472772</v>
      </c>
      <c r="G130" s="20" t="n">
        <v>28.3368748393469</v>
      </c>
      <c r="H130" s="20" t="n">
        <v>27.6813750240519</v>
      </c>
      <c r="I130" s="20" t="n">
        <v>28.4531248302664</v>
      </c>
      <c r="J130" s="20" t="n">
        <v>29.2499998260057</v>
      </c>
      <c r="K130" s="20" t="n">
        <v>28.0630248392468</v>
      </c>
      <c r="L130" s="20" t="n">
        <v>32.6663888174875</v>
      </c>
      <c r="M130" s="20" t="n">
        <v>31.4328334152879</v>
      </c>
      <c r="N130" s="20"/>
      <c r="O130" s="20"/>
      <c r="P130" s="20"/>
      <c r="Q130" s="20"/>
      <c r="R130" s="20" t="n">
        <v>29.4513888134518</v>
      </c>
      <c r="S130" s="20" t="n">
        <v>30.4722221448914</v>
      </c>
      <c r="T130" s="20"/>
      <c r="U130" s="20"/>
      <c r="V130" s="20"/>
      <c r="W130" s="20"/>
      <c r="X130" s="20" t="n">
        <v>33.0085025659304</v>
      </c>
    </row>
    <row r="131" customFormat="false" ht="12.75" hidden="false" customHeight="false" outlineLevel="0" collapsed="false">
      <c r="A131" s="17" t="n">
        <v>40878</v>
      </c>
      <c r="B131" s="20" t="n">
        <v>38.13</v>
      </c>
      <c r="C131" s="20" t="n">
        <v>40.4340001506284</v>
      </c>
      <c r="D131" s="20" t="n">
        <v>34.25</v>
      </c>
      <c r="E131" s="20" t="n">
        <v>31.45</v>
      </c>
      <c r="F131" s="20" t="n">
        <v>36.9930161617095</v>
      </c>
      <c r="G131" s="20" t="n">
        <v>32.2737804878049</v>
      </c>
      <c r="H131" s="20" t="n">
        <v>30.5793902714564</v>
      </c>
      <c r="I131" s="20" t="n">
        <v>28.4481707317073</v>
      </c>
      <c r="J131" s="20" t="n">
        <v>29.25</v>
      </c>
      <c r="K131" s="20" t="n">
        <v>28.1605037514968</v>
      </c>
      <c r="L131" s="20" t="n">
        <v>35.5482258064516</v>
      </c>
      <c r="M131" s="20" t="n">
        <v>36.0894947200257</v>
      </c>
      <c r="N131" s="20"/>
      <c r="O131" s="20"/>
      <c r="P131" s="20"/>
      <c r="Q131" s="20"/>
      <c r="R131" s="20" t="n">
        <v>31.6922043010753</v>
      </c>
      <c r="S131" s="20" t="n">
        <v>30.4801075268817</v>
      </c>
      <c r="T131" s="20"/>
      <c r="U131" s="20"/>
      <c r="V131" s="20"/>
      <c r="W131" s="20"/>
      <c r="X131" s="20" t="n">
        <v>33.0991128410781</v>
      </c>
    </row>
    <row r="132" customFormat="false" ht="12.75" hidden="false" customHeight="false" outlineLevel="0" collapsed="false">
      <c r="A132" s="17" t="n">
        <v>40909</v>
      </c>
      <c r="B132" s="20" t="n">
        <v>47.999999821186</v>
      </c>
      <c r="C132" s="20" t="n">
        <v>44.7000001665205</v>
      </c>
      <c r="D132" s="20" t="n">
        <v>34.199999872595</v>
      </c>
      <c r="E132" s="20" t="n">
        <v>35.6999998670071</v>
      </c>
      <c r="F132" s="20" t="n">
        <v>37.6254902684142</v>
      </c>
      <c r="G132" s="20" t="n">
        <v>40.0523253204084</v>
      </c>
      <c r="H132" s="20" t="n">
        <v>33.8034884069461</v>
      </c>
      <c r="I132" s="20" t="n">
        <v>31.3499997930904</v>
      </c>
      <c r="J132" s="20" t="n">
        <v>30.499999800593</v>
      </c>
      <c r="K132" s="20" t="n">
        <v>27.9375370997413</v>
      </c>
      <c r="L132" s="20" t="n">
        <v>44.3252686003964</v>
      </c>
      <c r="M132" s="20" t="n">
        <v>39.6618280626313</v>
      </c>
      <c r="N132" s="20"/>
      <c r="O132" s="20"/>
      <c r="P132" s="20"/>
      <c r="Q132" s="20"/>
      <c r="R132" s="20" t="n">
        <v>32.882257900351</v>
      </c>
      <c r="S132" s="20" t="n">
        <v>33.2956987610307</v>
      </c>
      <c r="T132" s="20"/>
      <c r="U132" s="20"/>
      <c r="V132" s="20"/>
      <c r="W132" s="20"/>
      <c r="X132" s="20" t="n">
        <v>33.1461140721461</v>
      </c>
    </row>
    <row r="133" customFormat="false" ht="12.75" hidden="false" customHeight="false" outlineLevel="0" collapsed="false">
      <c r="A133" s="17" t="n">
        <v>40940</v>
      </c>
      <c r="B133" s="20" t="n">
        <v>45</v>
      </c>
      <c r="C133" s="20" t="n">
        <v>41.6999995339662</v>
      </c>
      <c r="D133" s="20" t="n">
        <v>31.2</v>
      </c>
      <c r="E133" s="20" t="n">
        <v>33.7</v>
      </c>
      <c r="F133" s="20" t="n">
        <v>36.5330647707672</v>
      </c>
      <c r="G133" s="20" t="n">
        <v>38.2847488038745</v>
      </c>
      <c r="H133" s="20" t="n">
        <v>30.8075290611078</v>
      </c>
      <c r="I133" s="20" t="n">
        <v>29.9716214360115</v>
      </c>
      <c r="J133" s="20" t="n">
        <v>30.4999998134737</v>
      </c>
      <c r="K133" s="20" t="n">
        <v>28.02355871874</v>
      </c>
      <c r="L133" s="20" t="n">
        <v>42.1440885717627</v>
      </c>
      <c r="M133" s="20" t="n">
        <v>37.0675695627506</v>
      </c>
      <c r="N133" s="20"/>
      <c r="O133" s="20"/>
      <c r="P133" s="20"/>
      <c r="Q133" s="20"/>
      <c r="R133" s="20" t="n">
        <v>30.6775861279589</v>
      </c>
      <c r="S133" s="20" t="n">
        <v>32.3390803804428</v>
      </c>
      <c r="T133" s="20"/>
      <c r="U133" s="20"/>
      <c r="V133" s="20"/>
      <c r="W133" s="20"/>
      <c r="X133" s="20" t="n">
        <v>32.9140794382958</v>
      </c>
    </row>
    <row r="134" customFormat="false" ht="12.75" hidden="false" customHeight="false" outlineLevel="0" collapsed="false">
      <c r="A134" s="17" t="n">
        <v>40969</v>
      </c>
      <c r="B134" s="20" t="n">
        <v>40.6299998486415</v>
      </c>
      <c r="C134" s="20" t="n">
        <v>36.8689995879568</v>
      </c>
      <c r="D134" s="20" t="n">
        <v>31.1999998837709</v>
      </c>
      <c r="E134" s="20" t="n">
        <v>32.699999878183</v>
      </c>
      <c r="F134" s="20" t="n">
        <v>36.5577191711942</v>
      </c>
      <c r="G134" s="20" t="n">
        <v>32.3661540174427</v>
      </c>
      <c r="H134" s="20" t="n">
        <v>27.8580513839578</v>
      </c>
      <c r="I134" s="20" t="n">
        <v>27.6076924597415</v>
      </c>
      <c r="J134" s="20" t="n">
        <v>30.5000001710195</v>
      </c>
      <c r="K134" s="20" t="n">
        <v>26.9232297758356</v>
      </c>
      <c r="L134" s="20" t="n">
        <v>37.1645161129775</v>
      </c>
      <c r="M134" s="20" t="n">
        <v>33.0902148572476</v>
      </c>
      <c r="N134" s="20"/>
      <c r="O134" s="20"/>
      <c r="P134" s="20"/>
      <c r="Q134" s="20"/>
      <c r="R134" s="20" t="n">
        <v>29.6935483833715</v>
      </c>
      <c r="S134" s="20" t="n">
        <v>31.7774193558241</v>
      </c>
      <c r="T134" s="20"/>
      <c r="U134" s="20"/>
      <c r="V134" s="20"/>
      <c r="W134" s="20"/>
      <c r="X134" s="20" t="n">
        <v>32.5174494247535</v>
      </c>
    </row>
    <row r="135" customFormat="false" ht="12.75" hidden="false" customHeight="false" outlineLevel="0" collapsed="false">
      <c r="A135" s="17" t="n">
        <v>41000</v>
      </c>
      <c r="B135" s="20" t="n">
        <v>33.13</v>
      </c>
      <c r="C135" s="20" t="n">
        <v>34.8689996103086</v>
      </c>
      <c r="D135" s="20" t="n">
        <v>30.5</v>
      </c>
      <c r="E135" s="20" t="n">
        <v>32.7</v>
      </c>
      <c r="F135" s="20" t="n">
        <v>35.4597993287005</v>
      </c>
      <c r="G135" s="20" t="n">
        <v>28.0993751630746</v>
      </c>
      <c r="H135" s="20" t="n">
        <v>26.8004375779002</v>
      </c>
      <c r="I135" s="20" t="n">
        <v>29.3187501758337</v>
      </c>
      <c r="J135" s="20" t="n">
        <v>30.5000001815613</v>
      </c>
      <c r="K135" s="20" t="n">
        <v>27.0024865538651</v>
      </c>
      <c r="L135" s="20" t="n">
        <v>30.8941667391443</v>
      </c>
      <c r="M135" s="20" t="n">
        <v>31.2829720403493</v>
      </c>
      <c r="N135" s="20"/>
      <c r="O135" s="20"/>
      <c r="P135" s="20"/>
      <c r="Q135" s="20"/>
      <c r="R135" s="20" t="n">
        <v>29.9750000781483</v>
      </c>
      <c r="S135" s="20" t="n">
        <v>31.7222223029161</v>
      </c>
      <c r="T135" s="20"/>
      <c r="U135" s="20"/>
      <c r="V135" s="20"/>
      <c r="W135" s="20"/>
      <c r="X135" s="20" t="n">
        <v>31.7009936509958</v>
      </c>
    </row>
    <row r="136" customFormat="false" ht="12.75" hidden="false" customHeight="false" outlineLevel="0" collapsed="false">
      <c r="A136" s="17" t="n">
        <v>41030</v>
      </c>
      <c r="B136" s="20" t="n">
        <v>32.13</v>
      </c>
      <c r="C136" s="20" t="n">
        <v>32.8690001224466</v>
      </c>
      <c r="D136" s="20" t="n">
        <v>32.5</v>
      </c>
      <c r="E136" s="20" t="n">
        <v>35.7</v>
      </c>
      <c r="F136" s="20" t="n">
        <v>35.4826802364299</v>
      </c>
      <c r="G136" s="20" t="n">
        <v>24.2737804878049</v>
      </c>
      <c r="H136" s="20" t="n">
        <v>23.8479880266026</v>
      </c>
      <c r="I136" s="20" t="n">
        <v>28.9207317073171</v>
      </c>
      <c r="J136" s="20" t="n">
        <v>32.5</v>
      </c>
      <c r="K136" s="20" t="n">
        <v>27.0826427521869</v>
      </c>
      <c r="L136" s="20" t="n">
        <v>28.6665053763441</v>
      </c>
      <c r="M136" s="20" t="n">
        <v>28.8919947898702</v>
      </c>
      <c r="N136" s="20"/>
      <c r="O136" s="20"/>
      <c r="P136" s="20"/>
      <c r="Q136" s="20"/>
      <c r="R136" s="20" t="n">
        <v>30.9220430107527</v>
      </c>
      <c r="S136" s="20" t="n">
        <v>34.289247311828</v>
      </c>
      <c r="T136" s="20"/>
      <c r="U136" s="20"/>
      <c r="V136" s="20"/>
      <c r="W136" s="20"/>
      <c r="X136" s="20" t="n">
        <v>31.7794379046668</v>
      </c>
    </row>
    <row r="137" customFormat="false" ht="12.75" hidden="false" customHeight="false" outlineLevel="0" collapsed="false">
      <c r="A137" s="17" t="n">
        <v>41061</v>
      </c>
      <c r="B137" s="20" t="n">
        <v>36.1300002691895</v>
      </c>
      <c r="C137" s="20" t="n">
        <v>38.8690000723992</v>
      </c>
      <c r="D137" s="20" t="n">
        <v>37.5000002793967</v>
      </c>
      <c r="E137" s="20" t="n">
        <v>44.7000003330409</v>
      </c>
      <c r="F137" s="20" t="n">
        <v>39.2602151367983</v>
      </c>
      <c r="G137" s="20" t="n">
        <v>29.3889475873858</v>
      </c>
      <c r="H137" s="20" t="n">
        <v>33.0451050741099</v>
      </c>
      <c r="I137" s="20" t="n">
        <v>34.6578949950635</v>
      </c>
      <c r="J137" s="20" t="n">
        <v>32.5000002421439</v>
      </c>
      <c r="K137" s="20" t="n">
        <v>31.2100358330584</v>
      </c>
      <c r="L137" s="20" t="n">
        <v>33.2837780257613</v>
      </c>
      <c r="M137" s="20" t="n">
        <v>36.4100221842326</v>
      </c>
      <c r="N137" s="20"/>
      <c r="O137" s="20"/>
      <c r="P137" s="20"/>
      <c r="Q137" s="20"/>
      <c r="R137" s="20" t="n">
        <v>36.3000002704561</v>
      </c>
      <c r="S137" s="20" t="n">
        <v>39.5488891835511</v>
      </c>
      <c r="T137" s="20"/>
      <c r="U137" s="20"/>
      <c r="V137" s="20"/>
      <c r="W137" s="20"/>
      <c r="X137" s="20" t="n">
        <v>35.8612505418859</v>
      </c>
    </row>
    <row r="138" customFormat="false" ht="12.75" hidden="false" customHeight="false" outlineLevel="0" collapsed="false">
      <c r="A138" s="17" t="n">
        <v>41091</v>
      </c>
      <c r="B138" s="20" t="n">
        <v>54.0000002011656</v>
      </c>
      <c r="C138" s="20" t="n">
        <v>60.6999998869374</v>
      </c>
      <c r="D138" s="20" t="n">
        <v>56.5000002104789</v>
      </c>
      <c r="E138" s="20" t="n">
        <v>66.7000002484769</v>
      </c>
      <c r="F138" s="20" t="n">
        <v>49.0678102292687</v>
      </c>
      <c r="G138" s="20" t="n">
        <v>44.0755809490937</v>
      </c>
      <c r="H138" s="20" t="n">
        <v>48.6639529288725</v>
      </c>
      <c r="I138" s="20" t="n">
        <v>39.8081391619648</v>
      </c>
      <c r="J138" s="20" t="n">
        <v>41.4999996416357</v>
      </c>
      <c r="K138" s="20" t="n">
        <v>34.1760200548916</v>
      </c>
      <c r="L138" s="20" t="n">
        <v>49.4112902244012</v>
      </c>
      <c r="M138" s="20" t="n">
        <v>55.1349459170794</v>
      </c>
      <c r="N138" s="20"/>
      <c r="O138" s="20"/>
      <c r="P138" s="20"/>
      <c r="Q138" s="20"/>
      <c r="R138" s="20" t="n">
        <v>48.782258005252</v>
      </c>
      <c r="S138" s="20" t="n">
        <v>55.0483870646686</v>
      </c>
      <c r="T138" s="20"/>
      <c r="U138" s="20"/>
      <c r="V138" s="20"/>
      <c r="W138" s="20"/>
      <c r="X138" s="20" t="n">
        <v>42.1823588583202</v>
      </c>
    </row>
    <row r="139" customFormat="false" ht="12.75" hidden="false" customHeight="false" outlineLevel="0" collapsed="false">
      <c r="A139" s="17" t="n">
        <v>41122</v>
      </c>
      <c r="B139" s="20" t="n">
        <v>73.9999991729855</v>
      </c>
      <c r="C139" s="20" t="n">
        <v>72.7000001354143</v>
      </c>
      <c r="D139" s="20" t="n">
        <v>68.4999992344528</v>
      </c>
      <c r="E139" s="20" t="n">
        <v>71.6999991986901</v>
      </c>
      <c r="F139" s="20" t="n">
        <v>54.0108993042125</v>
      </c>
      <c r="G139" s="20" t="n">
        <v>58.3910258640177</v>
      </c>
      <c r="H139" s="20" t="n">
        <v>54.8320513028842</v>
      </c>
      <c r="I139" s="20" t="n">
        <v>43.2884616646916</v>
      </c>
      <c r="J139" s="20" t="n">
        <v>43.5000001186362</v>
      </c>
      <c r="K139" s="20" t="n">
        <v>40.4723173676271</v>
      </c>
      <c r="L139" s="20" t="n">
        <v>67.4543006885796</v>
      </c>
      <c r="M139" s="20" t="n">
        <v>65.2069893346759</v>
      </c>
      <c r="N139" s="20"/>
      <c r="O139" s="20"/>
      <c r="P139" s="20"/>
      <c r="Q139" s="20"/>
      <c r="R139" s="20" t="n">
        <v>57.9274189632626</v>
      </c>
      <c r="S139" s="20" t="n">
        <v>59.874193132861</v>
      </c>
      <c r="T139" s="20"/>
      <c r="U139" s="20"/>
      <c r="V139" s="20"/>
      <c r="W139" s="20"/>
      <c r="X139" s="20" t="n">
        <v>48.333429459838</v>
      </c>
    </row>
    <row r="140" customFormat="false" ht="12.75" hidden="false" customHeight="false" outlineLevel="0" collapsed="false">
      <c r="A140" s="17" t="n">
        <v>41153</v>
      </c>
      <c r="B140" s="20" t="n">
        <v>53.9999995976686</v>
      </c>
      <c r="C140" s="20" t="n">
        <v>53.7</v>
      </c>
      <c r="D140" s="20" t="n">
        <v>55.4999995864927</v>
      </c>
      <c r="E140" s="20" t="n">
        <v>53.6999995999038</v>
      </c>
      <c r="F140" s="20" t="n">
        <v>47.2726040828605</v>
      </c>
      <c r="G140" s="20" t="n">
        <v>52.6428567506372</v>
      </c>
      <c r="H140" s="20" t="n">
        <v>44.6023807058022</v>
      </c>
      <c r="I140" s="20" t="n">
        <v>40.7321425536647</v>
      </c>
      <c r="J140" s="20" t="n">
        <v>39.499999705702</v>
      </c>
      <c r="K140" s="20" t="n">
        <v>33.6204507908518</v>
      </c>
      <c r="L140" s="20" t="n">
        <v>53.366666269054</v>
      </c>
      <c r="M140" s="20" t="n">
        <v>49.4544443293744</v>
      </c>
      <c r="N140" s="20"/>
      <c r="O140" s="20"/>
      <c r="P140" s="20"/>
      <c r="Q140" s="20"/>
      <c r="R140" s="20" t="n">
        <v>48.608332971173</v>
      </c>
      <c r="S140" s="20" t="n">
        <v>47.0733329826097</v>
      </c>
      <c r="T140" s="20"/>
      <c r="U140" s="20"/>
      <c r="V140" s="20"/>
      <c r="W140" s="20"/>
      <c r="X140" s="20" t="n">
        <v>40.9015992132565</v>
      </c>
    </row>
    <row r="141" customFormat="false" ht="12.75" hidden="false" customHeight="false" outlineLevel="0" collapsed="false">
      <c r="A141" s="17" t="n">
        <v>41183</v>
      </c>
      <c r="B141" s="20" t="n">
        <v>42.1300006277859</v>
      </c>
      <c r="C141" s="20" t="n">
        <v>39.8690001485236</v>
      </c>
      <c r="D141" s="20" t="n">
        <v>36.5000005438923</v>
      </c>
      <c r="E141" s="20" t="n">
        <v>37.7000005617737</v>
      </c>
      <c r="F141" s="20" t="n">
        <v>38.999661164336</v>
      </c>
      <c r="G141" s="20" t="n">
        <v>36.2699998746411</v>
      </c>
      <c r="H141" s="20" t="n">
        <v>30.83241027926</v>
      </c>
      <c r="I141" s="20" t="n">
        <v>32.955128085107</v>
      </c>
      <c r="J141" s="20" t="n">
        <v>32.4999998874962</v>
      </c>
      <c r="K141" s="20" t="n">
        <v>31.667709548218</v>
      </c>
      <c r="L141" s="20" t="n">
        <v>39.6725809571123</v>
      </c>
      <c r="M141" s="20" t="n">
        <v>36.0794624614131</v>
      </c>
      <c r="N141" s="20"/>
      <c r="O141" s="20"/>
      <c r="P141" s="20"/>
      <c r="Q141" s="20"/>
      <c r="R141" s="20" t="n">
        <v>35.0134411256921</v>
      </c>
      <c r="S141" s="20" t="n">
        <v>35.5193551177219</v>
      </c>
      <c r="T141" s="20"/>
      <c r="U141" s="20"/>
      <c r="V141" s="20"/>
      <c r="W141" s="20"/>
      <c r="X141" s="20" t="n">
        <v>35.9249717769317</v>
      </c>
    </row>
    <row r="142" customFormat="false" ht="12.75" hidden="false" customHeight="false" outlineLevel="0" collapsed="false">
      <c r="A142" s="17" t="n">
        <v>41214</v>
      </c>
      <c r="B142" s="20" t="n">
        <v>36.13</v>
      </c>
      <c r="C142" s="20" t="n">
        <v>34.8690001298972</v>
      </c>
      <c r="D142" s="20" t="n">
        <v>30.5</v>
      </c>
      <c r="E142" s="20" t="n">
        <v>31.7</v>
      </c>
      <c r="F142" s="20" t="n">
        <v>37.892675607163</v>
      </c>
      <c r="G142" s="20" t="n">
        <v>28.3368748393469</v>
      </c>
      <c r="H142" s="20" t="n">
        <v>27.9504375243557</v>
      </c>
      <c r="I142" s="20" t="n">
        <v>28.6874998288694</v>
      </c>
      <c r="J142" s="20" t="n">
        <v>29.4999998244923</v>
      </c>
      <c r="K142" s="20" t="n">
        <v>28.4239549935291</v>
      </c>
      <c r="L142" s="20" t="n">
        <v>32.6663888174875</v>
      </c>
      <c r="M142" s="20" t="n">
        <v>31.7940834163232</v>
      </c>
      <c r="N142" s="20"/>
      <c r="O142" s="20"/>
      <c r="P142" s="20"/>
      <c r="Q142" s="20"/>
      <c r="R142" s="20" t="n">
        <v>29.6944443683864</v>
      </c>
      <c r="S142" s="20" t="n">
        <v>30.7222221442188</v>
      </c>
      <c r="T142" s="20"/>
      <c r="U142" s="20"/>
      <c r="V142" s="20"/>
      <c r="W142" s="20"/>
      <c r="X142" s="20" t="n">
        <v>33.6843553344368</v>
      </c>
    </row>
    <row r="143" customFormat="false" ht="12.75" hidden="false" customHeight="false" outlineLevel="0" collapsed="false">
      <c r="A143" s="17" t="n">
        <v>41244</v>
      </c>
      <c r="B143" s="20" t="n">
        <v>38.13</v>
      </c>
      <c r="C143" s="20" t="n">
        <v>40.8690001522489</v>
      </c>
      <c r="D143" s="20" t="n">
        <v>34.5</v>
      </c>
      <c r="E143" s="20" t="n">
        <v>31.7</v>
      </c>
      <c r="F143" s="20" t="n">
        <v>37.9197097292526</v>
      </c>
      <c r="G143" s="20" t="n">
        <v>32.1027906976744</v>
      </c>
      <c r="H143" s="20" t="n">
        <v>30.8388604969823</v>
      </c>
      <c r="I143" s="20" t="n">
        <v>28.5523255813953</v>
      </c>
      <c r="J143" s="20" t="n">
        <v>29.5</v>
      </c>
      <c r="K143" s="20" t="n">
        <v>28.5174428302304</v>
      </c>
      <c r="L143" s="20" t="n">
        <v>35.3432258064516</v>
      </c>
      <c r="M143" s="20" t="n">
        <v>36.2314086987385</v>
      </c>
      <c r="N143" s="20"/>
      <c r="O143" s="20"/>
      <c r="P143" s="20"/>
      <c r="Q143" s="20"/>
      <c r="R143" s="20" t="n">
        <v>31.75</v>
      </c>
      <c r="S143" s="20" t="n">
        <v>30.6827956989247</v>
      </c>
      <c r="T143" s="20"/>
      <c r="U143" s="20"/>
      <c r="V143" s="20"/>
      <c r="W143" s="20"/>
      <c r="X143" s="20" t="n">
        <v>33.5724250340058</v>
      </c>
    </row>
    <row r="144" customFormat="false" ht="12.75" hidden="false" customHeight="false" outlineLevel="0" collapsed="false">
      <c r="A144" s="17" t="n">
        <v>41275</v>
      </c>
      <c r="B144" s="20" t="n">
        <v>47.999999821186</v>
      </c>
      <c r="C144" s="20" t="n">
        <v>45.2000001683831</v>
      </c>
      <c r="D144" s="20" t="n">
        <v>34.9499998698011</v>
      </c>
      <c r="E144" s="20" t="n">
        <v>35.9499998660758</v>
      </c>
      <c r="F144" s="20" t="n">
        <v>38.3231558103472</v>
      </c>
      <c r="G144" s="20" t="n">
        <v>40.249999732824</v>
      </c>
      <c r="H144" s="20" t="n">
        <v>34.0975610064115</v>
      </c>
      <c r="I144" s="20" t="n">
        <v>31.9542680784219</v>
      </c>
      <c r="J144" s="20" t="n">
        <v>30.749999795393</v>
      </c>
      <c r="K144" s="20" t="n">
        <v>28.3072198606857</v>
      </c>
      <c r="L144" s="20" t="n">
        <v>44.5833331155641</v>
      </c>
      <c r="M144" s="20" t="n">
        <v>40.305376451815</v>
      </c>
      <c r="N144" s="20"/>
      <c r="O144" s="20"/>
      <c r="P144" s="20"/>
      <c r="Q144" s="20"/>
      <c r="R144" s="20" t="n">
        <v>33.6293009080103</v>
      </c>
      <c r="S144" s="20" t="n">
        <v>33.657526716635</v>
      </c>
      <c r="T144" s="20"/>
      <c r="U144" s="20"/>
      <c r="V144" s="20"/>
      <c r="W144" s="20"/>
      <c r="X144" s="20" t="n">
        <v>33.9075281336147</v>
      </c>
    </row>
    <row r="145" customFormat="false" ht="12.75" hidden="false" customHeight="false" outlineLevel="0" collapsed="false">
      <c r="A145" s="17" t="n">
        <v>41306</v>
      </c>
      <c r="B145" s="20" t="n">
        <v>45</v>
      </c>
      <c r="C145" s="20" t="n">
        <v>42.1999995283782</v>
      </c>
      <c r="D145" s="20" t="n">
        <v>31.95</v>
      </c>
      <c r="E145" s="20" t="n">
        <v>33.95</v>
      </c>
      <c r="F145" s="20" t="n">
        <v>37.2102997510698</v>
      </c>
      <c r="G145" s="20" t="n">
        <v>38.2499997708946</v>
      </c>
      <c r="H145" s="20" t="n">
        <v>31.0888889895131</v>
      </c>
      <c r="I145" s="20" t="n">
        <v>30.240708626624</v>
      </c>
      <c r="J145" s="20" t="n">
        <v>30.7499998130525</v>
      </c>
      <c r="K145" s="20" t="n">
        <v>28.3898488776214</v>
      </c>
      <c r="L145" s="20" t="n">
        <v>42.1071427589548</v>
      </c>
      <c r="M145" s="20" t="n">
        <v>37.4380950117218</v>
      </c>
      <c r="N145" s="20"/>
      <c r="O145" s="20"/>
      <c r="P145" s="20"/>
      <c r="Q145" s="20"/>
      <c r="R145" s="20" t="n">
        <v>31.2174465542674</v>
      </c>
      <c r="S145" s="20" t="n">
        <v>32.5785713484511</v>
      </c>
      <c r="T145" s="20"/>
      <c r="U145" s="20"/>
      <c r="V145" s="20"/>
      <c r="W145" s="20"/>
      <c r="X145" s="20" t="n">
        <v>33.4301065195919</v>
      </c>
    </row>
    <row r="146" customFormat="false" ht="12.75" hidden="false" customHeight="false" outlineLevel="0" collapsed="false">
      <c r="A146" s="17" t="n">
        <v>41334</v>
      </c>
      <c r="B146" s="20" t="n">
        <v>40.6299998486415</v>
      </c>
      <c r="C146" s="20" t="n">
        <v>37.3039995830953</v>
      </c>
      <c r="D146" s="20" t="n">
        <v>31.9499998809769</v>
      </c>
      <c r="E146" s="20" t="n">
        <v>32.9499998772516</v>
      </c>
      <c r="F146" s="20" t="n">
        <v>37.2352367465677</v>
      </c>
      <c r="G146" s="20" t="n">
        <v>32.2737806452007</v>
      </c>
      <c r="H146" s="20" t="n">
        <v>28.1165854482335</v>
      </c>
      <c r="I146" s="20" t="n">
        <v>27.7286586778625</v>
      </c>
      <c r="J146" s="20" t="n">
        <v>30.7500001617435</v>
      </c>
      <c r="K146" s="20" t="n">
        <v>27.3480976972124</v>
      </c>
      <c r="L146" s="20" t="n">
        <v>36.9460752535762</v>
      </c>
      <c r="M146" s="20" t="n">
        <v>33.2536342118121</v>
      </c>
      <c r="N146" s="20"/>
      <c r="O146" s="20"/>
      <c r="P146" s="20"/>
      <c r="Q146" s="20"/>
      <c r="R146" s="20" t="n">
        <v>30.0889784903566</v>
      </c>
      <c r="S146" s="20" t="n">
        <v>31.9801075295545</v>
      </c>
      <c r="T146" s="20"/>
      <c r="U146" s="20"/>
      <c r="V146" s="20"/>
      <c r="W146" s="20"/>
      <c r="X146" s="20" t="n">
        <v>32.8763904990025</v>
      </c>
    </row>
    <row r="147" customFormat="false" ht="12.75" hidden="false" customHeight="false" outlineLevel="0" collapsed="false">
      <c r="A147" s="17" t="n">
        <v>41365</v>
      </c>
      <c r="B147" s="20" t="n">
        <v>33.13</v>
      </c>
      <c r="C147" s="20" t="n">
        <v>35.3039996054471</v>
      </c>
      <c r="D147" s="20" t="n">
        <v>31.25</v>
      </c>
      <c r="E147" s="20" t="n">
        <v>32.95</v>
      </c>
      <c r="F147" s="20" t="n">
        <v>36.1168002426651</v>
      </c>
      <c r="G147" s="20" t="n">
        <v>28.2705264874469</v>
      </c>
      <c r="H147" s="20" t="n">
        <v>27.1006316770331</v>
      </c>
      <c r="I147" s="20" t="n">
        <v>29.9736843970849</v>
      </c>
      <c r="J147" s="20" t="n">
        <v>30.7500001903427</v>
      </c>
      <c r="K147" s="20" t="n">
        <v>27.4243202247283</v>
      </c>
      <c r="L147" s="20" t="n">
        <v>31.0782222946998</v>
      </c>
      <c r="M147" s="20" t="n">
        <v>31.8403553690056</v>
      </c>
      <c r="N147" s="20"/>
      <c r="O147" s="20"/>
      <c r="P147" s="20"/>
      <c r="Q147" s="20"/>
      <c r="R147" s="20" t="n">
        <v>30.7111111898803</v>
      </c>
      <c r="S147" s="20" t="n">
        <v>32.021111191478</v>
      </c>
      <c r="T147" s="20"/>
      <c r="U147" s="20"/>
      <c r="V147" s="20"/>
      <c r="W147" s="20"/>
      <c r="X147" s="20" t="n">
        <v>32.4466420128696</v>
      </c>
    </row>
    <row r="148" customFormat="false" ht="12.75" hidden="false" customHeight="false" outlineLevel="0" collapsed="false">
      <c r="A148" s="17" t="n">
        <v>41395</v>
      </c>
      <c r="B148" s="20" t="n">
        <v>32.13</v>
      </c>
      <c r="C148" s="20" t="n">
        <v>33.3040001240671</v>
      </c>
      <c r="D148" s="20" t="n">
        <v>33.25</v>
      </c>
      <c r="E148" s="20" t="n">
        <v>35.95</v>
      </c>
      <c r="F148" s="20" t="n">
        <v>36.1399359547276</v>
      </c>
      <c r="G148" s="20" t="n">
        <v>24.2737804878049</v>
      </c>
      <c r="H148" s="20" t="n">
        <v>24.1165855899871</v>
      </c>
      <c r="I148" s="20" t="n">
        <v>29.2469512195122</v>
      </c>
      <c r="J148" s="20" t="n">
        <v>32.75</v>
      </c>
      <c r="K148" s="20" t="n">
        <v>27.501394486082</v>
      </c>
      <c r="L148" s="20" t="n">
        <v>28.6665053763441</v>
      </c>
      <c r="M148" s="20" t="n">
        <v>29.2536345767845</v>
      </c>
      <c r="N148" s="20"/>
      <c r="O148" s="20"/>
      <c r="P148" s="20"/>
      <c r="Q148" s="20"/>
      <c r="R148" s="20" t="n">
        <v>31.4852150537634</v>
      </c>
      <c r="S148" s="20" t="n">
        <v>34.539247311828</v>
      </c>
      <c r="T148" s="20"/>
      <c r="U148" s="20"/>
      <c r="V148" s="20"/>
      <c r="W148" s="20"/>
      <c r="X148" s="20" t="n">
        <v>32.3315467051096</v>
      </c>
    </row>
    <row r="149" customFormat="false" ht="12.75" hidden="false" customHeight="false" outlineLevel="0" collapsed="false">
      <c r="A149" s="17" t="n">
        <v>41426</v>
      </c>
      <c r="B149" s="20" t="n">
        <v>36.1300002691895</v>
      </c>
      <c r="C149" s="20" t="n">
        <v>39.3040000732094</v>
      </c>
      <c r="D149" s="20" t="n">
        <v>38.2500002849847</v>
      </c>
      <c r="E149" s="20" t="n">
        <v>44.9500003349036</v>
      </c>
      <c r="F149" s="20" t="n">
        <v>39.9872561578501</v>
      </c>
      <c r="G149" s="20" t="n">
        <v>29.2743752181111</v>
      </c>
      <c r="H149" s="20" t="n">
        <v>33.1194998218743</v>
      </c>
      <c r="I149" s="20" t="n">
        <v>34.6593752582325</v>
      </c>
      <c r="J149" s="20" t="n">
        <v>32.7500002440065</v>
      </c>
      <c r="K149" s="20" t="n">
        <v>31.4142257203638</v>
      </c>
      <c r="L149" s="20" t="n">
        <v>33.0830558020435</v>
      </c>
      <c r="M149" s="20" t="n">
        <v>36.5553332948383</v>
      </c>
      <c r="N149" s="20"/>
      <c r="O149" s="20"/>
      <c r="P149" s="20"/>
      <c r="Q149" s="20"/>
      <c r="R149" s="20" t="n">
        <v>36.6541669397615</v>
      </c>
      <c r="S149" s="20" t="n">
        <v>39.5277780722826</v>
      </c>
      <c r="T149" s="20"/>
      <c r="U149" s="20"/>
      <c r="V149" s="20"/>
      <c r="W149" s="20"/>
      <c r="X149" s="20" t="n">
        <v>36.1770204078562</v>
      </c>
    </row>
    <row r="150" customFormat="false" ht="12.75" hidden="false" customHeight="false" outlineLevel="0" collapsed="false">
      <c r="A150" s="17" t="n">
        <v>41456</v>
      </c>
      <c r="B150" s="20" t="n">
        <v>54.0000002011656</v>
      </c>
      <c r="C150" s="20" t="n">
        <v>61.1999998860061</v>
      </c>
      <c r="D150" s="20" t="n">
        <v>57.2500002132728</v>
      </c>
      <c r="E150" s="20" t="n">
        <v>66.9500002494082</v>
      </c>
      <c r="F150" s="20" t="n">
        <v>49.9762397320991</v>
      </c>
      <c r="G150" s="20" t="n">
        <v>44.2499995246166</v>
      </c>
      <c r="H150" s="20" t="n">
        <v>49.0975603899669</v>
      </c>
      <c r="I150" s="20" t="n">
        <v>40.0091459403473</v>
      </c>
      <c r="J150" s="20" t="n">
        <v>41.7499996059938</v>
      </c>
      <c r="K150" s="20" t="n">
        <v>34.226297357785</v>
      </c>
      <c r="L150" s="20" t="n">
        <v>49.7016128061279</v>
      </c>
      <c r="M150" s="20" t="n">
        <v>55.8645158071071</v>
      </c>
      <c r="N150" s="20"/>
      <c r="O150" s="20"/>
      <c r="P150" s="20"/>
      <c r="Q150" s="20"/>
      <c r="R150" s="20" t="n">
        <v>49.6491934908003</v>
      </c>
      <c r="S150" s="20" t="n">
        <v>55.8403225463975</v>
      </c>
      <c r="T150" s="20"/>
      <c r="U150" s="20"/>
      <c r="V150" s="20"/>
      <c r="W150" s="20"/>
      <c r="X150" s="20" t="n">
        <v>43.0327167498746</v>
      </c>
    </row>
    <row r="151" customFormat="false" ht="12.75" hidden="false" customHeight="false" outlineLevel="0" collapsed="false">
      <c r="A151" s="17" t="n">
        <v>41487</v>
      </c>
      <c r="B151" s="20" t="n">
        <v>73.9999991729855</v>
      </c>
      <c r="C151" s="20" t="n">
        <v>73.2000001363456</v>
      </c>
      <c r="D151" s="20" t="n">
        <v>69.2499992260709</v>
      </c>
      <c r="E151" s="20" t="n">
        <v>71.9499991958961</v>
      </c>
      <c r="F151" s="20" t="n">
        <v>55.0105869005887</v>
      </c>
      <c r="G151" s="20" t="n">
        <v>58.3910258640177</v>
      </c>
      <c r="H151" s="20" t="n">
        <v>55.1076923286685</v>
      </c>
      <c r="I151" s="20" t="n">
        <v>43.6025642289852</v>
      </c>
      <c r="J151" s="20" t="n">
        <v>43.7500001197824</v>
      </c>
      <c r="K151" s="20" t="n">
        <v>40.1945974865521</v>
      </c>
      <c r="L151" s="20" t="n">
        <v>67.4543006885796</v>
      </c>
      <c r="M151" s="20" t="n">
        <v>65.6129033137714</v>
      </c>
      <c r="N151" s="20"/>
      <c r="O151" s="20"/>
      <c r="P151" s="20"/>
      <c r="Q151" s="20"/>
      <c r="R151" s="20" t="n">
        <v>58.4946232595511</v>
      </c>
      <c r="S151" s="20" t="n">
        <v>60.1241931317194</v>
      </c>
      <c r="T151" s="20"/>
      <c r="U151" s="20"/>
      <c r="V151" s="20"/>
      <c r="W151" s="20"/>
      <c r="X151" s="20" t="n">
        <v>48.7974300495411</v>
      </c>
    </row>
    <row r="152" customFormat="false" ht="12.75" hidden="false" customHeight="false" outlineLevel="0" collapsed="false">
      <c r="A152" s="17" t="n">
        <v>41518</v>
      </c>
      <c r="B152" s="20" t="n">
        <v>53.9999995976686</v>
      </c>
      <c r="C152" s="20" t="n">
        <v>54.2</v>
      </c>
      <c r="D152" s="20" t="n">
        <v>56.2499995809048</v>
      </c>
      <c r="E152" s="20" t="n">
        <v>53.9499995980412</v>
      </c>
      <c r="F152" s="20" t="n">
        <v>48.1473477204771</v>
      </c>
      <c r="G152" s="20" t="n">
        <v>52.6428567506372</v>
      </c>
      <c r="H152" s="20" t="n">
        <v>44.888094990186</v>
      </c>
      <c r="I152" s="20" t="n">
        <v>41.0714282654225</v>
      </c>
      <c r="J152" s="20" t="n">
        <v>39.7499997038394</v>
      </c>
      <c r="K152" s="20" t="n">
        <v>33.7019042935899</v>
      </c>
      <c r="L152" s="20" t="n">
        <v>53.366666269054</v>
      </c>
      <c r="M152" s="20" t="n">
        <v>49.8544443287535</v>
      </c>
      <c r="N152" s="20"/>
      <c r="O152" s="20"/>
      <c r="P152" s="20"/>
      <c r="Q152" s="20"/>
      <c r="R152" s="20" t="n">
        <v>49.1666663003465</v>
      </c>
      <c r="S152" s="20" t="n">
        <v>47.323332980747</v>
      </c>
      <c r="T152" s="20"/>
      <c r="U152" s="20"/>
      <c r="V152" s="20"/>
      <c r="W152" s="20"/>
      <c r="X152" s="20" t="n">
        <v>41.4061407879298</v>
      </c>
    </row>
    <row r="153" customFormat="false" ht="12.75" hidden="false" customHeight="false" outlineLevel="0" collapsed="false">
      <c r="A153" s="17" t="n">
        <v>41548</v>
      </c>
      <c r="B153" s="20" t="n">
        <v>42.1300006277859</v>
      </c>
      <c r="C153" s="20" t="n">
        <v>40.3040001501441</v>
      </c>
      <c r="D153" s="20" t="n">
        <v>37.2500005550682</v>
      </c>
      <c r="E153" s="20" t="n">
        <v>37.950000565499</v>
      </c>
      <c r="F153" s="20" t="n">
        <v>39.7211348549404</v>
      </c>
      <c r="G153" s="20" t="n">
        <v>36.2699998746411</v>
      </c>
      <c r="H153" s="20" t="n">
        <v>31.0980513051504</v>
      </c>
      <c r="I153" s="20" t="n">
        <v>33.2692306494484</v>
      </c>
      <c r="J153" s="20" t="n">
        <v>32.7499998864933</v>
      </c>
      <c r="K153" s="20" t="n">
        <v>31.8523125684848</v>
      </c>
      <c r="L153" s="20" t="n">
        <v>39.6725809571123</v>
      </c>
      <c r="M153" s="20" t="n">
        <v>36.4434409570822</v>
      </c>
      <c r="N153" s="20"/>
      <c r="O153" s="20"/>
      <c r="P153" s="20"/>
      <c r="Q153" s="20"/>
      <c r="R153" s="20" t="n">
        <v>35.5806454333567</v>
      </c>
      <c r="S153" s="20" t="n">
        <v>35.7693551194644</v>
      </c>
      <c r="T153" s="20"/>
      <c r="U153" s="20"/>
      <c r="V153" s="20"/>
      <c r="W153" s="20"/>
      <c r="X153" s="20" t="n">
        <v>36.4213061541687</v>
      </c>
    </row>
    <row r="154" customFormat="false" ht="12.75" hidden="false" customHeight="false" outlineLevel="0" collapsed="false">
      <c r="A154" s="17" t="n">
        <v>41579</v>
      </c>
      <c r="B154" s="20" t="n">
        <v>36.13</v>
      </c>
      <c r="C154" s="20" t="n">
        <v>35.3040001315177</v>
      </c>
      <c r="D154" s="20" t="n">
        <v>31.25</v>
      </c>
      <c r="E154" s="20" t="n">
        <v>31.95</v>
      </c>
      <c r="F154" s="20" t="n">
        <v>38.5934905683025</v>
      </c>
      <c r="G154" s="20" t="n">
        <v>28.3368748393469</v>
      </c>
      <c r="H154" s="20" t="n">
        <v>28.2195000246596</v>
      </c>
      <c r="I154" s="20" t="n">
        <v>29.0156248274724</v>
      </c>
      <c r="J154" s="20" t="n">
        <v>29.7499998229789</v>
      </c>
      <c r="K154" s="20" t="n">
        <v>28.7792216398885</v>
      </c>
      <c r="L154" s="20" t="n">
        <v>32.6663888174875</v>
      </c>
      <c r="M154" s="20" t="n">
        <v>32.1553334173585</v>
      </c>
      <c r="N154" s="20"/>
      <c r="O154" s="20"/>
      <c r="P154" s="20"/>
      <c r="Q154" s="20"/>
      <c r="R154" s="20" t="n">
        <v>30.2569443677656</v>
      </c>
      <c r="S154" s="20" t="n">
        <v>30.9722221435462</v>
      </c>
      <c r="T154" s="20"/>
      <c r="U154" s="20"/>
      <c r="V154" s="20"/>
      <c r="W154" s="20"/>
      <c r="X154" s="20" t="n">
        <v>34.2315932667852</v>
      </c>
    </row>
    <row r="155" customFormat="false" ht="12.75" hidden="false" customHeight="false" outlineLevel="0" collapsed="false">
      <c r="A155" s="17" t="n">
        <v>41609</v>
      </c>
      <c r="B155" s="20" t="n">
        <v>38.13</v>
      </c>
      <c r="C155" s="20" t="n">
        <v>41.3040001538694</v>
      </c>
      <c r="D155" s="20" t="n">
        <v>35.25</v>
      </c>
      <c r="E155" s="20" t="n">
        <v>31.95</v>
      </c>
      <c r="F155" s="20" t="n">
        <v>38.6208445778675</v>
      </c>
      <c r="G155" s="20" t="n">
        <v>32.1027906976744</v>
      </c>
      <c r="H155" s="20" t="n">
        <v>31.1101395670889</v>
      </c>
      <c r="I155" s="20" t="n">
        <v>28.8895348837209</v>
      </c>
      <c r="J155" s="20" t="n">
        <v>29.75</v>
      </c>
      <c r="K155" s="20" t="n">
        <v>28.8689214028134</v>
      </c>
      <c r="L155" s="20" t="n">
        <v>35.3432258064516</v>
      </c>
      <c r="M155" s="20" t="n">
        <v>36.5907097750354</v>
      </c>
      <c r="N155" s="20"/>
      <c r="O155" s="20"/>
      <c r="P155" s="20"/>
      <c r="Q155" s="20"/>
      <c r="R155" s="20" t="n">
        <v>32.3091397849462</v>
      </c>
      <c r="S155" s="20" t="n">
        <v>30.9327956989247</v>
      </c>
      <c r="T155" s="20"/>
      <c r="U155" s="20"/>
      <c r="V155" s="20"/>
      <c r="W155" s="20"/>
      <c r="X155" s="20" t="n">
        <v>34.1118908517672</v>
      </c>
    </row>
    <row r="156" customFormat="false" ht="12.75" hidden="false" customHeight="false" outlineLevel="0" collapsed="false">
      <c r="A156" s="17" t="n">
        <v>41640</v>
      </c>
      <c r="B156" s="20" t="n">
        <v>47.999999821186</v>
      </c>
      <c r="C156" s="20" t="n">
        <v>45.7000001702458</v>
      </c>
      <c r="D156" s="20" t="n">
        <v>35.6999998670071</v>
      </c>
      <c r="E156" s="20" t="n">
        <v>36.1999998651444</v>
      </c>
      <c r="F156" s="20" t="n">
        <v>39.0208213522802</v>
      </c>
      <c r="G156" s="20" t="n">
        <v>40.249999732824</v>
      </c>
      <c r="H156" s="20" t="n">
        <v>34.3780488116303</v>
      </c>
      <c r="I156" s="20" t="n">
        <v>32.2804875886976</v>
      </c>
      <c r="J156" s="20" t="n">
        <v>30.9999997937007</v>
      </c>
      <c r="K156" s="20" t="n">
        <v>28.6269953232996</v>
      </c>
      <c r="L156" s="20" t="n">
        <v>44.5833331155641</v>
      </c>
      <c r="M156" s="20" t="n">
        <v>40.7086022594583</v>
      </c>
      <c r="N156" s="20"/>
      <c r="O156" s="20"/>
      <c r="P156" s="20"/>
      <c r="Q156" s="20"/>
      <c r="R156" s="20" t="n">
        <v>34.1924729486126</v>
      </c>
      <c r="S156" s="20" t="n">
        <v>33.9075267153682</v>
      </c>
      <c r="T156" s="20"/>
      <c r="U156" s="20"/>
      <c r="V156" s="20"/>
      <c r="W156" s="20"/>
      <c r="X156" s="20" t="n">
        <v>34.4385969739124</v>
      </c>
    </row>
    <row r="157" customFormat="false" ht="12.75" hidden="false" customHeight="false" outlineLevel="0" collapsed="false">
      <c r="A157" s="17" t="n">
        <v>41671</v>
      </c>
      <c r="B157" s="20" t="n">
        <v>45</v>
      </c>
      <c r="C157" s="20" t="n">
        <v>42.6999995227903</v>
      </c>
      <c r="D157" s="20" t="n">
        <v>32.7</v>
      </c>
      <c r="E157" s="20" t="n">
        <v>34.2</v>
      </c>
      <c r="F157" s="20" t="n">
        <v>37.8875347313723</v>
      </c>
      <c r="G157" s="20" t="n">
        <v>38.2499997708946</v>
      </c>
      <c r="H157" s="20" t="n">
        <v>31.3666667678083</v>
      </c>
      <c r="I157" s="20" t="n">
        <v>30.5601530696198</v>
      </c>
      <c r="J157" s="20" t="n">
        <v>30.9999998115003</v>
      </c>
      <c r="K157" s="20" t="n">
        <v>28.7076504580185</v>
      </c>
      <c r="L157" s="20" t="n">
        <v>42.1071427589548</v>
      </c>
      <c r="M157" s="20" t="n">
        <v>37.8428569135123</v>
      </c>
      <c r="N157" s="20"/>
      <c r="O157" s="20"/>
      <c r="P157" s="20"/>
      <c r="Q157" s="20"/>
      <c r="R157" s="20" t="n">
        <v>31.7829227441228</v>
      </c>
      <c r="S157" s="20" t="n">
        <v>32.8285713477858</v>
      </c>
      <c r="T157" s="20"/>
      <c r="U157" s="20"/>
      <c r="V157" s="20"/>
      <c r="W157" s="20"/>
      <c r="X157" s="20" t="n">
        <v>33.9532986142207</v>
      </c>
    </row>
    <row r="158" customFormat="false" ht="12.75" hidden="false" customHeight="false" outlineLevel="0" collapsed="false">
      <c r="A158" s="17" t="n">
        <v>41699</v>
      </c>
      <c r="B158" s="20" t="n">
        <v>40.6299998486415</v>
      </c>
      <c r="C158" s="20" t="n">
        <v>37.7389995782338</v>
      </c>
      <c r="D158" s="20" t="n">
        <v>32.699999878183</v>
      </c>
      <c r="E158" s="20" t="n">
        <v>33.1999998763203</v>
      </c>
      <c r="F158" s="20" t="n">
        <v>37.9127543219413</v>
      </c>
      <c r="G158" s="20" t="n">
        <v>32.2737806452007</v>
      </c>
      <c r="H158" s="20" t="n">
        <v>28.3851830097281</v>
      </c>
      <c r="I158" s="20" t="n">
        <v>28.0548781909548</v>
      </c>
      <c r="J158" s="20" t="n">
        <v>31.000000163095</v>
      </c>
      <c r="K158" s="20" t="n">
        <v>27.7000583783238</v>
      </c>
      <c r="L158" s="20" t="n">
        <v>36.9460752535762</v>
      </c>
      <c r="M158" s="20" t="n">
        <v>33.6152739942689</v>
      </c>
      <c r="N158" s="20"/>
      <c r="O158" s="20"/>
      <c r="P158" s="20"/>
      <c r="Q158" s="20"/>
      <c r="R158" s="20" t="n">
        <v>30.6521505322007</v>
      </c>
      <c r="S158" s="20" t="n">
        <v>32.2301075296296</v>
      </c>
      <c r="T158" s="20"/>
      <c r="U158" s="20"/>
      <c r="V158" s="20"/>
      <c r="W158" s="20"/>
      <c r="X158" s="20" t="n">
        <v>33.4103829919594</v>
      </c>
    </row>
    <row r="159" customFormat="false" ht="12.75" hidden="false" customHeight="false" outlineLevel="0" collapsed="false">
      <c r="A159" s="17" t="n">
        <v>41730</v>
      </c>
      <c r="B159" s="20" t="n">
        <v>33.13</v>
      </c>
      <c r="C159" s="20" t="n">
        <v>35.7389996005856</v>
      </c>
      <c r="D159" s="20" t="n">
        <v>32</v>
      </c>
      <c r="E159" s="20" t="n">
        <v>33.2</v>
      </c>
      <c r="F159" s="20" t="n">
        <v>36.7738011566296</v>
      </c>
      <c r="G159" s="20" t="n">
        <v>28.2705264874469</v>
      </c>
      <c r="H159" s="20" t="n">
        <v>27.3666843093149</v>
      </c>
      <c r="I159" s="20" t="n">
        <v>30.2894738722397</v>
      </c>
      <c r="J159" s="20" t="n">
        <v>31.0000001919113</v>
      </c>
      <c r="K159" s="20" t="n">
        <v>27.7745176121493</v>
      </c>
      <c r="L159" s="20" t="n">
        <v>31.0782222946998</v>
      </c>
      <c r="M159" s="20" t="n">
        <v>32.2040220331602</v>
      </c>
      <c r="N159" s="20"/>
      <c r="O159" s="20"/>
      <c r="P159" s="20"/>
      <c r="Q159" s="20"/>
      <c r="R159" s="20" t="n">
        <v>31.2777778571679</v>
      </c>
      <c r="S159" s="20" t="n">
        <v>32.2711111921403</v>
      </c>
      <c r="T159" s="20"/>
      <c r="U159" s="20"/>
      <c r="V159" s="20"/>
      <c r="W159" s="20"/>
      <c r="X159" s="20" t="n">
        <v>32.9741036600713</v>
      </c>
    </row>
    <row r="160" customFormat="false" ht="12.75" hidden="false" customHeight="false" outlineLevel="0" collapsed="false">
      <c r="A160" s="17" t="n">
        <v>41760</v>
      </c>
      <c r="B160" s="20" t="n">
        <v>32.13</v>
      </c>
      <c r="C160" s="20" t="n">
        <v>33.7390001256876</v>
      </c>
      <c r="D160" s="20" t="n">
        <v>34</v>
      </c>
      <c r="E160" s="20" t="n">
        <v>36.2</v>
      </c>
      <c r="F160" s="20" t="n">
        <v>36.7971916730252</v>
      </c>
      <c r="G160" s="20" t="n">
        <v>24.2737804878049</v>
      </c>
      <c r="H160" s="20" t="n">
        <v>24.3851831533717</v>
      </c>
      <c r="I160" s="20" t="n">
        <v>29.5731707317073</v>
      </c>
      <c r="J160" s="20" t="n">
        <v>33</v>
      </c>
      <c r="K160" s="20" t="n">
        <v>27.8498005887448</v>
      </c>
      <c r="L160" s="20" t="n">
        <v>28.6665053763441</v>
      </c>
      <c r="M160" s="20" t="n">
        <v>29.6152743636988</v>
      </c>
      <c r="N160" s="20"/>
      <c r="O160" s="20"/>
      <c r="P160" s="20"/>
      <c r="Q160" s="20"/>
      <c r="R160" s="20" t="n">
        <v>32.0483870967742</v>
      </c>
      <c r="S160" s="20" t="n">
        <v>34.7892473118279</v>
      </c>
      <c r="T160" s="20"/>
      <c r="U160" s="20"/>
      <c r="V160" s="20"/>
      <c r="W160" s="20"/>
      <c r="X160" s="20" t="n">
        <v>32.8526429154392</v>
      </c>
    </row>
    <row r="161" customFormat="false" ht="12.75" hidden="false" customHeight="false" outlineLevel="0" collapsed="false">
      <c r="A161" s="17" t="n">
        <v>41791</v>
      </c>
      <c r="B161" s="20" t="n">
        <v>36.1300002691895</v>
      </c>
      <c r="C161" s="20" t="n">
        <v>39.7390000740197</v>
      </c>
      <c r="D161" s="20" t="n">
        <v>39.0000002905726</v>
      </c>
      <c r="E161" s="20" t="n">
        <v>45.2000003367662</v>
      </c>
      <c r="F161" s="20" t="n">
        <v>40.7142971789019</v>
      </c>
      <c r="G161" s="20" t="n">
        <v>29.2743752181111</v>
      </c>
      <c r="H161" s="20" t="n">
        <v>33.3885623206292</v>
      </c>
      <c r="I161" s="20" t="n">
        <v>34.9875002606772</v>
      </c>
      <c r="J161" s="20" t="n">
        <v>33.0000002458691</v>
      </c>
      <c r="K161" s="20" t="n">
        <v>31.637510373635</v>
      </c>
      <c r="L161" s="20" t="n">
        <v>33.0830558020435</v>
      </c>
      <c r="M161" s="20" t="n">
        <v>36.916583294735</v>
      </c>
      <c r="N161" s="20"/>
      <c r="O161" s="20"/>
      <c r="P161" s="20"/>
      <c r="Q161" s="20"/>
      <c r="R161" s="20" t="n">
        <v>37.2166669439524</v>
      </c>
      <c r="S161" s="20" t="n">
        <v>39.7777780741453</v>
      </c>
      <c r="T161" s="20"/>
      <c r="U161" s="20"/>
      <c r="V161" s="20"/>
      <c r="W161" s="20"/>
      <c r="X161" s="20" t="n">
        <v>36.6801697098944</v>
      </c>
    </row>
    <row r="162" customFormat="false" ht="12.75" hidden="false" customHeight="false" outlineLevel="0" collapsed="false">
      <c r="A162" s="17" t="n">
        <v>41821</v>
      </c>
      <c r="B162" s="20" t="n">
        <v>54.0000002011656</v>
      </c>
      <c r="C162" s="20" t="n">
        <v>61.6999998850748</v>
      </c>
      <c r="D162" s="20" t="n">
        <v>58.0000002160668</v>
      </c>
      <c r="E162" s="20" t="n">
        <v>67.2000002503395</v>
      </c>
      <c r="F162" s="20" t="n">
        <v>50.8846692349295</v>
      </c>
      <c r="G162" s="20" t="n">
        <v>44.2499995246166</v>
      </c>
      <c r="H162" s="20" t="n">
        <v>49.3780481918579</v>
      </c>
      <c r="I162" s="20" t="n">
        <v>40.3353654502369</v>
      </c>
      <c r="J162" s="20" t="n">
        <v>41.9999996031203</v>
      </c>
      <c r="K162" s="20" t="n">
        <v>34.359817118989</v>
      </c>
      <c r="L162" s="20" t="n">
        <v>49.7016128061279</v>
      </c>
      <c r="M162" s="20" t="n">
        <v>56.2677416117211</v>
      </c>
      <c r="N162" s="20"/>
      <c r="O162" s="20"/>
      <c r="P162" s="20"/>
      <c r="Q162" s="20"/>
      <c r="R162" s="20" t="n">
        <v>50.2123655343568</v>
      </c>
      <c r="S162" s="20" t="n">
        <v>56.0903225456515</v>
      </c>
      <c r="T162" s="20"/>
      <c r="U162" s="20"/>
      <c r="V162" s="20"/>
      <c r="W162" s="20"/>
      <c r="X162" s="20" t="n">
        <v>43.5995193773643</v>
      </c>
    </row>
    <row r="163" customFormat="false" ht="12.75" hidden="false" customHeight="false" outlineLevel="0" collapsed="false">
      <c r="A163" s="17" t="n">
        <v>41852</v>
      </c>
      <c r="B163" s="20" t="n">
        <v>73.9999991729855</v>
      </c>
      <c r="C163" s="20" t="n">
        <v>73.7000001372769</v>
      </c>
      <c r="D163" s="20" t="n">
        <v>69.999999217689</v>
      </c>
      <c r="E163" s="20" t="n">
        <v>72.1999991931021</v>
      </c>
      <c r="F163" s="20" t="n">
        <v>56.0102744969649</v>
      </c>
      <c r="G163" s="20" t="n">
        <v>58.2500001818578</v>
      </c>
      <c r="H163" s="20" t="n">
        <v>55.3780488055994</v>
      </c>
      <c r="I163" s="20" t="n">
        <v>44.3353659454733</v>
      </c>
      <c r="J163" s="20" t="n">
        <v>44.0000000818201</v>
      </c>
      <c r="K163" s="20" t="n">
        <v>40.1368079760646</v>
      </c>
      <c r="L163" s="20" t="n">
        <v>67.0564512306604</v>
      </c>
      <c r="M163" s="20" t="n">
        <v>65.622580732989</v>
      </c>
      <c r="N163" s="20"/>
      <c r="O163" s="20"/>
      <c r="P163" s="20"/>
      <c r="Q163" s="20"/>
      <c r="R163" s="20" t="n">
        <v>58.685483474024</v>
      </c>
      <c r="S163" s="20" t="n">
        <v>59.7677415203864</v>
      </c>
      <c r="T163" s="20"/>
      <c r="U163" s="20"/>
      <c r="V163" s="20"/>
      <c r="W163" s="20"/>
      <c r="X163" s="20" t="n">
        <v>49.012294632912</v>
      </c>
    </row>
    <row r="164" customFormat="false" ht="12.75" hidden="false" customHeight="false" outlineLevel="0" collapsed="false">
      <c r="A164" s="17" t="n">
        <v>41883</v>
      </c>
      <c r="B164" s="20" t="n">
        <v>53.9999995976686</v>
      </c>
      <c r="C164" s="20" t="n">
        <v>54.7</v>
      </c>
      <c r="D164" s="20" t="n">
        <v>56.9999995753169</v>
      </c>
      <c r="E164" s="20" t="n">
        <v>54.1999995961785</v>
      </c>
      <c r="F164" s="20" t="n">
        <v>49.0220913580936</v>
      </c>
      <c r="G164" s="20" t="n">
        <v>53.2499996032565</v>
      </c>
      <c r="H164" s="20" t="n">
        <v>45.3812497382984</v>
      </c>
      <c r="I164" s="20" t="n">
        <v>41.343749691965</v>
      </c>
      <c r="J164" s="20" t="n">
        <v>39.9999997019767</v>
      </c>
      <c r="K164" s="20" t="n">
        <v>33.8535947761982</v>
      </c>
      <c r="L164" s="20" t="n">
        <v>53.6666662668188</v>
      </c>
      <c r="M164" s="20" t="n">
        <v>50.5583332170215</v>
      </c>
      <c r="N164" s="20"/>
      <c r="O164" s="20"/>
      <c r="P164" s="20"/>
      <c r="Q164" s="20"/>
      <c r="R164" s="20" t="n">
        <v>50.0416662938272</v>
      </c>
      <c r="S164" s="20" t="n">
        <v>47.8888885320889</v>
      </c>
      <c r="T164" s="20"/>
      <c r="U164" s="20"/>
      <c r="V164" s="20"/>
      <c r="W164" s="20"/>
      <c r="X164" s="20" t="n">
        <v>42.2805373216957</v>
      </c>
    </row>
    <row r="165" customFormat="false" ht="12.75" hidden="false" customHeight="false" outlineLevel="0" collapsed="false">
      <c r="A165" s="17" t="n">
        <v>41913</v>
      </c>
      <c r="B165" s="20" t="n">
        <v>42.1300006277859</v>
      </c>
      <c r="C165" s="20" t="n">
        <v>40.7390001517646</v>
      </c>
      <c r="D165" s="20" t="n">
        <v>38.0000005662441</v>
      </c>
      <c r="E165" s="20" t="n">
        <v>38.2000005692243</v>
      </c>
      <c r="F165" s="20" t="n">
        <v>40.4426085455447</v>
      </c>
      <c r="G165" s="20" t="n">
        <v>36.2699998746411</v>
      </c>
      <c r="H165" s="20" t="n">
        <v>31.3636923310407</v>
      </c>
      <c r="I165" s="20" t="n">
        <v>33.5833332137897</v>
      </c>
      <c r="J165" s="20" t="n">
        <v>32.9999998854903</v>
      </c>
      <c r="K165" s="20" t="n">
        <v>32.0641657014853</v>
      </c>
      <c r="L165" s="20" t="n">
        <v>39.6725809571123</v>
      </c>
      <c r="M165" s="20" t="n">
        <v>36.8074194527514</v>
      </c>
      <c r="N165" s="20"/>
      <c r="O165" s="20"/>
      <c r="P165" s="20"/>
      <c r="Q165" s="20"/>
      <c r="R165" s="20" t="n">
        <v>36.1478497410213</v>
      </c>
      <c r="S165" s="20" t="n">
        <v>36.0193551212068</v>
      </c>
      <c r="T165" s="20"/>
      <c r="U165" s="20"/>
      <c r="V165" s="20"/>
      <c r="W165" s="20"/>
      <c r="X165" s="20" t="n">
        <v>36.9290679980359</v>
      </c>
    </row>
    <row r="166" customFormat="false" ht="12.75" hidden="false" customHeight="false" outlineLevel="0" collapsed="false">
      <c r="A166" s="17" t="n">
        <v>41944</v>
      </c>
      <c r="B166" s="20" t="n">
        <v>36.13</v>
      </c>
      <c r="C166" s="20" t="n">
        <v>35.7390001331382</v>
      </c>
      <c r="D166" s="20" t="n">
        <v>32</v>
      </c>
      <c r="E166" s="20" t="n">
        <v>32.2</v>
      </c>
      <c r="F166" s="20" t="n">
        <v>39.2943055294419</v>
      </c>
      <c r="G166" s="20" t="n">
        <v>28.2778569898542</v>
      </c>
      <c r="H166" s="20" t="n">
        <v>28.4083571713867</v>
      </c>
      <c r="I166" s="20" t="n">
        <v>29.0892855486433</v>
      </c>
      <c r="J166" s="20" t="n">
        <v>29.9999998278916</v>
      </c>
      <c r="K166" s="20" t="n">
        <v>29.0906285659195</v>
      </c>
      <c r="L166" s="20" t="n">
        <v>32.4656665952653</v>
      </c>
      <c r="M166" s="20" t="n">
        <v>32.3180334176542</v>
      </c>
      <c r="N166" s="20"/>
      <c r="O166" s="20"/>
      <c r="P166" s="20"/>
      <c r="Q166" s="20"/>
      <c r="R166" s="20" t="n">
        <v>30.6416665893669</v>
      </c>
      <c r="S166" s="20" t="n">
        <v>31.1733332530161</v>
      </c>
      <c r="T166" s="20"/>
      <c r="U166" s="20"/>
      <c r="V166" s="20"/>
      <c r="W166" s="20"/>
      <c r="X166" s="20" t="n">
        <v>34.5325896131315</v>
      </c>
    </row>
    <row r="167" customFormat="false" ht="12.75" hidden="false" customHeight="false" outlineLevel="0" collapsed="false">
      <c r="A167" s="17" t="n">
        <v>41974</v>
      </c>
      <c r="B167" s="20" t="n">
        <v>38.13</v>
      </c>
      <c r="C167" s="20" t="n">
        <v>41.7390001554899</v>
      </c>
      <c r="D167" s="20" t="n">
        <v>36</v>
      </c>
      <c r="E167" s="20" t="n">
        <v>32.2</v>
      </c>
      <c r="F167" s="20" t="n">
        <v>39.3219794264823</v>
      </c>
      <c r="G167" s="20" t="n">
        <v>32.2737804878049</v>
      </c>
      <c r="H167" s="20" t="n">
        <v>31.3851829552725</v>
      </c>
      <c r="I167" s="20" t="n">
        <v>29.3353658536585</v>
      </c>
      <c r="J167" s="20" t="n">
        <v>30</v>
      </c>
      <c r="K167" s="20" t="n">
        <v>29.1781220123951</v>
      </c>
      <c r="L167" s="20" t="n">
        <v>35.5482258064516</v>
      </c>
      <c r="M167" s="20" t="n">
        <v>37.1744140779747</v>
      </c>
      <c r="N167" s="20"/>
      <c r="O167" s="20"/>
      <c r="P167" s="20"/>
      <c r="Q167" s="20"/>
      <c r="R167" s="20" t="n">
        <v>33.0618279569892</v>
      </c>
      <c r="S167" s="20" t="n">
        <v>31.2301075268817</v>
      </c>
      <c r="T167" s="20"/>
      <c r="U167" s="20"/>
      <c r="V167" s="20"/>
      <c r="W167" s="20"/>
      <c r="X167" s="20" t="n">
        <v>34.8499562654331</v>
      </c>
    </row>
    <row r="168" customFormat="false" ht="12.75" hidden="false" customHeight="false" outlineLevel="0" collapsed="false">
      <c r="A168" s="17" t="n">
        <v>42005</v>
      </c>
      <c r="B168" s="20" t="n">
        <v>47.999999821186</v>
      </c>
      <c r="C168" s="20" t="n">
        <v>46.2000001721084</v>
      </c>
      <c r="D168" s="20" t="n">
        <v>36.4499998642131</v>
      </c>
      <c r="E168" s="20" t="n">
        <v>36.4499998642131</v>
      </c>
      <c r="F168" s="20" t="n">
        <v>39.7184868942132</v>
      </c>
      <c r="G168" s="20" t="n">
        <v>40.249999732824</v>
      </c>
      <c r="H168" s="20" t="n">
        <v>34.6585366168491</v>
      </c>
      <c r="I168" s="20" t="n">
        <v>32.6067070989733</v>
      </c>
      <c r="J168" s="20" t="n">
        <v>31.440853449123</v>
      </c>
      <c r="K168" s="20" t="n">
        <v>28.9034833164162</v>
      </c>
      <c r="L168" s="20" t="n">
        <v>44.5833331155641</v>
      </c>
      <c r="M168" s="20" t="n">
        <v>41.1118280671016</v>
      </c>
      <c r="N168" s="20"/>
      <c r="O168" s="20"/>
      <c r="P168" s="20"/>
      <c r="Q168" s="20"/>
      <c r="R168" s="20" t="n">
        <v>34.755644989215</v>
      </c>
      <c r="S168" s="20" t="n">
        <v>34.2416664984207</v>
      </c>
      <c r="T168" s="20"/>
      <c r="U168" s="20"/>
      <c r="V168" s="20"/>
      <c r="W168" s="20"/>
      <c r="X168" s="20" t="n">
        <v>34.9505820910984</v>
      </c>
    </row>
    <row r="169" customFormat="false" ht="12.75" hidden="false" customHeight="false" outlineLevel="0" collapsed="false">
      <c r="A169" s="17" t="n">
        <v>42036</v>
      </c>
      <c r="B169" s="20" t="n">
        <v>45</v>
      </c>
      <c r="C169" s="20" t="n">
        <v>43.1999995172024</v>
      </c>
      <c r="D169" s="20" t="n">
        <v>33.45</v>
      </c>
      <c r="E169" s="20" t="n">
        <v>34.45</v>
      </c>
      <c r="F169" s="20" t="n">
        <v>38.5647697116749</v>
      </c>
      <c r="G169" s="20" t="n">
        <v>38.2499997708946</v>
      </c>
      <c r="H169" s="20" t="n">
        <v>31.6444445461035</v>
      </c>
      <c r="I169" s="20" t="n">
        <v>30.8795975126155</v>
      </c>
      <c r="J169" s="20" t="n">
        <v>31.5506942521522</v>
      </c>
      <c r="K169" s="20" t="n">
        <v>29.0289500678924</v>
      </c>
      <c r="L169" s="20" t="n">
        <v>42.1071427589548</v>
      </c>
      <c r="M169" s="20" t="n">
        <v>38.2476188153029</v>
      </c>
      <c r="N169" s="20"/>
      <c r="O169" s="20"/>
      <c r="P169" s="20"/>
      <c r="Q169" s="20"/>
      <c r="R169" s="20" t="n">
        <v>32.3483989339781</v>
      </c>
      <c r="S169" s="20" t="n">
        <v>33.2074403937795</v>
      </c>
      <c r="T169" s="20"/>
      <c r="U169" s="20"/>
      <c r="V169" s="20"/>
      <c r="W169" s="20"/>
      <c r="X169" s="20" t="n">
        <v>34.4779898643396</v>
      </c>
    </row>
    <row r="170" customFormat="false" ht="12.75" hidden="false" customHeight="false" outlineLevel="0" collapsed="false">
      <c r="A170" s="17" t="n">
        <v>42064</v>
      </c>
      <c r="B170" s="20" t="n">
        <v>40.6299998486415</v>
      </c>
      <c r="C170" s="20" t="n">
        <v>38.1739995733723</v>
      </c>
      <c r="D170" s="20" t="n">
        <v>33.449999875389</v>
      </c>
      <c r="E170" s="20" t="n">
        <v>33.449999875389</v>
      </c>
      <c r="F170" s="20" t="n">
        <v>38.5902718973147</v>
      </c>
      <c r="G170" s="20" t="n">
        <v>32.2737806452007</v>
      </c>
      <c r="H170" s="20" t="n">
        <v>28.6537805712228</v>
      </c>
      <c r="I170" s="20" t="n">
        <v>28.3810977040472</v>
      </c>
      <c r="J170" s="20" t="n">
        <v>31.2500001644466</v>
      </c>
      <c r="K170" s="20" t="n">
        <v>28.0489385820893</v>
      </c>
      <c r="L170" s="20" t="n">
        <v>36.9460752535762</v>
      </c>
      <c r="M170" s="20" t="n">
        <v>33.9769137767257</v>
      </c>
      <c r="N170" s="20"/>
      <c r="O170" s="20"/>
      <c r="P170" s="20"/>
      <c r="Q170" s="20"/>
      <c r="R170" s="20" t="n">
        <v>31.2153225740448</v>
      </c>
      <c r="S170" s="20" t="n">
        <v>32.4801075297047</v>
      </c>
      <c r="T170" s="20"/>
      <c r="U170" s="20"/>
      <c r="V170" s="20"/>
      <c r="W170" s="20"/>
      <c r="X170" s="20" t="n">
        <v>33.943017425011</v>
      </c>
    </row>
    <row r="171" customFormat="false" ht="12.75" hidden="false" customHeight="false" outlineLevel="0" collapsed="false">
      <c r="A171" s="17" t="n">
        <v>42095</v>
      </c>
      <c r="B171" s="20" t="n">
        <v>33.13</v>
      </c>
      <c r="C171" s="20" t="n">
        <v>36.1739995957241</v>
      </c>
      <c r="D171" s="20" t="n">
        <v>32.75</v>
      </c>
      <c r="E171" s="20" t="n">
        <v>33.45</v>
      </c>
      <c r="F171" s="20" t="n">
        <v>37.4308020705943</v>
      </c>
      <c r="G171" s="20" t="n">
        <v>28.2705264874469</v>
      </c>
      <c r="H171" s="20" t="n">
        <v>27.6327369415968</v>
      </c>
      <c r="I171" s="20" t="n">
        <v>30.6052633473944</v>
      </c>
      <c r="J171" s="20" t="n">
        <v>31.5743423011595</v>
      </c>
      <c r="K171" s="20" t="n">
        <v>28.1242440681939</v>
      </c>
      <c r="L171" s="20" t="n">
        <v>31.0782222946998</v>
      </c>
      <c r="M171" s="20" t="n">
        <v>32.5676886973148</v>
      </c>
      <c r="N171" s="20"/>
      <c r="O171" s="20"/>
      <c r="P171" s="20"/>
      <c r="Q171" s="20"/>
      <c r="R171" s="20" t="n">
        <v>31.8444445244554</v>
      </c>
      <c r="S171" s="20" t="n">
        <v>32.6580556382673</v>
      </c>
      <c r="T171" s="20"/>
      <c r="U171" s="20"/>
      <c r="V171" s="20"/>
      <c r="W171" s="20"/>
      <c r="X171" s="20" t="n">
        <v>33.5013664695808</v>
      </c>
    </row>
    <row r="172" customFormat="false" ht="12.75" hidden="false" customHeight="false" outlineLevel="0" collapsed="false">
      <c r="A172" s="17" t="n">
        <v>42125</v>
      </c>
      <c r="B172" s="20" t="n">
        <v>32.13</v>
      </c>
      <c r="C172" s="20" t="n">
        <v>34.1740001273081</v>
      </c>
      <c r="D172" s="20" t="n">
        <v>34.75</v>
      </c>
      <c r="E172" s="20" t="n">
        <v>36.45</v>
      </c>
      <c r="F172" s="20" t="n">
        <v>37.4544473913229</v>
      </c>
      <c r="G172" s="20" t="n">
        <v>24.2655813953488</v>
      </c>
      <c r="H172" s="20" t="n">
        <v>24.699209525069</v>
      </c>
      <c r="I172" s="20" t="n">
        <v>29.7209302325581</v>
      </c>
      <c r="J172" s="20" t="n">
        <v>33.25</v>
      </c>
      <c r="K172" s="20" t="n">
        <v>28.195231965276</v>
      </c>
      <c r="L172" s="20" t="n">
        <v>28.4937634408602</v>
      </c>
      <c r="M172" s="20" t="n">
        <v>29.793182967133</v>
      </c>
      <c r="N172" s="20"/>
      <c r="O172" s="20"/>
      <c r="P172" s="20"/>
      <c r="Q172" s="20"/>
      <c r="R172" s="20" t="n">
        <v>32.4247311827957</v>
      </c>
      <c r="S172" s="20" t="n">
        <v>34.9704301075269</v>
      </c>
      <c r="T172" s="20"/>
      <c r="U172" s="20"/>
      <c r="V172" s="20"/>
      <c r="W172" s="20"/>
      <c r="X172" s="20" t="n">
        <v>33.1733047749786</v>
      </c>
    </row>
    <row r="173" customFormat="false" ht="12.75" hidden="false" customHeight="false" outlineLevel="0" collapsed="false">
      <c r="A173" s="17" t="n">
        <v>42156</v>
      </c>
      <c r="B173" s="20" t="n">
        <v>36.1300002691895</v>
      </c>
      <c r="C173" s="20" t="n">
        <v>40.1740000748299</v>
      </c>
      <c r="D173" s="20" t="n">
        <v>39.7500002961605</v>
      </c>
      <c r="E173" s="20" t="n">
        <v>45.4500003386289</v>
      </c>
      <c r="F173" s="20" t="n">
        <v>41.4413381999537</v>
      </c>
      <c r="G173" s="20" t="n">
        <v>29.3889475873858</v>
      </c>
      <c r="H173" s="20" t="n">
        <v>33.843262964819</v>
      </c>
      <c r="I173" s="20" t="n">
        <v>35.6052634231746</v>
      </c>
      <c r="J173" s="20" t="n">
        <v>33.2500002477318</v>
      </c>
      <c r="K173" s="20" t="n">
        <v>31.8616028150988</v>
      </c>
      <c r="L173" s="20" t="n">
        <v>33.2837780257613</v>
      </c>
      <c r="M173" s="20" t="n">
        <v>37.5010221839364</v>
      </c>
      <c r="N173" s="20"/>
      <c r="O173" s="20"/>
      <c r="P173" s="20"/>
      <c r="Q173" s="20"/>
      <c r="R173" s="20" t="n">
        <v>38.000000283122</v>
      </c>
      <c r="S173" s="20" t="n">
        <v>40.298889189139</v>
      </c>
      <c r="T173" s="20"/>
      <c r="U173" s="20"/>
      <c r="V173" s="20"/>
      <c r="W173" s="20"/>
      <c r="X173" s="20" t="n">
        <v>37.3965610374594</v>
      </c>
    </row>
    <row r="174" customFormat="false" ht="12.75" hidden="false" customHeight="false" outlineLevel="0" collapsed="false">
      <c r="A174" s="17" t="n">
        <v>42186</v>
      </c>
      <c r="B174" s="20" t="n">
        <v>54.0000002011656</v>
      </c>
      <c r="C174" s="20" t="n">
        <v>62.1999998841435</v>
      </c>
      <c r="D174" s="20" t="n">
        <v>58.7500002188608</v>
      </c>
      <c r="E174" s="20" t="n">
        <v>67.4500002512708</v>
      </c>
      <c r="F174" s="20" t="n">
        <v>51.7930987377599</v>
      </c>
      <c r="G174" s="20" t="n">
        <v>44.2499995246166</v>
      </c>
      <c r="H174" s="20" t="n">
        <v>49.6585359937489</v>
      </c>
      <c r="I174" s="20" t="n">
        <v>40.6615849601264</v>
      </c>
      <c r="J174" s="20" t="n">
        <v>42.2499996002468</v>
      </c>
      <c r="K174" s="20" t="n">
        <v>34.4968598895794</v>
      </c>
      <c r="L174" s="20" t="n">
        <v>49.7016128061279</v>
      </c>
      <c r="M174" s="20" t="n">
        <v>56.6709674163351</v>
      </c>
      <c r="N174" s="20"/>
      <c r="O174" s="20"/>
      <c r="P174" s="20"/>
      <c r="Q174" s="20"/>
      <c r="R174" s="20" t="n">
        <v>50.7755375779134</v>
      </c>
      <c r="S174" s="20" t="n">
        <v>56.3403225449054</v>
      </c>
      <c r="T174" s="20"/>
      <c r="U174" s="20"/>
      <c r="V174" s="20"/>
      <c r="W174" s="20"/>
      <c r="X174" s="20" t="n">
        <v>44.1678751595298</v>
      </c>
    </row>
    <row r="175" customFormat="false" ht="12.75" hidden="false" customHeight="false" outlineLevel="0" collapsed="false">
      <c r="A175" s="17" t="n">
        <v>42217</v>
      </c>
      <c r="B175" s="20" t="n">
        <v>73.9999991729855</v>
      </c>
      <c r="C175" s="20" t="n">
        <v>74.2000001382083</v>
      </c>
      <c r="D175" s="20" t="n">
        <v>70.7499992093071</v>
      </c>
      <c r="E175" s="20" t="n">
        <v>72.4499991903082</v>
      </c>
      <c r="F175" s="20" t="n">
        <v>57.009962093341</v>
      </c>
      <c r="G175" s="20" t="n">
        <v>58.2500001818578</v>
      </c>
      <c r="H175" s="20" t="n">
        <v>55.6585366106479</v>
      </c>
      <c r="I175" s="20" t="n">
        <v>44.6615854575435</v>
      </c>
      <c r="J175" s="20" t="n">
        <v>44.2500000828309</v>
      </c>
      <c r="K175" s="20" t="n">
        <v>40.0883302758153</v>
      </c>
      <c r="L175" s="20" t="n">
        <v>67.0564512306604</v>
      </c>
      <c r="M175" s="20" t="n">
        <v>66.0258065400365</v>
      </c>
      <c r="N175" s="20"/>
      <c r="O175" s="20"/>
      <c r="P175" s="20"/>
      <c r="Q175" s="20"/>
      <c r="R175" s="20" t="n">
        <v>59.2486555122931</v>
      </c>
      <c r="S175" s="20" t="n">
        <v>60.0177415192698</v>
      </c>
      <c r="T175" s="20"/>
      <c r="U175" s="20"/>
      <c r="V175" s="20"/>
      <c r="W175" s="20"/>
      <c r="X175" s="20" t="n">
        <v>49.5498878512061</v>
      </c>
    </row>
    <row r="176" customFormat="false" ht="12.75" hidden="false" customHeight="false" outlineLevel="0" collapsed="false">
      <c r="A176" s="17" t="n">
        <v>42248</v>
      </c>
      <c r="B176" s="20" t="n">
        <v>53.9999995976686</v>
      </c>
      <c r="C176" s="20" t="n">
        <v>55.2</v>
      </c>
      <c r="D176" s="20" t="n">
        <v>57.7499995697289</v>
      </c>
      <c r="E176" s="20" t="n">
        <v>54.4499995943159</v>
      </c>
      <c r="F176" s="20" t="n">
        <v>49.8968349957102</v>
      </c>
      <c r="G176" s="20" t="n">
        <v>53.2499996032565</v>
      </c>
      <c r="H176" s="20" t="n">
        <v>45.6624997369014</v>
      </c>
      <c r="I176" s="20" t="n">
        <v>41.6718746895203</v>
      </c>
      <c r="J176" s="20" t="n">
        <v>40.2499997001141</v>
      </c>
      <c r="K176" s="20" t="n">
        <v>34.0082603152079</v>
      </c>
      <c r="L176" s="20" t="n">
        <v>53.6666662668188</v>
      </c>
      <c r="M176" s="20" t="n">
        <v>50.9611109941784</v>
      </c>
      <c r="N176" s="20"/>
      <c r="O176" s="20"/>
      <c r="P176" s="20"/>
      <c r="Q176" s="20"/>
      <c r="R176" s="20" t="n">
        <v>50.6041662896362</v>
      </c>
      <c r="S176" s="20" t="n">
        <v>48.1388885302262</v>
      </c>
      <c r="T176" s="20"/>
      <c r="U176" s="20"/>
      <c r="V176" s="20"/>
      <c r="W176" s="20"/>
      <c r="X176" s="20" t="n">
        <v>42.8352462488203</v>
      </c>
    </row>
    <row r="177" customFormat="false" ht="12.75" hidden="false" customHeight="false" outlineLevel="0" collapsed="false">
      <c r="A177" s="17" t="n">
        <v>42278</v>
      </c>
      <c r="B177" s="20" t="n">
        <v>42.1300006277859</v>
      </c>
      <c r="C177" s="20" t="n">
        <v>41.1740001533851</v>
      </c>
      <c r="D177" s="20" t="n">
        <v>38.7500005774199</v>
      </c>
      <c r="E177" s="20" t="n">
        <v>38.4500005729496</v>
      </c>
      <c r="F177" s="20" t="n">
        <v>41.164082236149</v>
      </c>
      <c r="G177" s="20" t="n">
        <v>36.2699998746411</v>
      </c>
      <c r="H177" s="20" t="n">
        <v>31.629333356931</v>
      </c>
      <c r="I177" s="20" t="n">
        <v>33.8974357781311</v>
      </c>
      <c r="J177" s="20" t="n">
        <v>33.4762819340835</v>
      </c>
      <c r="K177" s="20" t="n">
        <v>32.3491792922559</v>
      </c>
      <c r="L177" s="20" t="n">
        <v>39.6725809571123</v>
      </c>
      <c r="M177" s="20" t="n">
        <v>37.1713979484205</v>
      </c>
      <c r="N177" s="20"/>
      <c r="O177" s="20"/>
      <c r="P177" s="20"/>
      <c r="Q177" s="20"/>
      <c r="R177" s="20" t="n">
        <v>36.7150540486859</v>
      </c>
      <c r="S177" s="20" t="n">
        <v>36.3642475953606</v>
      </c>
      <c r="T177" s="20"/>
      <c r="U177" s="20"/>
      <c r="V177" s="20"/>
      <c r="W177" s="20"/>
      <c r="X177" s="20" t="n">
        <v>37.4675100338713</v>
      </c>
    </row>
    <row r="178" customFormat="false" ht="12.75" hidden="false" customHeight="false" outlineLevel="0" collapsed="false">
      <c r="A178" s="17" t="n">
        <v>42309</v>
      </c>
      <c r="B178" s="20" t="n">
        <v>36.13</v>
      </c>
      <c r="C178" s="20" t="n">
        <v>36.1740001347587</v>
      </c>
      <c r="D178" s="20" t="n">
        <v>32.75</v>
      </c>
      <c r="E178" s="20" t="n">
        <v>32.45</v>
      </c>
      <c r="F178" s="20" t="n">
        <v>39.9951204905812</v>
      </c>
      <c r="G178" s="20" t="n">
        <v>28.2778569898542</v>
      </c>
      <c r="H178" s="20" t="n">
        <v>28.6801428860197</v>
      </c>
      <c r="I178" s="20" t="n">
        <v>29.4285712615986</v>
      </c>
      <c r="J178" s="20" t="n">
        <v>30.531547443378</v>
      </c>
      <c r="K178" s="20" t="n">
        <v>29.3717874127259</v>
      </c>
      <c r="L178" s="20" t="n">
        <v>32.4656665952653</v>
      </c>
      <c r="M178" s="20" t="n">
        <v>32.6768667520138</v>
      </c>
      <c r="N178" s="20"/>
      <c r="O178" s="20"/>
      <c r="P178" s="20"/>
      <c r="Q178" s="20"/>
      <c r="R178" s="20" t="n">
        <v>31.1999999220793</v>
      </c>
      <c r="S178" s="20" t="n">
        <v>31.5547221402431</v>
      </c>
      <c r="T178" s="20"/>
      <c r="U178" s="20"/>
      <c r="V178" s="20"/>
      <c r="W178" s="20"/>
      <c r="X178" s="20" t="n">
        <v>35.0375650542487</v>
      </c>
    </row>
    <row r="179" customFormat="false" ht="12.75" hidden="false" customHeight="false" outlineLevel="0" collapsed="false">
      <c r="A179" s="17" t="n">
        <v>42339</v>
      </c>
      <c r="B179" s="20" t="n">
        <v>38.13</v>
      </c>
      <c r="C179" s="20" t="n">
        <v>42.1740001571104</v>
      </c>
      <c r="D179" s="20" t="n">
        <v>36.75</v>
      </c>
      <c r="E179" s="20" t="n">
        <v>32.45</v>
      </c>
      <c r="F179" s="20" t="n">
        <v>40.0231142750971</v>
      </c>
      <c r="G179" s="20" t="n">
        <v>32.2737804878049</v>
      </c>
      <c r="H179" s="20" t="n">
        <v>31.6537805165446</v>
      </c>
      <c r="I179" s="20" t="n">
        <v>29.6615853658537</v>
      </c>
      <c r="J179" s="20" t="n">
        <v>30.25</v>
      </c>
      <c r="K179" s="20" t="n">
        <v>29.4855296358765</v>
      </c>
      <c r="L179" s="20" t="n">
        <v>35.5482258064516</v>
      </c>
      <c r="M179" s="20" t="n">
        <v>37.5360538639577</v>
      </c>
      <c r="N179" s="20"/>
      <c r="O179" s="20"/>
      <c r="P179" s="20"/>
      <c r="Q179" s="20"/>
      <c r="R179" s="20" t="n">
        <v>33.625</v>
      </c>
      <c r="S179" s="20" t="n">
        <v>31.4801075268817</v>
      </c>
      <c r="T179" s="20"/>
      <c r="U179" s="20"/>
      <c r="V179" s="20"/>
      <c r="W179" s="20"/>
      <c r="X179" s="20" t="n">
        <v>35.3775124449031</v>
      </c>
    </row>
    <row r="180" customFormat="false" ht="12.75" hidden="false" customHeight="false" outlineLevel="0" collapsed="false">
      <c r="A180" s="17" t="n">
        <v>42370</v>
      </c>
      <c r="B180" s="20" t="n">
        <v>47.999999821186</v>
      </c>
      <c r="C180" s="20" t="n">
        <v>46.7000001739711</v>
      </c>
      <c r="D180" s="20" t="n">
        <v>36.4999998640269</v>
      </c>
      <c r="E180" s="20" t="n">
        <v>36.6999998632818</v>
      </c>
      <c r="F180" s="20" t="n">
        <v>40.4161524361462</v>
      </c>
      <c r="G180" s="20" t="n">
        <v>40.0523253204084</v>
      </c>
      <c r="H180" s="20" t="n">
        <v>34.9430232922265</v>
      </c>
      <c r="I180" s="20" t="n">
        <v>32.5523253673211</v>
      </c>
      <c r="J180" s="20" t="n">
        <v>31.6848835134749</v>
      </c>
      <c r="K180" s="20" t="n">
        <v>29.2113599879473</v>
      </c>
      <c r="L180" s="20" t="n">
        <v>44.3252686003964</v>
      </c>
      <c r="M180" s="20" t="n">
        <v>41.2639786049924</v>
      </c>
      <c r="N180" s="20"/>
      <c r="O180" s="20"/>
      <c r="P180" s="20"/>
      <c r="Q180" s="20"/>
      <c r="R180" s="20" t="n">
        <v>34.6747310107113</v>
      </c>
      <c r="S180" s="20" t="n">
        <v>34.3811826262743</v>
      </c>
      <c r="T180" s="20"/>
      <c r="U180" s="20"/>
      <c r="V180" s="20"/>
      <c r="W180" s="20"/>
      <c r="X180" s="20" t="n">
        <v>35.2354419493446</v>
      </c>
    </row>
    <row r="181" customFormat="false" ht="12.75" hidden="false" customHeight="false" outlineLevel="0" collapsed="false">
      <c r="A181" s="17" t="n">
        <v>42401</v>
      </c>
      <c r="B181" s="20" t="n">
        <v>45</v>
      </c>
      <c r="C181" s="20" t="n">
        <v>43.6999995116144</v>
      </c>
      <c r="D181" s="20" t="n">
        <v>33.5</v>
      </c>
      <c r="E181" s="20" t="n">
        <v>34.7</v>
      </c>
      <c r="F181" s="20" t="n">
        <v>39.2420046919775</v>
      </c>
      <c r="G181" s="20" t="n">
        <v>38.2847488038745</v>
      </c>
      <c r="H181" s="20" t="n">
        <v>31.915637171431</v>
      </c>
      <c r="I181" s="20" t="n">
        <v>31.1283781869287</v>
      </c>
      <c r="J181" s="20" t="n">
        <v>31.7959457509723</v>
      </c>
      <c r="K181" s="20" t="n">
        <v>29.3320659314049</v>
      </c>
      <c r="L181" s="20" t="n">
        <v>42.1440885717627</v>
      </c>
      <c r="M181" s="20" t="n">
        <v>38.6882592060192</v>
      </c>
      <c r="N181" s="20"/>
      <c r="O181" s="20"/>
      <c r="P181" s="20"/>
      <c r="Q181" s="20"/>
      <c r="R181" s="20" t="n">
        <v>32.4913792289237</v>
      </c>
      <c r="S181" s="20" t="n">
        <v>33.4649424458158</v>
      </c>
      <c r="T181" s="20"/>
      <c r="U181" s="20"/>
      <c r="V181" s="20"/>
      <c r="W181" s="20"/>
      <c r="X181" s="20" t="n">
        <v>35.0274330351823</v>
      </c>
    </row>
    <row r="182" customFormat="false" ht="12.75" hidden="false" customHeight="false" outlineLevel="0" collapsed="false">
      <c r="A182" s="17" t="n">
        <v>42430</v>
      </c>
      <c r="B182" s="20" t="n">
        <v>40.6299998486415</v>
      </c>
      <c r="C182" s="20" t="n">
        <v>38.6089995685108</v>
      </c>
      <c r="D182" s="20" t="n">
        <v>33.4999998752027</v>
      </c>
      <c r="E182" s="20" t="n">
        <v>33.6999998744577</v>
      </c>
      <c r="F182" s="20" t="n">
        <v>39.2677894726882</v>
      </c>
      <c r="G182" s="20" t="n">
        <v>32.3661540174427</v>
      </c>
      <c r="H182" s="20" t="n">
        <v>28.9206154894525</v>
      </c>
      <c r="I182" s="20" t="n">
        <v>28.7564104130635</v>
      </c>
      <c r="J182" s="20" t="n">
        <v>31.8192309483599</v>
      </c>
      <c r="K182" s="20" t="n">
        <v>28.3406667124311</v>
      </c>
      <c r="L182" s="20" t="n">
        <v>37.1645161129775</v>
      </c>
      <c r="M182" s="20" t="n">
        <v>34.5461288256799</v>
      </c>
      <c r="N182" s="20"/>
      <c r="O182" s="20"/>
      <c r="P182" s="20"/>
      <c r="Q182" s="20"/>
      <c r="R182" s="20" t="n">
        <v>31.5107526814024</v>
      </c>
      <c r="S182" s="20" t="n">
        <v>32.9112903248038</v>
      </c>
      <c r="T182" s="20"/>
      <c r="U182" s="20"/>
      <c r="V182" s="20"/>
      <c r="W182" s="20"/>
      <c r="X182" s="20" t="n">
        <v>34.6854476699997</v>
      </c>
    </row>
    <row r="183" customFormat="false" ht="12.75" hidden="false" customHeight="false" outlineLevel="0" collapsed="false">
      <c r="A183" s="17" t="n">
        <v>42461</v>
      </c>
      <c r="B183" s="20" t="n">
        <v>33.13</v>
      </c>
      <c r="C183" s="20" t="n">
        <v>36.6089995908626</v>
      </c>
      <c r="D183" s="20" t="n">
        <v>32.8</v>
      </c>
      <c r="E183" s="20" t="n">
        <v>33.7</v>
      </c>
      <c r="F183" s="20" t="n">
        <v>38.0878029845589</v>
      </c>
      <c r="G183" s="20" t="n">
        <v>28.2705264874469</v>
      </c>
      <c r="H183" s="20" t="n">
        <v>27.8987895738786</v>
      </c>
      <c r="I183" s="20" t="n">
        <v>30.8105265067596</v>
      </c>
      <c r="J183" s="20" t="n">
        <v>31.5000001950484</v>
      </c>
      <c r="K183" s="20" t="n">
        <v>28.4659102045973</v>
      </c>
      <c r="L183" s="20" t="n">
        <v>31.0782222946998</v>
      </c>
      <c r="M183" s="20" t="n">
        <v>32.9313553614694</v>
      </c>
      <c r="N183" s="20"/>
      <c r="O183" s="20"/>
      <c r="P183" s="20"/>
      <c r="Q183" s="20"/>
      <c r="R183" s="20" t="n">
        <v>31.9600000806318</v>
      </c>
      <c r="S183" s="20" t="n">
        <v>32.7711111934649</v>
      </c>
      <c r="T183" s="20"/>
      <c r="U183" s="20"/>
      <c r="V183" s="20"/>
      <c r="W183" s="20"/>
      <c r="X183" s="20" t="n">
        <v>34.0252260330196</v>
      </c>
    </row>
    <row r="184" customFormat="false" ht="12.75" hidden="false" customHeight="false" outlineLevel="0" collapsed="false">
      <c r="A184" s="17" t="n">
        <v>42491</v>
      </c>
      <c r="B184" s="20" t="n">
        <v>32.13</v>
      </c>
      <c r="C184" s="20" t="n">
        <v>34.6090001289286</v>
      </c>
      <c r="D184" s="20" t="n">
        <v>34.8</v>
      </c>
      <c r="E184" s="20" t="n">
        <v>36.7</v>
      </c>
      <c r="F184" s="20" t="n">
        <v>38.1117031096206</v>
      </c>
      <c r="G184" s="20" t="n">
        <v>24.2655813953488</v>
      </c>
      <c r="H184" s="20" t="n">
        <v>24.9704885971899</v>
      </c>
      <c r="I184" s="20" t="n">
        <v>29.9116279069767</v>
      </c>
      <c r="J184" s="20" t="n">
        <v>33.5</v>
      </c>
      <c r="K184" s="20" t="n">
        <v>28.5377691580076</v>
      </c>
      <c r="L184" s="20" t="n">
        <v>28.4937634408602</v>
      </c>
      <c r="M184" s="20" t="n">
        <v>30.1524840443612</v>
      </c>
      <c r="N184" s="20"/>
      <c r="O184" s="20"/>
      <c r="P184" s="20"/>
      <c r="Q184" s="20"/>
      <c r="R184" s="20" t="n">
        <v>32.5397849462366</v>
      </c>
      <c r="S184" s="20" t="n">
        <v>35.2204301075269</v>
      </c>
      <c r="T184" s="20"/>
      <c r="U184" s="20"/>
      <c r="V184" s="20"/>
      <c r="W184" s="20"/>
      <c r="X184" s="20" t="n">
        <v>33.6850454760791</v>
      </c>
    </row>
    <row r="185" customFormat="false" ht="12.75" hidden="false" customHeight="false" outlineLevel="0" collapsed="false">
      <c r="A185" s="17" t="n">
        <v>42522</v>
      </c>
      <c r="B185" s="20" t="n">
        <v>36.1300002691895</v>
      </c>
      <c r="C185" s="20" t="n">
        <v>40.6090000756402</v>
      </c>
      <c r="D185" s="20" t="n">
        <v>39.8000002965331</v>
      </c>
      <c r="E185" s="20" t="n">
        <v>45.7000003404915</v>
      </c>
      <c r="F185" s="20" t="n">
        <v>42.1683792210055</v>
      </c>
      <c r="G185" s="20" t="n">
        <v>29.3889475873858</v>
      </c>
      <c r="H185" s="20" t="n">
        <v>34.1093155950554</v>
      </c>
      <c r="I185" s="20" t="n">
        <v>35.8105265825987</v>
      </c>
      <c r="J185" s="20" t="n">
        <v>33.5000002495944</v>
      </c>
      <c r="K185" s="20" t="n">
        <v>32.0864811879915</v>
      </c>
      <c r="L185" s="20" t="n">
        <v>33.2837780257613</v>
      </c>
      <c r="M185" s="20" t="n">
        <v>37.8646888505044</v>
      </c>
      <c r="N185" s="20"/>
      <c r="O185" s="20"/>
      <c r="P185" s="20"/>
      <c r="Q185" s="20"/>
      <c r="R185" s="20" t="n">
        <v>38.1155558395386</v>
      </c>
      <c r="S185" s="20" t="n">
        <v>40.5488891910017</v>
      </c>
      <c r="T185" s="20"/>
      <c r="U185" s="20"/>
      <c r="V185" s="20"/>
      <c r="W185" s="20"/>
      <c r="X185" s="20" t="n">
        <v>37.9115778292885</v>
      </c>
    </row>
    <row r="186" customFormat="false" ht="12.75" hidden="false" customHeight="false" outlineLevel="0" collapsed="false">
      <c r="A186" s="17"/>
    </row>
  </sheetData>
  <mergeCells count="3">
    <mergeCell ref="B4:F4"/>
    <mergeCell ref="G4:K4"/>
    <mergeCell ref="L4:X4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99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77" zoomScaleNormal="77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99" zoomScaleNormal="99" zoomScalePageLayoutView="100" workbookViewId="0">
      <selection pane="topLeft" activeCell="A1" activeCellId="0" sqref="A1"/>
    </sheetView>
  </sheetViews>
  <sheetFormatPr defaultColWidth="11.53515625" defaultRowHeight="12.8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2000-12-22T15:08:04Z</dcterms:created>
  <dc:creator>todd perry</dc:creator>
  <dc:description/>
  <dc:language>en-US</dc:language>
  <cp:lastModifiedBy>acomnes</cp:lastModifiedBy>
  <cp:lastPrinted>2001-01-09T04:53:19Z</cp:lastPrinted>
  <dcterms:modified xsi:type="dcterms:W3CDTF">2001-06-27T20:02:25Z</dcterms:modified>
  <cp:revision>0</cp:revision>
  <dc:subject/>
  <dc:title/>
</cp:coreProperties>
</file>