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Forward P Chart" sheetId="1" state="visible" r:id="rId3"/>
    <sheet name="All Hour Forward Curves Chart" sheetId="2" state="visible" r:id="rId4"/>
    <sheet name="OffPeak Forward Curve Chart" sheetId="3" state="visible" r:id="rId5"/>
    <sheet name="OnPeak Forward Curve Chart" sheetId="4" state="visible" r:id="rId6"/>
    <sheet name="GasFP0427" sheetId="5" state="visible" r:id="rId7"/>
    <sheet name="ElectricFP0427" sheetId="6" state="visible" r:id="rId8"/>
  </sheets>
  <definedNames>
    <definedName function="false" hidden="false" localSheetId="5" name="_xlnm.Print_Titles" vbProcedure="false">ElectricFP0427!$1:$4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<sst xmlns="http://schemas.openxmlformats.org/spreadsheetml/2006/main" count="49" uniqueCount="28">
  <si>
    <t xml:space="preserve">Forward Price of NG as of 042701</t>
  </si>
  <si>
    <t xml:space="preserve">Trading Hub</t>
  </si>
  <si>
    <t xml:space="preserve">Nymex Henry Hub</t>
  </si>
  <si>
    <t xml:space="preserve">SoCalGas Calif. Border</t>
  </si>
  <si>
    <t xml:space="preserve">PG&amp;E Citygat</t>
  </si>
  <si>
    <t xml:space="preserve">Malin</t>
  </si>
  <si>
    <t xml:space="preserve">San Juan (via El Paso)</t>
  </si>
  <si>
    <t xml:space="preserve">Permian</t>
  </si>
  <si>
    <t xml:space="preserve">SoCal</t>
  </si>
  <si>
    <t xml:space="preserve">PG&amp;E </t>
  </si>
  <si>
    <t xml:space="preserve">EPSJ</t>
  </si>
  <si>
    <t xml:space="preserve">Feb-Mar</t>
  </si>
  <si>
    <t xml:space="preserve">Q2</t>
  </si>
  <si>
    <t xml:space="preserve">Q3</t>
  </si>
  <si>
    <t xml:space="preserve">Q4</t>
  </si>
  <si>
    <t xml:space="preserve">SoCalGas (Calif. Border)</t>
  </si>
  <si>
    <t xml:space="preserve">PG&amp;E Citygate</t>
  </si>
  <si>
    <t xml:space="preserve">Malin (California Border)</t>
  </si>
  <si>
    <t xml:space="preserve">Bal. 01</t>
  </si>
  <si>
    <t xml:space="preserve">Fforward Price of Electricity Indicative Prices as of 042701</t>
  </si>
  <si>
    <t xml:space="preserve">1-yr Strips</t>
  </si>
  <si>
    <t xml:space="preserve">Mid-Columbia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</si>
  <si>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</si>
  <si>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</si>
  <si>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</si>
  <si>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</si>
  <si>
    <t xml:space="preserve">Bal. 2001</t>
  </si>
  <si>
    <t xml:space="preserve">Multi-Year Fixed Price Deals: Balance of 2001 through \/\/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</si>
</sst>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.00_);[RED]\(#,##0.00\)"/>
    <numFmt numFmtId="167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24.25"/>
      <name val="Arial"/>
      <family val="2"/>
    </font>
    <font>
      <b val="true"/>
      <sz val="14"/>
      <name val="Arial"/>
      <family val="2"/>
    </font>
    <font>
      <b val="true"/>
      <sz val="17.75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Wholesale Natural Gas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April 27, 2001)</a:t>
            </a:r>
          </a:p>
        </c:rich>
      </c:tx>
      <c:layout>
        <c:manualLayout>
          <c:xMode val="edge"/>
          <c:yMode val="edge"/>
          <c:x val="0.219079600813508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39818434828706"/>
          <c:w val="0.927872108972237"/>
          <c:h val="0.84467563448413"/>
        </c:manualLayout>
      </c:layout>
      <c:lineChart>
        <c:grouping val="standard"/>
        <c:varyColors val="0"/>
        <c:ser>
          <c:idx val="0"/>
          <c:order val="0"/>
          <c:tx>
            <c:strRef>
              <c:f>GasFP0427!$B$7</c:f>
              <c:strCache>
                <c:ptCount val="1"/>
                <c:pt idx="0">
                  <c:v>Nymex Henry Hub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GasFP0427!$A$8:$A$12</c:f>
              <c:strCache>
                <c:ptCount val="5"/>
                <c:pt idx="0">
                  <c:v>Bal. 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GasFP0427!$B$8:$B$12</c:f>
              <c:numCache>
                <c:formatCode>[$-409]#,##0.00_);[RED]\(#,##0.00\)</c:formatCode>
                <c:ptCount val="5"/>
                <c:pt idx="0">
                  <c:v>5.0564</c:v>
                </c:pt>
                <c:pt idx="1">
                  <c:v>4.7921</c:v>
                </c:pt>
                <c:pt idx="2">
                  <c:v>4.4026</c:v>
                </c:pt>
                <c:pt idx="3">
                  <c:v>4.3189</c:v>
                </c:pt>
                <c:pt idx="4">
                  <c:v>4.3336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GasFP0427!$C$7</c:f>
              <c:strCache>
                <c:ptCount val="1"/>
                <c:pt idx="0">
                  <c:v>SoCalGas (Calif. Border)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GasFP0427!$A$8:$A$12</c:f>
              <c:strCache>
                <c:ptCount val="5"/>
                <c:pt idx="0">
                  <c:v>Bal. 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GasFP0427!$C$8:$C$12</c:f>
              <c:numCache>
                <c:formatCode>[$-409]#,##0.00_);[RED]\(#,##0.00\)</c:formatCode>
                <c:ptCount val="5"/>
                <c:pt idx="0">
                  <c:v>13.3191</c:v>
                </c:pt>
                <c:pt idx="1">
                  <c:v>7.7691</c:v>
                </c:pt>
                <c:pt idx="2">
                  <c:v>5.2126</c:v>
                </c:pt>
                <c:pt idx="3">
                  <c:v>4.8191</c:v>
                </c:pt>
                <c:pt idx="4">
                  <c:v>4.7687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GasFP0427!$E$7</c:f>
              <c:strCache>
                <c:ptCount val="1"/>
                <c:pt idx="0">
                  <c:v>Malin (California Border)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GasFP0427!$A$8:$A$12</c:f>
              <c:strCache>
                <c:ptCount val="5"/>
                <c:pt idx="0">
                  <c:v>Bal. 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GasFP0427!$E$8:$E$12</c:f>
              <c:numCache>
                <c:formatCode>[$-409]#,##0.00_);[RED]\(#,##0.00\)</c:formatCode>
                <c:ptCount val="5"/>
                <c:pt idx="0">
                  <c:v>9.7953</c:v>
                </c:pt>
                <c:pt idx="1">
                  <c:v>6.8833</c:v>
                </c:pt>
                <c:pt idx="2">
                  <c:v>4.7949</c:v>
                </c:pt>
                <c:pt idx="3">
                  <c:v>4.4848</c:v>
                </c:pt>
                <c:pt idx="4">
                  <c:v>4.4991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GasFP0427!$F$7</c:f>
              <c:strCache>
                <c:ptCount val="1"/>
                <c:pt idx="0">
                  <c:v>San Juan (via El Paso)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GasFP0427!$A$8:$A$12</c:f>
              <c:strCache>
                <c:ptCount val="5"/>
                <c:pt idx="0">
                  <c:v>Bal. 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GasFP0427!$F$8:$F$12</c:f>
              <c:numCache>
                <c:formatCode>[$-409]#,##0.00_);[RED]\(#,##0.00\)</c:formatCode>
                <c:ptCount val="5"/>
                <c:pt idx="0">
                  <c:v>4.6612</c:v>
                </c:pt>
                <c:pt idx="1">
                  <c:v>4.5897</c:v>
                </c:pt>
                <c:pt idx="2">
                  <c:v>4.2598</c:v>
                </c:pt>
                <c:pt idx="3">
                  <c:v>4.1706</c:v>
                </c:pt>
                <c:pt idx="4">
                  <c:v>4.1865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399098"/>
        <c:axId val="12175217"/>
      </c:lineChart>
      <c:catAx>
        <c:axId val="363990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75217"/>
        <c:crossesAt val="0"/>
        <c:auto val="1"/>
        <c:lblAlgn val="ctr"/>
        <c:lblOffset val="100"/>
        <c:noMultiLvlLbl val="0"/>
      </c:catAx>
      <c:valAx>
        <c:axId val="121752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.00_);[RED]\(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990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732866669819799"/>
          <c:y val="0.164270094758465"/>
          <c:w val="0.268646833467341"/>
          <c:h val="0.2080710357166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22490852"/>
        <c:axId val="38317857"/>
      </c:barChart>
      <c:catAx>
        <c:axId val="22490852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38317857"/>
        <c:auto val="1"/>
        <c:lblAlgn val="ctr"/>
        <c:lblOffset val="100"/>
        <c:noMultiLvlLbl val="0"/>
      </c:catAx>
      <c:valAx>
        <c:axId val="38317857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22490852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Wholesale Electricity</a:t>
            </a:r>
            <a:r>
              <a:rPr b="1" sz="242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Annual, All-Hours (24x7x365) Product</a:t>
            </a:r>
            <a:r>
              <a:rPr b="1" sz="177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uFillTx/>
                <a:latin typeface="Arial"/>
              </a:rPr>
              <a:t>(indicative prices as of April 27, 2001)</a:t>
            </a:r>
          </a:p>
        </c:rich>
      </c:tx>
      <c:layout>
        <c:manualLayout>
          <c:xMode val="edge"/>
          <c:yMode val="edge"/>
          <c:x val="0.291808550889141"/>
          <c:y val="0.016498807315133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619750283769"/>
          <c:y val="0.156970580439968"/>
          <c:w val="0.840995081346954"/>
          <c:h val="0.769745560561887"/>
        </c:manualLayout>
      </c:layout>
      <c:lineChart>
        <c:grouping val="standard"/>
        <c:varyColors val="0"/>
        <c:ser>
          <c:idx val="0"/>
          <c:order val="0"/>
          <c:tx>
            <c:strRef>
              <c:f>ElectricFP0427!$L$5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ElectricFP0427!$L$6:$L$10</c:f>
              <c:numCache>
                <c:formatCode>0.00</c:formatCode>
                <c:ptCount val="5"/>
                <c:pt idx="0">
                  <c:v>315.76</c:v>
                </c:pt>
                <c:pt idx="1">
                  <c:v>149.49</c:v>
                </c:pt>
                <c:pt idx="2">
                  <c:v>71.52</c:v>
                </c:pt>
                <c:pt idx="3">
                  <c:v>54.26</c:v>
                </c:pt>
                <c:pt idx="4">
                  <c:v>44.31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ElectricFP0427!$N$5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ElectricFP0427!$N$6:$N$10</c:f>
              <c:numCache>
                <c:formatCode>0.00</c:formatCode>
                <c:ptCount val="5"/>
                <c:pt idx="0">
                  <c:v>232.86</c:v>
                </c:pt>
                <c:pt idx="1">
                  <c:v>100.46</c:v>
                </c:pt>
                <c:pt idx="2">
                  <c:v>58.36</c:v>
                </c:pt>
                <c:pt idx="3">
                  <c:v>49.53</c:v>
                </c:pt>
                <c:pt idx="4">
                  <c:v>45.66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ElectricFP0427!$O$5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ElectricFP0427!$O$6:$O$10</c:f>
              <c:numCache>
                <c:formatCode>0.00</c:formatCode>
                <c:ptCount val="5"/>
                <c:pt idx="0">
                  <c:v>210.24</c:v>
                </c:pt>
                <c:pt idx="1">
                  <c:v>93.72</c:v>
                </c:pt>
                <c:pt idx="2">
                  <c:v>55.56</c:v>
                </c:pt>
                <c:pt idx="3">
                  <c:v>50.72</c:v>
                </c:pt>
                <c:pt idx="4">
                  <c:v>45.48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ElectricFP0427!$P$5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ElectricFP0427!$P$6:$P$10</c:f>
              <c:numCache>
                <c:formatCode>0.00</c:formatCode>
                <c:ptCount val="5"/>
                <c:pt idx="0">
                  <c:v>198.85</c:v>
                </c:pt>
                <c:pt idx="1">
                  <c:v>81.4</c:v>
                </c:pt>
                <c:pt idx="2">
                  <c:v>45.47</c:v>
                </c:pt>
                <c:pt idx="3">
                  <c:v>37.41</c:v>
                </c:pt>
                <c:pt idx="4">
                  <c:v>35.55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972952"/>
        <c:axId val="88705666"/>
      </c:lineChart>
      <c:catAx>
        <c:axId val="9897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05666"/>
        <c:crossesAt val="0"/>
        <c:auto val="1"/>
        <c:lblAlgn val="ctr"/>
        <c:lblOffset val="100"/>
        <c:noMultiLvlLbl val="0"/>
      </c:catAx>
      <c:valAx>
        <c:axId val="88705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729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8811010215664"/>
          <c:y val="0.195202756427246"/>
          <c:w val="0.363743851683693"/>
          <c:h val="0.1776437847866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51388474"/>
        <c:axId val="298404"/>
      </c:barChart>
      <c:catAx>
        <c:axId val="51388474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298404"/>
        <c:auto val="1"/>
        <c:lblAlgn val="ctr"/>
        <c:lblOffset val="100"/>
        <c:noMultiLvlLbl val="0"/>
      </c:catAx>
      <c:valAx>
        <c:axId val="298404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51388474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Off-Peak Wholesale Electricity</a:t>
            </a:r>
            <a:r>
              <a:rPr b="1" sz="242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Annual, Off-Peak-Hour (6x8 + 24) Product</a:t>
            </a:r>
            <a:r>
              <a:rPr b="1" sz="177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April 27, 2001)</a:t>
            </a:r>
          </a:p>
        </c:rich>
      </c:tx>
      <c:layout>
        <c:manualLayout>
          <c:xMode val="edge"/>
          <c:yMode val="edge"/>
          <c:x val="0.196604237608778"/>
          <c:y val="0.01656506758547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619750283769"/>
          <c:y val="0.156506758547575"/>
          <c:w val="0.840995081346954"/>
          <c:h val="0.770474423535648"/>
        </c:manualLayout>
      </c:layout>
      <c:lineChart>
        <c:grouping val="standard"/>
        <c:varyColors val="0"/>
        <c:ser>
          <c:idx val="0"/>
          <c:order val="0"/>
          <c:tx>
            <c:strRef>
              <c:f>ElectricFP0427!$G$5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ElectricFP0427!$G$6:$G$10</c:f>
              <c:numCache>
                <c:formatCode>0.00</c:formatCode>
                <c:ptCount val="5"/>
                <c:pt idx="0">
                  <c:v>259.795181626716</c:v>
                </c:pt>
                <c:pt idx="1">
                  <c:v>126.082390254773</c:v>
                </c:pt>
                <c:pt idx="2">
                  <c:v>62.9297466718886</c:v>
                </c:pt>
                <c:pt idx="3">
                  <c:v>48.1514865275281</c:v>
                </c:pt>
                <c:pt idx="4">
                  <c:v>39.3473688591792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ElectricFP0427!$I$5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ElectricFP0427!$I$6:$I$10</c:f>
              <c:numCache>
                <c:formatCode>0.00</c:formatCode>
                <c:ptCount val="5"/>
                <c:pt idx="0">
                  <c:v>194.46</c:v>
                </c:pt>
                <c:pt idx="1">
                  <c:v>83.55</c:v>
                </c:pt>
                <c:pt idx="2">
                  <c:v>49.25</c:v>
                </c:pt>
                <c:pt idx="3">
                  <c:v>42.29</c:v>
                </c:pt>
                <c:pt idx="4">
                  <c:v>38.51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ElectricFP0427!$J$5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ElectricFP0427!$J$6:$J$10</c:f>
              <c:numCache>
                <c:formatCode>0.00</c:formatCode>
                <c:ptCount val="5"/>
                <c:pt idx="0">
                  <c:v>155.67</c:v>
                </c:pt>
                <c:pt idx="1">
                  <c:v>71.25</c:v>
                </c:pt>
                <c:pt idx="2">
                  <c:v>48.49</c:v>
                </c:pt>
                <c:pt idx="3">
                  <c:v>43.04</c:v>
                </c:pt>
                <c:pt idx="4">
                  <c:v>38.7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ElectricFP0427!$K$5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ElectricFP0427!$K$6:$K$10</c:f>
              <c:numCache>
                <c:formatCode>0.00</c:formatCode>
                <c:ptCount val="5"/>
                <c:pt idx="0">
                  <c:v>165.06</c:v>
                </c:pt>
                <c:pt idx="1">
                  <c:v>68.37</c:v>
                </c:pt>
                <c:pt idx="2">
                  <c:v>50.54</c:v>
                </c:pt>
                <c:pt idx="3">
                  <c:v>39.85</c:v>
                </c:pt>
                <c:pt idx="4">
                  <c:v>36.8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550412"/>
        <c:axId val="98463801"/>
      </c:lineChart>
      <c:catAx>
        <c:axId val="625504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63801"/>
        <c:crossesAt val="0"/>
        <c:auto val="1"/>
        <c:lblAlgn val="ctr"/>
        <c:lblOffset val="100"/>
        <c:noMultiLvlLbl val="0"/>
      </c:catAx>
      <c:valAx>
        <c:axId val="98463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504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78840332954975"/>
          <c:y val="0.193745030479724"/>
          <c:w val="0.37372304199773"/>
          <c:h val="0.1776437847866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34320289"/>
        <c:axId val="7120269"/>
      </c:barChart>
      <c:catAx>
        <c:axId val="34320289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7120269"/>
        <c:auto val="1"/>
        <c:lblAlgn val="ctr"/>
        <c:lblOffset val="100"/>
        <c:noMultiLvlLbl val="0"/>
      </c:catAx>
      <c:valAx>
        <c:axId val="7120269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34320289"/>
        <c:crossBetween val="midCat"/>
      </c:valAx>
      <c:spPr>
        <a:solidFill>
          <a:srgbClr val="d9d9d9"/>
        </a:solidFill>
        <a:ln w="0">
          <a:noFill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On-Peak Wholesale Electricity</a:t>
            </a:r>
            <a:r>
              <a:rPr b="1" sz="242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Annual, Peak-Hour (6x16) Product</a:t>
            </a:r>
            <a:r>
              <a:rPr b="1" sz="177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April 27, 2001)</a:t>
            </a:r>
          </a:p>
        </c:rich>
      </c:tx>
      <c:layout>
        <c:manualLayout>
          <c:xMode val="edge"/>
          <c:yMode val="edge"/>
          <c:x val="0.230325387816875"/>
          <c:y val="0.016565067585475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619750283769"/>
          <c:y val="0.156506758547575"/>
          <c:w val="0.840995081346954"/>
          <c:h val="0.770474423535648"/>
        </c:manualLayout>
      </c:layout>
      <c:lineChart>
        <c:grouping val="standard"/>
        <c:varyColors val="0"/>
        <c:ser>
          <c:idx val="0"/>
          <c:order val="0"/>
          <c:tx>
            <c:strRef>
              <c:f>ElectricFP0427!$B$5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ElectricFP0427!$B$6:$B$10</c:f>
              <c:numCache>
                <c:formatCode>0.00</c:formatCode>
                <c:ptCount val="5"/>
                <c:pt idx="0">
                  <c:v>360.114126923226</c:v>
                </c:pt>
                <c:pt idx="1">
                  <c:v>167.819619502857</c:v>
                </c:pt>
                <c:pt idx="2">
                  <c:v>78.2394720449132</c:v>
                </c:pt>
                <c:pt idx="3">
                  <c:v>59.030245868415</c:v>
                </c:pt>
                <c:pt idx="4">
                  <c:v>48.1993481348189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ElectricFP0427!$D$5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ElectricFP0427!$D$6:$D$10</c:f>
              <c:numCache>
                <c:formatCode>0.00</c:formatCode>
                <c:ptCount val="5"/>
                <c:pt idx="0">
                  <c:v>263.302046363848</c:v>
                </c:pt>
                <c:pt idx="1">
                  <c:v>113.70172784929</c:v>
                </c:pt>
                <c:pt idx="2">
                  <c:v>65.5030663244517</c:v>
                </c:pt>
                <c:pt idx="3">
                  <c:v>55.1964350546692</c:v>
                </c:pt>
                <c:pt idx="4">
                  <c:v>51.2553623454258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ElectricFP0427!$E$5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ElectricFP0427!$E$6:$E$10</c:f>
              <c:numCache>
                <c:formatCode>0.00</c:formatCode>
                <c:ptCount val="5"/>
                <c:pt idx="0">
                  <c:v>253.492148636021</c:v>
                </c:pt>
                <c:pt idx="1">
                  <c:v>111.318239259599</c:v>
                </c:pt>
                <c:pt idx="2">
                  <c:v>61.1067085312342</c:v>
                </c:pt>
                <c:pt idx="3">
                  <c:v>56.7253617171632</c:v>
                </c:pt>
                <c:pt idx="4">
                  <c:v>50.7975243547032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ElectricFP0427!$F$5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ElectricFP0427!$A$6:$A$10</c:f>
              <c:strCache>
                <c:ptCount val="5"/>
                <c:pt idx="0">
                  <c:v>Bal. 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strCache>
            </c:strRef>
          </c:cat>
          <c:val>
            <c:numRef>
              <c:f>ElectricFP0427!$F$6:$F$10</c:f>
              <c:numCache>
                <c:formatCode>0.00</c:formatCode>
                <c:ptCount val="5"/>
                <c:pt idx="0">
                  <c:v>327.101285050596</c:v>
                </c:pt>
                <c:pt idx="1">
                  <c:v>132.311860520465</c:v>
                </c:pt>
                <c:pt idx="2">
                  <c:v>60.3422216980518</c:v>
                </c:pt>
                <c:pt idx="3">
                  <c:v>51.2873762096509</c:v>
                </c:pt>
                <c:pt idx="4">
                  <c:v>49.8936674946329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258859"/>
        <c:axId val="36547223"/>
      </c:lineChart>
      <c:catAx>
        <c:axId val="52258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47223"/>
        <c:crossesAt val="0"/>
        <c:auto val="1"/>
        <c:lblAlgn val="ctr"/>
        <c:lblOffset val="100"/>
        <c:noMultiLvlLbl val="0"/>
      </c:catAx>
      <c:valAx>
        <c:axId val="36547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58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66165342413924"/>
          <c:y val="0.193745030479724"/>
          <c:w val="0.390418085508891"/>
          <c:h val="0.1776437847866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2" name="Chart 1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4" name="Chart 1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656640</xdr:colOff>
      <xdr:row>34</xdr:row>
      <xdr:rowOff>85320</xdr:rowOff>
    </xdr:to>
    <xdr:graphicFrame>
      <xdr:nvGraphicFramePr>
        <xdr:cNvPr id="6" name="Chart 1"/>
        <xdr:cNvGraphicFramePr/>
      </xdr:nvGraphicFramePr>
      <xdr:xfrm>
        <a:off x="360360" y="179640"/>
        <a:ext cx="761148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2" style="1" width="9.14"/>
    <col collapsed="false" customWidth="true" hidden="false" outlineLevel="0" max="8" min="8" style="1" width="2.28"/>
    <col collapsed="false" customWidth="true" hidden="false" outlineLevel="0" max="13" min="9" style="1" width="9.14"/>
  </cols>
  <sheetData>
    <row r="1" customFormat="false" ht="12.75" hidden="false" customHeight="false" outlineLevel="0" collapsed="false">
      <c r="A1" s="2" t="s">
        <v>0</v>
      </c>
      <c r="E1" s="2" t="s">
        <v>1</v>
      </c>
    </row>
    <row r="2" customFormat="false" ht="12.75" hidden="false" customHeight="false" outlineLevel="0" collapsed="false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8</v>
      </c>
      <c r="J2" s="1" t="s">
        <v>9</v>
      </c>
      <c r="K2" s="1" t="s">
        <v>5</v>
      </c>
      <c r="L2" s="1" t="s">
        <v>10</v>
      </c>
      <c r="M2" s="1" t="s">
        <v>7</v>
      </c>
    </row>
    <row r="3" customFormat="false" ht="12.75" hidden="false" customHeight="false" outlineLevel="0" collapsed="false">
      <c r="A3" s="2" t="s">
        <v>11</v>
      </c>
      <c r="B3" s="3" t="n">
        <v>9.35</v>
      </c>
      <c r="C3" s="3" t="n">
        <f aca="false">$B3+I3</f>
        <v>9.35</v>
      </c>
      <c r="D3" s="3" t="n">
        <f aca="false">$B3+J3</f>
        <v>9.5</v>
      </c>
      <c r="E3" s="3" t="n">
        <f aca="false">$B3+K3</f>
        <v>9.25</v>
      </c>
      <c r="F3" s="3" t="n">
        <f aca="false">$B3+L3</f>
        <v>8.55</v>
      </c>
      <c r="G3" s="3" t="n">
        <f aca="false">$B3+M3</f>
        <v>9</v>
      </c>
      <c r="H3" s="3"/>
      <c r="I3" s="3" t="n">
        <v>0</v>
      </c>
      <c r="J3" s="3" t="n">
        <f aca="false">I3+0.15</f>
        <v>0.15</v>
      </c>
      <c r="K3" s="3" t="n">
        <v>-0.1</v>
      </c>
      <c r="L3" s="3" t="n">
        <v>-0.8</v>
      </c>
      <c r="M3" s="3" t="n">
        <v>-0.35</v>
      </c>
    </row>
    <row r="4" customFormat="false" ht="12.75" hidden="false" customHeight="false" outlineLevel="0" collapsed="false">
      <c r="A4" s="2" t="s">
        <v>12</v>
      </c>
      <c r="B4" s="3" t="n">
        <v>6</v>
      </c>
      <c r="C4" s="3" t="n">
        <f aca="false">$B4+I4</f>
        <v>6.65</v>
      </c>
      <c r="D4" s="3" t="n">
        <f aca="false">$B4+J4</f>
        <v>6.75</v>
      </c>
      <c r="E4" s="3" t="n">
        <f aca="false">$B4+K4</f>
        <v>6.3</v>
      </c>
      <c r="F4" s="3" t="n">
        <f aca="false">$B4+L4</f>
        <v>5.44</v>
      </c>
      <c r="G4" s="3" t="n">
        <f aca="false">$B4+M4</f>
        <v>5.86</v>
      </c>
      <c r="H4" s="3"/>
      <c r="I4" s="3" t="n">
        <v>0.65</v>
      </c>
      <c r="J4" s="3" t="n">
        <f aca="false">I4+0.1</f>
        <v>0.75</v>
      </c>
      <c r="K4" s="3" t="n">
        <f aca="false">I4-0.35</f>
        <v>0.3</v>
      </c>
      <c r="L4" s="3" t="n">
        <v>-0.56</v>
      </c>
      <c r="M4" s="3" t="n">
        <v>-0.14</v>
      </c>
    </row>
    <row r="5" customFormat="false" ht="12.75" hidden="false" customHeight="false" outlineLevel="0" collapsed="false">
      <c r="A5" s="2" t="s">
        <v>13</v>
      </c>
      <c r="B5" s="3" t="n">
        <v>5.75</v>
      </c>
      <c r="C5" s="3" t="n">
        <f aca="false">$B5+I5</f>
        <v>7.25</v>
      </c>
      <c r="D5" s="3" t="n">
        <f aca="false">$B5+J5</f>
        <v>7.05</v>
      </c>
      <c r="E5" s="3" t="n">
        <f aca="false">$B5+K5</f>
        <v>6.75</v>
      </c>
      <c r="F5" s="3" t="n">
        <f aca="false">$B5+L5</f>
        <v>5.2</v>
      </c>
      <c r="G5" s="3" t="n">
        <f aca="false">$B5+M5</f>
        <v>5.7</v>
      </c>
      <c r="H5" s="3"/>
      <c r="I5" s="3" t="n">
        <v>1.5</v>
      </c>
      <c r="J5" s="3" t="n">
        <f aca="false">I5-0.2</f>
        <v>1.3</v>
      </c>
      <c r="K5" s="3" t="n">
        <f aca="false">I5-0.5</f>
        <v>1</v>
      </c>
      <c r="L5" s="3" t="n">
        <v>-0.55</v>
      </c>
      <c r="M5" s="3" t="n">
        <v>-0.05</v>
      </c>
    </row>
    <row r="6" customFormat="false" ht="12.75" hidden="false" customHeight="false" outlineLevel="0" collapsed="false">
      <c r="A6" s="2" t="s">
        <v>14</v>
      </c>
      <c r="B6" s="3" t="n">
        <v>4.3</v>
      </c>
      <c r="C6" s="3" t="n">
        <f aca="false">$B6+I6</f>
        <v>5.11</v>
      </c>
      <c r="D6" s="3" t="n">
        <f aca="false">$B6+J6</f>
        <v>5.44</v>
      </c>
      <c r="E6" s="3" t="n">
        <f aca="false">$B6+K6</f>
        <v>5.06</v>
      </c>
      <c r="F6" s="3" t="n">
        <f aca="false">$B6+L6</f>
        <v>3.9</v>
      </c>
      <c r="G6" s="3" t="n">
        <f aca="false">$B6+M6</f>
        <v>4.25</v>
      </c>
      <c r="H6" s="3"/>
      <c r="I6" s="3" t="n">
        <v>0.81</v>
      </c>
      <c r="J6" s="3" t="n">
        <f aca="false">I6+0.33</f>
        <v>1.14</v>
      </c>
      <c r="K6" s="3" t="n">
        <f aca="false">I6-0.05</f>
        <v>0.76</v>
      </c>
      <c r="L6" s="3" t="n">
        <v>-0.4</v>
      </c>
      <c r="M6" s="3" t="n">
        <v>-0.05</v>
      </c>
    </row>
    <row r="7" customFormat="false" ht="12.75" hidden="false" customHeight="false" outlineLevel="0" collapsed="false">
      <c r="B7" s="1" t="s">
        <v>2</v>
      </c>
      <c r="C7" s="1" t="s">
        <v>15</v>
      </c>
      <c r="D7" s="1" t="s">
        <v>16</v>
      </c>
      <c r="E7" s="1" t="s">
        <v>17</v>
      </c>
      <c r="F7" s="1" t="s">
        <v>6</v>
      </c>
      <c r="G7" s="1" t="s">
        <v>7</v>
      </c>
      <c r="H7" s="3"/>
      <c r="I7" s="1" t="s">
        <v>2</v>
      </c>
      <c r="J7" s="1" t="s">
        <v>3</v>
      </c>
      <c r="K7" s="1" t="s">
        <v>4</v>
      </c>
      <c r="L7" s="1" t="s">
        <v>5</v>
      </c>
      <c r="M7" s="1" t="s">
        <v>6</v>
      </c>
      <c r="N7" s="1" t="s">
        <v>7</v>
      </c>
    </row>
    <row r="8" customFormat="false" ht="12.75" hidden="false" customHeight="false" outlineLevel="0" collapsed="false">
      <c r="A8" s="2" t="s">
        <v>18</v>
      </c>
      <c r="B8" s="3" t="n">
        <v>5.0564</v>
      </c>
      <c r="C8" s="3" t="n">
        <v>13.3191</v>
      </c>
      <c r="D8" s="3" t="n">
        <v>11.8777</v>
      </c>
      <c r="E8" s="3" t="n">
        <v>9.7953</v>
      </c>
      <c r="F8" s="3" t="n">
        <v>4.6612</v>
      </c>
      <c r="G8" s="3" t="n">
        <v>5.1809</v>
      </c>
      <c r="H8" s="3" t="n">
        <f aca="false">(0.667*H3+SUM(H4:H6))/3.6667</f>
        <v>0</v>
      </c>
      <c r="I8" s="3" t="n">
        <f aca="false">(0.667*I3+SUM(I4:I6))/3.6667</f>
        <v>0.807265388496468</v>
      </c>
      <c r="J8" s="3" t="n">
        <f aca="false">(0.667*J3+SUM(J4:J6))/3.6667</f>
        <v>0.897278206561759</v>
      </c>
      <c r="K8" s="3" t="n">
        <f aca="false">(0.667*K3+SUM(K4:K6))/3.6667</f>
        <v>0.543622330706085</v>
      </c>
      <c r="L8" s="3" t="n">
        <f aca="false">(0.667*L3+SUM(L4:L6))/3.6667</f>
        <v>-0.557340387814656</v>
      </c>
      <c r="M8" s="3" t="n">
        <f aca="false">(0.667*M3+SUM(M4:M6))/3.6667</f>
        <v>-0.129121553440423</v>
      </c>
    </row>
    <row r="9" customFormat="false" ht="12.75" hidden="false" customHeight="false" outlineLevel="0" collapsed="false">
      <c r="A9" s="2" t="n">
        <v>2002</v>
      </c>
      <c r="B9" s="3" t="n">
        <v>4.7921</v>
      </c>
      <c r="C9" s="3" t="n">
        <v>7.7691</v>
      </c>
      <c r="D9" s="3" t="n">
        <v>7.6241</v>
      </c>
      <c r="E9" s="3" t="n">
        <v>6.8833</v>
      </c>
      <c r="F9" s="3" t="n">
        <v>4.5897</v>
      </c>
      <c r="G9" s="3" t="n">
        <v>4.9408</v>
      </c>
      <c r="H9" s="3"/>
      <c r="I9" s="3" t="n">
        <v>0.95</v>
      </c>
      <c r="J9" s="3" t="n">
        <f aca="false">I9+0.18</f>
        <v>1.13</v>
      </c>
      <c r="K9" s="3" t="n">
        <f aca="false">I9-0.15</f>
        <v>0.8</v>
      </c>
      <c r="L9" s="3" t="n">
        <v>-0.33</v>
      </c>
      <c r="M9" s="3" t="n">
        <v>-0.02</v>
      </c>
    </row>
    <row r="10" customFormat="false" ht="12.75" hidden="false" customHeight="false" outlineLevel="0" collapsed="false">
      <c r="A10" s="2" t="n">
        <v>2003</v>
      </c>
      <c r="B10" s="3" t="n">
        <v>4.4026</v>
      </c>
      <c r="C10" s="3" t="n">
        <v>5.2126</v>
      </c>
      <c r="D10" s="3" t="n">
        <v>5.3575</v>
      </c>
      <c r="E10" s="3" t="n">
        <v>4.7949</v>
      </c>
      <c r="F10" s="3" t="n">
        <v>4.2598</v>
      </c>
      <c r="G10" s="3" t="n">
        <v>4.5526</v>
      </c>
      <c r="H10" s="3"/>
      <c r="I10" s="3" t="n">
        <v>0.65</v>
      </c>
      <c r="J10" s="3" t="n">
        <f aca="false">I10+0.18</f>
        <v>0.83</v>
      </c>
      <c r="K10" s="3" t="n">
        <f aca="false">I10-0.15</f>
        <v>0.5</v>
      </c>
      <c r="L10" s="3" t="n">
        <v>-0.26</v>
      </c>
      <c r="M10" s="3" t="n">
        <v>-0.01</v>
      </c>
    </row>
    <row r="11" customFormat="false" ht="12.75" hidden="false" customHeight="false" outlineLevel="0" collapsed="false">
      <c r="A11" s="2" t="n">
        <v>2004</v>
      </c>
      <c r="B11" s="3" t="n">
        <v>4.3189</v>
      </c>
      <c r="C11" s="3" t="n">
        <v>4.8191</v>
      </c>
      <c r="D11" s="3" t="n">
        <v>4.9891</v>
      </c>
      <c r="E11" s="3" t="n">
        <v>4.4848</v>
      </c>
      <c r="F11" s="3" t="n">
        <v>4.1706</v>
      </c>
      <c r="G11" s="3" t="n">
        <v>4.4689</v>
      </c>
      <c r="H11" s="3"/>
      <c r="I11" s="3" t="n">
        <v>0.4</v>
      </c>
      <c r="J11" s="3" t="n">
        <f aca="false">I11+0.18</f>
        <v>0.58</v>
      </c>
      <c r="K11" s="3" t="n">
        <f aca="false">I11-0.15</f>
        <v>0.25</v>
      </c>
      <c r="L11" s="3" t="n">
        <v>-0.22</v>
      </c>
      <c r="M11" s="3" t="n">
        <v>0</v>
      </c>
    </row>
    <row r="12" customFormat="false" ht="12.75" hidden="false" customHeight="false" outlineLevel="0" collapsed="false">
      <c r="A12" s="2" t="n">
        <v>2005</v>
      </c>
      <c r="B12" s="3" t="n">
        <v>4.3336</v>
      </c>
      <c r="C12" s="3" t="n">
        <v>4.7687</v>
      </c>
      <c r="D12" s="3" t="n">
        <v>4.9387</v>
      </c>
      <c r="E12" s="3" t="n">
        <v>4.4991</v>
      </c>
      <c r="F12" s="3" t="n">
        <v>4.1865</v>
      </c>
      <c r="G12" s="3" t="n">
        <v>4.4836</v>
      </c>
      <c r="H12" s="3"/>
      <c r="I12" s="3" t="n">
        <v>0.4</v>
      </c>
      <c r="J12" s="3" t="n">
        <f aca="false">I12+0.18</f>
        <v>0.58</v>
      </c>
      <c r="K12" s="3" t="n">
        <f aca="false">I12-0.15</f>
        <v>0.25</v>
      </c>
      <c r="L12" s="3" t="n">
        <v>-0.22</v>
      </c>
      <c r="M12" s="3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16" activeCellId="0" sqref="D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2" t="s">
        <v>19</v>
      </c>
    </row>
    <row r="5" customFormat="false" ht="12.75" hidden="false" customHeight="false" outlineLevel="0" collapsed="false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7" t="s">
        <v>25</v>
      </c>
      <c r="G5" s="5" t="s">
        <v>21</v>
      </c>
      <c r="H5" s="6" t="s">
        <v>22</v>
      </c>
      <c r="I5" s="6" t="s">
        <v>23</v>
      </c>
      <c r="J5" s="6" t="s">
        <v>24</v>
      </c>
      <c r="K5" s="7" t="s">
        <v>25</v>
      </c>
      <c r="L5" s="5" t="s">
        <v>21</v>
      </c>
      <c r="M5" s="6" t="s">
        <v>22</v>
      </c>
      <c r="N5" s="6" t="s">
        <v>23</v>
      </c>
      <c r="O5" s="6" t="s">
        <v>24</v>
      </c>
      <c r="P5" s="7" t="s">
        <v>25</v>
      </c>
    </row>
    <row r="6" customFormat="false" ht="12.75" hidden="false" customHeight="false" outlineLevel="0" collapsed="false">
      <c r="A6" s="8" t="s">
        <v>26</v>
      </c>
      <c r="B6" s="9" t="n">
        <v>360.114126923226</v>
      </c>
      <c r="C6" s="10" t="n">
        <v>363.999941636086</v>
      </c>
      <c r="D6" s="10" t="n">
        <v>263.302046363848</v>
      </c>
      <c r="E6" s="10" t="n">
        <v>253.492148636021</v>
      </c>
      <c r="F6" s="11" t="n">
        <v>327.101285050596</v>
      </c>
      <c r="G6" s="9" t="n">
        <v>259.795181626716</v>
      </c>
      <c r="H6" s="10" t="n">
        <v>259.32</v>
      </c>
      <c r="I6" s="10" t="n">
        <v>194.46</v>
      </c>
      <c r="J6" s="10" t="n">
        <v>155.67</v>
      </c>
      <c r="K6" s="11" t="n">
        <v>165.06</v>
      </c>
      <c r="L6" s="10" t="n">
        <v>315.76</v>
      </c>
      <c r="M6" s="10" t="n">
        <v>317.72</v>
      </c>
      <c r="N6" s="10" t="n">
        <v>232.86</v>
      </c>
      <c r="O6" s="10" t="n">
        <v>210.24</v>
      </c>
      <c r="P6" s="12" t="n">
        <v>198.85</v>
      </c>
    </row>
    <row r="7" customFormat="false" ht="12.75" hidden="false" customHeight="false" outlineLevel="0" collapsed="false">
      <c r="A7" s="13" t="n">
        <v>2002</v>
      </c>
      <c r="B7" s="14" t="n">
        <v>167.819619502857</v>
      </c>
      <c r="C7" s="12" t="n">
        <v>172.419153398194</v>
      </c>
      <c r="D7" s="12" t="n">
        <v>113.70172784929</v>
      </c>
      <c r="E7" s="12" t="n">
        <v>111.318239259599</v>
      </c>
      <c r="F7" s="15" t="n">
        <v>132.311860520465</v>
      </c>
      <c r="G7" s="14" t="n">
        <v>126.082390254773</v>
      </c>
      <c r="H7" s="12" t="n">
        <v>130.62</v>
      </c>
      <c r="I7" s="12" t="n">
        <v>83.55</v>
      </c>
      <c r="J7" s="12" t="n">
        <v>71.25</v>
      </c>
      <c r="K7" s="15" t="n">
        <v>68.37</v>
      </c>
      <c r="L7" s="12" t="n">
        <v>149.49</v>
      </c>
      <c r="M7" s="12" t="n">
        <v>154.06</v>
      </c>
      <c r="N7" s="12" t="n">
        <v>100.46</v>
      </c>
      <c r="O7" s="12" t="n">
        <v>93.72</v>
      </c>
      <c r="P7" s="12" t="n">
        <v>81.4</v>
      </c>
    </row>
    <row r="8" customFormat="false" ht="12.75" hidden="false" customHeight="false" outlineLevel="0" collapsed="false">
      <c r="A8" s="13" t="n">
        <v>2003</v>
      </c>
      <c r="B8" s="14" t="n">
        <v>78.2394720449132</v>
      </c>
      <c r="C8" s="12" t="n">
        <v>77.4099366367786</v>
      </c>
      <c r="D8" s="12" t="n">
        <v>65.5030663244517</v>
      </c>
      <c r="E8" s="12" t="n">
        <v>61.1067085312342</v>
      </c>
      <c r="F8" s="15" t="n">
        <v>60.3422216980518</v>
      </c>
      <c r="G8" s="14" t="n">
        <v>62.9297466718886</v>
      </c>
      <c r="H8" s="12" t="n">
        <v>62.87</v>
      </c>
      <c r="I8" s="12" t="n">
        <v>49.25</v>
      </c>
      <c r="J8" s="12" t="n">
        <v>48.49</v>
      </c>
      <c r="K8" s="15" t="n">
        <v>50.54</v>
      </c>
      <c r="L8" s="12" t="n">
        <v>71.52</v>
      </c>
      <c r="M8" s="12" t="n">
        <v>71.02</v>
      </c>
      <c r="N8" s="12" t="n">
        <v>58.36</v>
      </c>
      <c r="O8" s="12" t="n">
        <v>55.56</v>
      </c>
      <c r="P8" s="12" t="n">
        <v>45.47</v>
      </c>
    </row>
    <row r="9" customFormat="false" ht="12.75" hidden="false" customHeight="false" outlineLevel="0" collapsed="false">
      <c r="A9" s="13" t="n">
        <v>2004</v>
      </c>
      <c r="B9" s="14" t="n">
        <v>59.030245868415</v>
      </c>
      <c r="C9" s="12" t="n">
        <v>56.8490770990639</v>
      </c>
      <c r="D9" s="12" t="n">
        <v>55.1964350546692</v>
      </c>
      <c r="E9" s="12" t="n">
        <v>56.7253617171632</v>
      </c>
      <c r="F9" s="15" t="n">
        <v>51.2873762096509</v>
      </c>
      <c r="G9" s="14" t="n">
        <v>48.1514865275281</v>
      </c>
      <c r="H9" s="12" t="n">
        <v>47.84</v>
      </c>
      <c r="I9" s="12" t="n">
        <v>42.29</v>
      </c>
      <c r="J9" s="12" t="n">
        <v>43.04</v>
      </c>
      <c r="K9" s="15" t="n">
        <v>39.85</v>
      </c>
      <c r="L9" s="12" t="n">
        <v>54.26</v>
      </c>
      <c r="M9" s="12" t="n">
        <v>52.89</v>
      </c>
      <c r="N9" s="12" t="n">
        <v>49.53</v>
      </c>
      <c r="O9" s="12" t="n">
        <v>50.72</v>
      </c>
      <c r="P9" s="12" t="n">
        <v>37.41</v>
      </c>
    </row>
    <row r="10" customFormat="false" ht="12.75" hidden="false" customHeight="false" outlineLevel="0" collapsed="false">
      <c r="A10" s="16" t="n">
        <v>2005</v>
      </c>
      <c r="B10" s="17" t="n">
        <v>48.1993481348189</v>
      </c>
      <c r="C10" s="18" t="n">
        <v>44.8534031149887</v>
      </c>
      <c r="D10" s="18" t="n">
        <v>51.2553623454258</v>
      </c>
      <c r="E10" s="18" t="n">
        <v>50.7975243547032</v>
      </c>
      <c r="F10" s="19" t="n">
        <v>49.8936674946329</v>
      </c>
      <c r="G10" s="17" t="n">
        <v>39.3473688591792</v>
      </c>
      <c r="H10" s="18" t="n">
        <v>39.02</v>
      </c>
      <c r="I10" s="18" t="n">
        <v>38.51</v>
      </c>
      <c r="J10" s="18" t="n">
        <v>38.7</v>
      </c>
      <c r="K10" s="19" t="n">
        <v>36.8</v>
      </c>
      <c r="L10" s="18" t="n">
        <v>44.31</v>
      </c>
      <c r="M10" s="18" t="n">
        <v>42.29</v>
      </c>
      <c r="N10" s="18" t="n">
        <v>45.66</v>
      </c>
      <c r="O10" s="18" t="n">
        <v>45.48</v>
      </c>
      <c r="P10" s="18" t="n">
        <v>35.55</v>
      </c>
    </row>
    <row r="11" customFormat="false" ht="12.75" hidden="false" customHeight="false" outlineLevel="0" collapsed="false">
      <c r="A11" s="2" t="s">
        <v>27</v>
      </c>
    </row>
    <row r="12" customFormat="false" ht="12.75" hidden="false" customHeight="false" outlineLevel="0" collapsed="false">
      <c r="A12" s="2" t="n">
        <v>2002</v>
      </c>
      <c r="B12" s="20" t="n">
        <f aca="false">AVERAGE(B6:B7)</f>
        <v>263.966873213042</v>
      </c>
      <c r="C12" s="20" t="n">
        <f aca="false">AVERAGE(C6:C7)</f>
        <v>268.20954751714</v>
      </c>
      <c r="D12" s="20" t="n">
        <f aca="false">AVERAGE(D6:D7)</f>
        <v>188.501887106569</v>
      </c>
      <c r="E12" s="20" t="n">
        <f aca="false">AVERAGE(E6:E7)</f>
        <v>182.40519394781</v>
      </c>
      <c r="F12" s="20" t="n">
        <f aca="false">AVERAGE(F6:F7)</f>
        <v>229.706572785531</v>
      </c>
      <c r="G12" s="20" t="n">
        <f aca="false">AVERAGE(G6:G7)</f>
        <v>192.938785940744</v>
      </c>
      <c r="H12" s="20" t="n">
        <f aca="false">AVERAGE(H6:H7)</f>
        <v>194.97</v>
      </c>
      <c r="I12" s="20" t="n">
        <f aca="false">AVERAGE(I6:I7)</f>
        <v>139.005</v>
      </c>
      <c r="J12" s="20" t="n">
        <f aca="false">AVERAGE(J6:J7)</f>
        <v>113.46</v>
      </c>
      <c r="K12" s="20" t="n">
        <f aca="false">AVERAGE(K6:K7)</f>
        <v>116.715</v>
      </c>
      <c r="L12" s="20" t="n">
        <f aca="false">AVERAGE(L6:L7)</f>
        <v>232.625</v>
      </c>
      <c r="M12" s="20" t="n">
        <f aca="false">AVERAGE(M6:M7)</f>
        <v>235.89</v>
      </c>
      <c r="N12" s="20" t="n">
        <f aca="false">AVERAGE(N6:N7)</f>
        <v>166.66</v>
      </c>
      <c r="O12" s="20" t="n">
        <f aca="false">AVERAGE(O6:O7)</f>
        <v>151.98</v>
      </c>
      <c r="P12" s="20" t="n">
        <f aca="false">AVERAGE(P6:P7)</f>
        <v>140.125</v>
      </c>
    </row>
    <row r="13" customFormat="false" ht="12.75" hidden="false" customHeight="false" outlineLevel="0" collapsed="false">
      <c r="A13" s="2" t="n">
        <v>2003</v>
      </c>
      <c r="B13" s="20" t="n">
        <f aca="false">AVERAGE(B6:B8)</f>
        <v>202.057739490332</v>
      </c>
      <c r="C13" s="20" t="n">
        <f aca="false">AVERAGE(C6:C8)</f>
        <v>204.609677223686</v>
      </c>
      <c r="D13" s="20" t="n">
        <f aca="false">AVERAGE(D6:D8)</f>
        <v>147.502280179197</v>
      </c>
      <c r="E13" s="20" t="n">
        <f aca="false">AVERAGE(E6:E8)</f>
        <v>141.972365475618</v>
      </c>
      <c r="F13" s="20" t="n">
        <f aca="false">AVERAGE(F6:F8)</f>
        <v>173.251789089704</v>
      </c>
      <c r="G13" s="20" t="n">
        <f aca="false">AVERAGE(G6:G8)</f>
        <v>149.602439517793</v>
      </c>
      <c r="H13" s="20" t="n">
        <f aca="false">AVERAGE(H6:H8)</f>
        <v>150.936666666667</v>
      </c>
      <c r="I13" s="20" t="n">
        <f aca="false">AVERAGE(I6:I8)</f>
        <v>109.086666666667</v>
      </c>
      <c r="J13" s="20" t="n">
        <f aca="false">AVERAGE(J6:J8)</f>
        <v>91.8033333333333</v>
      </c>
      <c r="K13" s="20" t="n">
        <f aca="false">AVERAGE(K6:K8)</f>
        <v>94.6566666666667</v>
      </c>
      <c r="L13" s="20" t="n">
        <f aca="false">AVERAGE(L6:L8)</f>
        <v>178.923333333333</v>
      </c>
      <c r="M13" s="20" t="n">
        <f aca="false">AVERAGE(M6:M8)</f>
        <v>180.933333333333</v>
      </c>
      <c r="N13" s="20" t="n">
        <f aca="false">AVERAGE(N6:N8)</f>
        <v>130.56</v>
      </c>
      <c r="O13" s="20" t="n">
        <f aca="false">AVERAGE(O6:O8)</f>
        <v>119.84</v>
      </c>
      <c r="P13" s="20" t="n">
        <f aca="false">AVERAGE(P6:P8)</f>
        <v>108.573333333333</v>
      </c>
    </row>
    <row r="14" customFormat="false" ht="12.75" hidden="false" customHeight="false" outlineLevel="0" collapsed="false">
      <c r="A14" s="2" t="n">
        <v>2004</v>
      </c>
      <c r="B14" s="20" t="n">
        <f aca="false">AVERAGE(B6:B9)</f>
        <v>166.300866084853</v>
      </c>
      <c r="C14" s="20" t="n">
        <f aca="false">AVERAGE(C6:C9)</f>
        <v>167.669527192531</v>
      </c>
      <c r="D14" s="20" t="n">
        <f aca="false">AVERAGE(D6:D9)</f>
        <v>124.425818898065</v>
      </c>
      <c r="E14" s="20" t="n">
        <f aca="false">AVERAGE(E6:E9)</f>
        <v>120.660614536004</v>
      </c>
      <c r="F14" s="20" t="n">
        <f aca="false">AVERAGE(F6:F9)</f>
        <v>142.760685869691</v>
      </c>
      <c r="G14" s="20" t="n">
        <f aca="false">AVERAGE(G6:G9)</f>
        <v>124.239701270226</v>
      </c>
      <c r="H14" s="20" t="n">
        <f aca="false">AVERAGE(H6:H9)</f>
        <v>125.1625</v>
      </c>
      <c r="I14" s="20" t="n">
        <f aca="false">AVERAGE(I6:I9)</f>
        <v>92.3875</v>
      </c>
      <c r="J14" s="20" t="n">
        <f aca="false">AVERAGE(J6:J9)</f>
        <v>79.6125</v>
      </c>
      <c r="K14" s="20" t="n">
        <f aca="false">AVERAGE(K6:K9)</f>
        <v>80.955</v>
      </c>
      <c r="L14" s="20" t="n">
        <f aca="false">AVERAGE(L6:L9)</f>
        <v>147.7575</v>
      </c>
      <c r="M14" s="20" t="n">
        <f aca="false">AVERAGE(M6:M9)</f>
        <v>148.9225</v>
      </c>
      <c r="N14" s="20" t="n">
        <f aca="false">AVERAGE(N6:N9)</f>
        <v>110.3025</v>
      </c>
      <c r="O14" s="20" t="n">
        <f aca="false">AVERAGE(O6:O9)</f>
        <v>102.56</v>
      </c>
      <c r="P14" s="20" t="n">
        <f aca="false">AVERAGE(P6:P9)</f>
        <v>90.7825</v>
      </c>
    </row>
    <row r="15" customFormat="false" ht="12.75" hidden="false" customHeight="false" outlineLevel="0" collapsed="false">
      <c r="A15" s="2" t="n">
        <v>2005</v>
      </c>
      <c r="B15" s="20" t="n">
        <f aca="false">AVERAGE(B6:B10)</f>
        <v>142.680562494846</v>
      </c>
      <c r="C15" s="20" t="n">
        <f aca="false">AVERAGE(C6:C10)</f>
        <v>143.106302377022</v>
      </c>
      <c r="D15" s="20" t="n">
        <f aca="false">AVERAGE(D6:D10)</f>
        <v>109.791727587537</v>
      </c>
      <c r="E15" s="20" t="n">
        <f aca="false">AVERAGE(E6:E10)</f>
        <v>106.687996499744</v>
      </c>
      <c r="F15" s="20" t="n">
        <f aca="false">AVERAGE(F6:F10)</f>
        <v>124.187282194679</v>
      </c>
      <c r="G15" s="20" t="n">
        <f aca="false">AVERAGE(G6:G10)</f>
        <v>107.261234788017</v>
      </c>
      <c r="H15" s="20" t="n">
        <f aca="false">AVERAGE(H6:H10)</f>
        <v>107.934</v>
      </c>
      <c r="I15" s="20" t="n">
        <f aca="false">AVERAGE(I6:I10)</f>
        <v>81.612</v>
      </c>
      <c r="J15" s="20" t="n">
        <f aca="false">AVERAGE(J6:J10)</f>
        <v>71.43</v>
      </c>
      <c r="K15" s="20" t="n">
        <f aca="false">AVERAGE(K6:K10)</f>
        <v>72.124</v>
      </c>
      <c r="L15" s="20" t="n">
        <f aca="false">AVERAGE(L6:L10)</f>
        <v>127.068</v>
      </c>
      <c r="M15" s="20" t="n">
        <f aca="false">AVERAGE(M6:M10)</f>
        <v>127.596</v>
      </c>
      <c r="N15" s="20" t="n">
        <f aca="false">AVERAGE(N6:N10)</f>
        <v>97.374</v>
      </c>
      <c r="O15" s="20" t="n">
        <f aca="false">AVERAGE(O6:O10)</f>
        <v>91.144</v>
      </c>
      <c r="P15" s="20" t="n">
        <f aca="false">AVERAGE(P6:P10)</f>
        <v>79.736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acomnes</cp:lastModifiedBy>
  <cp:lastPrinted>2001-01-09T04:53:19Z</cp:lastPrinted>
  <dcterms:modified xsi:type="dcterms:W3CDTF">2001-05-01T13:25:12Z</dcterms:modified>
  <cp:revision>0</cp:revision>
  <dc:subject/>
  <dc:title/>
</cp:coreProperties>
</file>