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&amp;M" sheetId="1" state="visible" r:id="rId3"/>
    <sheet name="Debt Calc." sheetId="2" state="visible" r:id="rId4"/>
    <sheet name="Sheet2" sheetId="3" state="visible" r:id="rId5"/>
    <sheet name="Sheet3" sheetId="4" state="visible" r:id="rId6"/>
  </sheets>
  <externalReferences>
    <externalReference r:id="rId7"/>
    <externalReference r:id="rId8"/>
    <externalReference r:id="rId9"/>
  </externalReferences>
  <definedNames>
    <definedName function="false" hidden="false" localSheetId="1" name="_xlnm.Print_Area" vbProcedure="false">'Debt Calc.'!$A$1:$F$31</definedName>
    <definedName function="false" hidden="false" name="AACC" vbProcedure="false">[2]Cashflows!$F$150:$N$150</definedName>
    <definedName function="false" hidden="false" name="BCCAPAC" vbProcedure="false">#REF!</definedName>
    <definedName function="false" hidden="false" name="BCCAPFACTOR" vbProcedure="false">#REF!</definedName>
    <definedName function="false" hidden="false" name="BCELECPRICE" vbProcedure="false">#REF!</definedName>
    <definedName function="false" hidden="false" name="BOPRGN" vbProcedure="false">BOPRGN</definedName>
    <definedName function="false" hidden="false" name="CAPAC" vbProcedure="false">#REF!</definedName>
    <definedName function="false" hidden="false" name="CAPFACTOR" vbProcedure="false">#REF!</definedName>
    <definedName function="false" hidden="false" name="CASHAVAIL" vbProcedure="false">#REF!</definedName>
    <definedName function="false" hidden="false" name="ELECPRICE" vbProcedure="false">#REF!</definedName>
    <definedName function="false" hidden="false" name="GASPRICE" vbProcedure="false">#REF!</definedName>
    <definedName function="false" hidden="false" name="GASRGN" vbProcedure="false">GASRGN</definedName>
    <definedName function="false" hidden="false" name="HRSGRGN" vbProcedure="false">HRSGRGN</definedName>
    <definedName function="false" hidden="false" name="IRTable" vbProcedure="false">[3]CURVES!$A$3:$B$279</definedName>
    <definedName function="false" hidden="false" name="OnMOppTrkSummCost" vbProcedure="false">'[4]OpTrack-O&amp;M'!$A$35:$AB$54</definedName>
    <definedName function="false" hidden="false" name="OnMOppTrkSummProfitability" vbProcedure="false">'[4]OpTrack-O&amp;M'!$A$59:$AB$68</definedName>
    <definedName function="false" hidden="false" name="OnMOppTrkSummSales" vbProcedure="false">'[4]OpTrack-O&amp;M'!$A$11:$AB$30</definedName>
    <definedName function="false" hidden="false" name="OppTrkSummCost" vbProcedure="false">'[4]OpTrack-O&amp;M'!$A$35:$AB$54</definedName>
    <definedName function="false" hidden="false" name="OppTrkSummProfitability" vbProcedure="false">'[4]OpTrack-O&amp;M'!$A$59:$AB$68</definedName>
    <definedName function="false" hidden="false" name="OppTrkSummSales" vbProcedure="false">'[4]OpTrack-O&amp;M'!$A$11:$AB$30</definedName>
    <definedName function="false" hidden="false" name="PAG002" vbProcedure="false">#REF!</definedName>
    <definedName function="false" hidden="false" name="PAG003" vbProcedure="false">#REF!</definedName>
    <definedName function="false" hidden="false" name="PAG008" vbProcedure="false">#REF!</definedName>
    <definedName function="false" hidden="false" name="PAG009" vbProcedure="false">#REF!</definedName>
    <definedName function="false" hidden="false" name="PAG010" vbProcedure="false">#REF!</definedName>
    <definedName function="false" hidden="false" name="PAG013" vbProcedure="false">#REF!</definedName>
    <definedName function="false" hidden="false" name="PAG014" vbProcedure="false">#REF!</definedName>
    <definedName function="false" hidden="false" name="PAG021" vbProcedure="false">#REF!</definedName>
    <definedName function="false" hidden="false" name="PAG022" vbProcedure="false">#REF!</definedName>
    <definedName function="false" hidden="false" name="PAG023" vbProcedure="false">#REF!</definedName>
    <definedName function="false" hidden="false" name="PAG024" vbProcedure="false">#REF!</definedName>
    <definedName function="false" hidden="false" name="PAG025" vbProcedure="false">#REF!</definedName>
    <definedName function="false" hidden="false" name="PAG026" vbProcedure="false">#REF!</definedName>
    <definedName function="false" hidden="false" name="PAG027" vbProcedure="false">#REF!</definedName>
    <definedName function="false" hidden="false" name="PAG028" vbProcedure="false">#REF!</definedName>
    <definedName function="false" hidden="false" name="PAG029" vbProcedure="false">#REF!</definedName>
    <definedName function="false" hidden="false" name="PAG030" vbProcedure="false">[2]Cashflows!$F$77:$Q$102</definedName>
    <definedName function="false" hidden="false" name="PAG031" vbProcedure="false">[2]Cashflows!$R$77:$AD$102</definedName>
    <definedName function="false" hidden="false" name="PAG040" vbProcedure="false">#REF!</definedName>
    <definedName function="false" hidden="false" name="PAG041" vbProcedure="false">#REF!</definedName>
    <definedName function="false" hidden="false" name="PAG043" vbProcedure="false">#REF!</definedName>
    <definedName function="false" hidden="false" name="PAG044" vbProcedure="false">#REF!</definedName>
    <definedName function="false" hidden="false" name="PAG050" vbProcedure="false">#REF!</definedName>
    <definedName function="false" hidden="false" name="PAG051" vbProcedure="false">#REF!</definedName>
    <definedName function="false" hidden="false" name="PAG052" vbProcedure="false">#REF!</definedName>
    <definedName function="false" hidden="false" name="PAG053" vbProcedure="false">#REF!</definedName>
    <definedName function="false" hidden="false" name="PAG054" vbProcedure="false">#REF!</definedName>
    <definedName function="false" hidden="false" name="PAG061" vbProcedure="false">[2]Cashflows!$F$121:$Q$148</definedName>
    <definedName function="false" hidden="false" name="PAG062" vbProcedure="false">[2]Cashflows!$R$121:$AD$148</definedName>
    <definedName function="false" hidden="false" name="PAG063" vbProcedure="false">[2]Cashflows!$F$165:$N$209</definedName>
    <definedName function="false" hidden="false" name="PAG074" vbProcedure="false">#REF!</definedName>
    <definedName function="false" hidden="false" name="PAG075" vbProcedure="false">#REF!</definedName>
    <definedName function="false" hidden="false" name="QUARTERLY" vbProcedure="false">#REF!</definedName>
    <definedName function="false" hidden="false" name="STEAMRGN" vbProcedure="false">STEAMRGN</definedName>
    <definedName function="false" hidden="false" name="SUMMAR4" vbProcedure="false">[2]Cashflows!$F$115:$Q$171</definedName>
    <definedName function="false" hidden="false" name="VAROANDM" vbProcedure="false">#REF!</definedName>
    <definedName function="false" hidden="false" name="wrn_Print_" vbProcedure="false">{#N/A,#N/A,TRUE,"Assump";#N/A,#N/A,TRUE,"Cash Flow";#N/A,#N/A,TRUE,"IS";#N/A,#N/A,TRUE,"Rev";#N/A,#N/A,TRUE,"D&amp;R";#N/A,#N/A,TRUE,"Debt"}</definedName>
    <definedName function="false" hidden="false" name="\P" vbProcedure="false">#REF!</definedName>
    <definedName function="false" hidden="false" name="\Q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<sst xmlns="http://schemas.openxmlformats.org/spreadsheetml/2006/main" count="22" uniqueCount="18">
  <si>
    <t xml:space="preserve">New O&amp;M w/o Mkt. Fee</t>
  </si>
  <si>
    <t xml:space="preserve">Date</t>
  </si>
  <si>
    <t xml:space="preserve">Fixed O.M.**</t>
  </si>
  <si>
    <t xml:space="preserve">New</t>
  </si>
  <si>
    <t xml:space="preserve">** in thousand $</t>
  </si>
  <si>
    <t xml:space="preserve">Maint. Reserve</t>
  </si>
  <si>
    <t xml:space="preserve">Fixed O.M.</t>
  </si>
  <si>
    <t xml:space="preserve">Rate (Libor + 2.50)</t>
  </si>
  <si>
    <t xml:space="preserve">Output per LM 6000 (MW)</t>
  </si>
  <si>
    <t xml:space="preserve">Debt Service</t>
  </si>
  <si>
    <t xml:space="preserve">Beg. Balance (000)</t>
  </si>
  <si>
    <t xml:space="preserve">Semi-Annual Payments</t>
  </si>
  <si>
    <t xml:space="preserve">Term (yrs.)</t>
  </si>
  <si>
    <t xml:space="preserve">Year:</t>
  </si>
  <si>
    <t xml:space="preserve">Beg Bal</t>
  </si>
  <si>
    <t xml:space="preserve">Principal</t>
  </si>
  <si>
    <t xml:space="preserve">Interest</t>
  </si>
  <si>
    <t xml:space="preserve">Ending Balance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</si>
</sst>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0"/>
    <numFmt numFmtId="174" formatCode="0%"/>
    <numFmt numFmtId="175" formatCode="#,##0"/>
    <numFmt numFmtId="176" formatCode="[$-409]#,##0_);\(#,##0\)"/>
    <numFmt numFmtId="177" formatCode="0.00%"/>
    <numFmt numFmtId="178" formatCode="#,##0.00"/>
    <numFmt numFmtId="179" formatCode="_(\$* #,##0_);_(\$* \(#,##0\);_(\$* \-??_);_(@_)"/>
    <numFmt numFmtId="180" formatCode="[$-409]mmm\-yy"/>
    <numFmt numFmtId="181" formatCode="0.000"/>
    <numFmt numFmtId="182" formatCode="0.00"/>
    <numFmt numFmtId="183" formatCode="_(* #,##0_);_(* \(#,##0\);_(* \-??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2"/>
      <name val="Arial"/>
      <family val="0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0"/>
    </font>
    <font>
      <sz val="11"/>
      <name val="Arial"/>
      <family val="0"/>
    </font>
    <font>
      <sz val="12"/>
      <name val="Arial"/>
      <family val="2"/>
    </font>
    <font>
      <sz val="8"/>
      <name val="Arial"/>
      <family val="2"/>
    </font>
    <font>
      <sz val="12"/>
      <name val="Arial MT"/>
      <family val="0"/>
    </font>
    <font>
      <sz val="12"/>
      <name val="Times New Roman"/>
      <family val="0"/>
    </font>
    <font>
      <sz val="10"/>
      <name val="MS Sans Serif"/>
      <family val="0"/>
    </font>
    <font>
      <b val="true"/>
      <sz val="10"/>
      <name val="Arial"/>
      <family val="2"/>
    </font>
    <font>
      <sz val="10"/>
      <name val="Times New Roman"/>
      <family val="0"/>
    </font>
    <font>
      <sz val="7"/>
      <name val="Arial"/>
      <family val="2"/>
    </font>
    <font>
      <b val="true"/>
      <sz val="8"/>
      <name val="Arial"/>
      <family val="2"/>
    </font>
    <font>
      <b val="true"/>
      <sz val="10"/>
      <name val="Times New Roman"/>
      <family val="1"/>
    </font>
    <font>
      <sz val="10"/>
      <color rgb="FF0000FF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10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true">
      <protection locked="true" hidden="false"/>
    </xf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8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8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8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8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8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4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8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8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8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9" fillId="0" borderId="0" xfId="8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0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8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86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MI 8-24.xls Chart 9" xfId="20"/>
    <cellStyle name="Comma [0]_EMI 9-28" xfId="21"/>
    <cellStyle name="Comma_EMI 8-24.xls Chart 9" xfId="22"/>
    <cellStyle name="Comma_EMI 9-28" xfId="23"/>
    <cellStyle name="Currency [0]_EMI 8-24.xls Chart 9" xfId="24"/>
    <cellStyle name="Currency [0]_EMI 9-28" xfId="25"/>
    <cellStyle name="Currency_EMI 8-24.xls Chart 9" xfId="26"/>
    <cellStyle name="Currency_EMI 9-28" xfId="27"/>
    <cellStyle name="Currency_Enron_O&amp;M" xfId="28"/>
    <cellStyle name="Currency_Estimate Matrices" xfId="29"/>
    <cellStyle name="Currency_parts" xfId="30"/>
    <cellStyle name="Currency_parts - cost" xfId="31"/>
    <cellStyle name="Currency_Parts Cost" xfId="32"/>
    <cellStyle name="Currency_Parts Pricing" xfId="33"/>
    <cellStyle name="Currency_Pricing Summ" xfId="34"/>
    <cellStyle name="Currency_services" xfId="35"/>
    <cellStyle name="Currency_services - cost" xfId="36"/>
    <cellStyle name="Currency_Services Costs" xfId="37"/>
    <cellStyle name="Currency_Services Pricing" xfId="38"/>
    <cellStyle name="Currency_Services Pricing_1" xfId="39"/>
    <cellStyle name="Currency_Sheet1" xfId="40"/>
    <cellStyle name="Currency_Worksheet" xfId="41"/>
    <cellStyle name="Normal_AnnualPRAvg" xfId="42"/>
    <cellStyle name="Normal_Assumptions" xfId="43"/>
    <cellStyle name="Normal_Assumptions_EMI 9-28" xfId="44"/>
    <cellStyle name="Normal_avto_E_G_PUR" xfId="45"/>
    <cellStyle name="Normal_C-Orig PLDT lines" xfId="46"/>
    <cellStyle name="Normal_Cogen" xfId="47"/>
    <cellStyle name="Normal_Curve_Economics" xfId="48"/>
    <cellStyle name="Normal_Curves" xfId="49"/>
    <cellStyle name="Normal_Debt Amort." xfId="50"/>
    <cellStyle name="Normal_Debt Amort._Dighton7-1" xfId="51"/>
    <cellStyle name="Normal_Dighton7-1" xfId="52"/>
    <cellStyle name="Normal_Dispatch2" xfId="53"/>
    <cellStyle name="Normal_EMI 8-24.xls Chart 9" xfId="54"/>
    <cellStyle name="Normal_EMI 9-28" xfId="55"/>
    <cellStyle name="Normal_Enron_O&amp;M" xfId="56"/>
    <cellStyle name="Normal_Estimate Matrices" xfId="57"/>
    <cellStyle name="Normal_Fuel Oil #2 Curve" xfId="58"/>
    <cellStyle name="Normal_GAH Linden 6 (060899)" xfId="59"/>
    <cellStyle name="Normal_GAH Linden 7 Aggressive (060899)" xfId="60"/>
    <cellStyle name="Normal_GAH Linden 7 Conservative (060899)" xfId="61"/>
    <cellStyle name="Normal_GAH TES (060899)" xfId="62"/>
    <cellStyle name="Normal_GasMerDartmouth" xfId="63"/>
    <cellStyle name="Normal_Input" xfId="64"/>
    <cellStyle name="Normal_LaCapra" xfId="65"/>
    <cellStyle name="Normal_LM6000_v5" xfId="66"/>
    <cellStyle name="Normal_NDCO" xfId="67"/>
    <cellStyle name="Normal_Notes" xfId="68"/>
    <cellStyle name="Normal_Operations" xfId="69"/>
    <cellStyle name="Normal_P&amp;L" xfId="70"/>
    <cellStyle name="Normal_parts" xfId="71"/>
    <cellStyle name="Normal_parts - cost" xfId="72"/>
    <cellStyle name="Normal_Parts Cost" xfId="73"/>
    <cellStyle name="Normal_Parts Pricing" xfId="74"/>
    <cellStyle name="Normal_Pricing Summ" xfId="75"/>
    <cellStyle name="Normal_proj" xfId="76"/>
    <cellStyle name="Normal_RevAss" xfId="77"/>
    <cellStyle name="Normal_Revenues" xfId="78"/>
    <cellStyle name="Normal_services" xfId="79"/>
    <cellStyle name="Normal_services - cost" xfId="80"/>
    <cellStyle name="Normal_Services Costs" xfId="81"/>
    <cellStyle name="Normal_Services Pricing" xfId="82"/>
    <cellStyle name="Normal_Sheet1" xfId="83"/>
    <cellStyle name="Normal_Sheet1 (2)" xfId="84"/>
    <cellStyle name="Normal_Sheet1_LM6000_v5" xfId="85"/>
    <cellStyle name="Normal_TECO Bond Calc. for Don" xfId="86"/>
    <cellStyle name="Normal_TECODispatch991104 version 3" xfId="87"/>
    <cellStyle name="Normal_Worksheet" xfId="88"/>
    <cellStyle name="Percent_Dighton7-1" xfId="89"/>
    <cellStyle name="Percent_Enron_O&amp;M" xfId="90"/>
    <cellStyle name="Percent_Estimate Matrices" xfId="91"/>
    <cellStyle name="Percent_parts" xfId="92"/>
    <cellStyle name="Percent_parts - cost" xfId="93"/>
    <cellStyle name="Percent_Parts Cost" xfId="94"/>
    <cellStyle name="Percent_Parts Pricing" xfId="95"/>
    <cellStyle name="Percent_Pricing Summ" xfId="96"/>
    <cellStyle name="Percent_services" xfId="97"/>
    <cellStyle name="Percent_services - cost" xfId="98"/>
    <cellStyle name="Percent_Services Costs" xfId="99"/>
    <cellStyle name="Percent_Services Pricing" xfId="100"/>
    <cellStyle name="Percent_Sheet1" xfId="101"/>
    <cellStyle name="Percent_Worksheet" xfId="10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MI/Dighton7-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pricing/Pwr_strc97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&amp;m/ReliantLM6aOM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Tracking"/>
      <sheetName val="Tracking (2)"/>
      <sheetName val="Buildup"/>
      <sheetName val="Cashflows"/>
      <sheetName val="Income"/>
      <sheetName val="Debt&amp;Resr"/>
      <sheetName val="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IPS"/>
      <sheetName val="MAIN"/>
      <sheetName val="CURVES"/>
      <sheetName val="TAKE"/>
      <sheetName val="CALC"/>
      <sheetName val="Take Function"/>
      <sheetName val="Fetching Macros"/>
      <sheetName val="Pricing Macros"/>
      <sheetName val="Date Fun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cott"/>
      <sheetName val="Mob. Pay"/>
      <sheetName val="gen info"/>
      <sheetName val="est bud"/>
      <sheetName val="dir mat"/>
      <sheetName val="maint"/>
      <sheetName val="Parts Pricing"/>
      <sheetName val="Services Pricing"/>
      <sheetName val="lab &amp; mgt"/>
      <sheetName val="dir sub"/>
      <sheetName val="dir cost"/>
      <sheetName val="sched"/>
      <sheetName val="OpTrack-O&amp;M"/>
      <sheetName val="Estimate Matrices"/>
      <sheetName val="Worksht-TA's"/>
      <sheetName val="Module2"/>
      <sheetName val="warranty"/>
      <sheetName val="services - cost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J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28"/>
    <col collapsed="false" customWidth="true" hidden="false" outlineLevel="0" max="7" min="7" style="0" width="12.7"/>
    <col collapsed="false" customWidth="true" hidden="false" outlineLevel="0" max="9" min="8" style="0" width="12.85"/>
    <col collapsed="false" customWidth="true" hidden="false" outlineLevel="0" max="10" min="10" style="0" width="11.56"/>
  </cols>
  <sheetData>
    <row r="2" customFormat="false" ht="12.75" hidden="false" customHeight="false" outlineLevel="0" collapsed="false">
      <c r="H2" s="1"/>
    </row>
    <row r="3" customFormat="false" ht="12.75" hidden="false" customHeight="false" outlineLevel="0" collapsed="false">
      <c r="H3" s="2"/>
      <c r="I3" s="3"/>
    </row>
    <row r="4" customFormat="false" ht="12.75" hidden="false" customHeight="false" outlineLevel="0" collapsed="false">
      <c r="F4" s="4" t="s">
        <v>0</v>
      </c>
      <c r="G4" s="4"/>
      <c r="H4" s="1"/>
      <c r="I4" s="5"/>
    </row>
    <row r="5" customFormat="false" ht="12.75" hidden="false" customHeight="false" outlineLevel="0" collapsed="false">
      <c r="C5" s="6" t="s">
        <v>1</v>
      </c>
      <c r="D5" s="7" t="s">
        <v>2</v>
      </c>
      <c r="F5" s="6" t="s">
        <v>1</v>
      </c>
      <c r="G5" s="7" t="s">
        <v>2</v>
      </c>
      <c r="H5" s="8"/>
      <c r="I5" s="3"/>
      <c r="J5" s="9" t="s">
        <v>3</v>
      </c>
    </row>
    <row r="6" customFormat="false" ht="12.75" hidden="false" customHeight="false" outlineLevel="0" collapsed="false">
      <c r="C6" s="6"/>
      <c r="D6" s="10" t="s">
        <v>4</v>
      </c>
      <c r="F6" s="6"/>
      <c r="G6" s="10" t="s">
        <v>4</v>
      </c>
      <c r="H6" s="11" t="s">
        <v>5</v>
      </c>
      <c r="I6" s="12"/>
      <c r="J6" s="13" t="s">
        <v>6</v>
      </c>
    </row>
    <row r="7" customFormat="false" ht="12.75" hidden="false" customHeight="false" outlineLevel="0" collapsed="false">
      <c r="C7" s="6"/>
      <c r="D7" s="14"/>
      <c r="F7" s="6"/>
      <c r="H7" s="15"/>
    </row>
    <row r="8" customFormat="false" ht="12.75" hidden="false" customHeight="false" outlineLevel="0" collapsed="false">
      <c r="C8" s="16" t="n">
        <v>36617</v>
      </c>
      <c r="D8" s="14" t="n">
        <v>0</v>
      </c>
      <c r="F8" s="16" t="n">
        <v>36617</v>
      </c>
      <c r="G8" s="14" t="n">
        <v>0</v>
      </c>
      <c r="I8" s="16" t="n">
        <v>36617</v>
      </c>
      <c r="J8" s="17" t="n">
        <f aca="false">G8+H8</f>
        <v>0</v>
      </c>
    </row>
    <row r="9" customFormat="false" ht="12.75" hidden="false" customHeight="false" outlineLevel="0" collapsed="false">
      <c r="C9" s="16" t="n">
        <v>36800</v>
      </c>
      <c r="D9" s="14" t="n">
        <v>986.973836177924</v>
      </c>
      <c r="F9" s="16" t="n">
        <v>36800</v>
      </c>
      <c r="G9" s="14" t="n">
        <v>1076.84</v>
      </c>
      <c r="I9" s="16" t="n">
        <v>36800</v>
      </c>
      <c r="J9" s="17" t="n">
        <f aca="false">G9+H9</f>
        <v>1076.84</v>
      </c>
    </row>
    <row r="10" customFormat="false" ht="12.75" hidden="false" customHeight="false" outlineLevel="0" collapsed="false">
      <c r="C10" s="16" t="n">
        <v>36982</v>
      </c>
      <c r="D10" s="14" t="n">
        <v>1395.69706751336</v>
      </c>
      <c r="E10" s="18"/>
      <c r="F10" s="16" t="n">
        <v>36982</v>
      </c>
      <c r="G10" s="14" t="n">
        <v>1474.8</v>
      </c>
      <c r="I10" s="16" t="n">
        <v>36982</v>
      </c>
      <c r="J10" s="17" t="n">
        <f aca="false">G10+H10</f>
        <v>1474.8</v>
      </c>
    </row>
    <row r="11" customFormat="false" ht="12.75" hidden="false" customHeight="false" outlineLevel="0" collapsed="false">
      <c r="C11" s="16" t="n">
        <v>37165</v>
      </c>
      <c r="D11" s="14" t="n">
        <v>1395.69706751336</v>
      </c>
      <c r="E11" s="18"/>
      <c r="F11" s="16" t="n">
        <v>37165</v>
      </c>
      <c r="G11" s="14" t="n">
        <v>1474.8</v>
      </c>
      <c r="I11" s="16" t="n">
        <v>37165</v>
      </c>
      <c r="J11" s="17" t="n">
        <f aca="false">G11+H11</f>
        <v>1474.8</v>
      </c>
    </row>
    <row r="12" customFormat="false" ht="12.75" hidden="false" customHeight="false" outlineLevel="0" collapsed="false">
      <c r="C12" s="16" t="n">
        <v>37347</v>
      </c>
      <c r="D12" s="14" t="n">
        <v>1421.2320769545</v>
      </c>
      <c r="E12" s="18"/>
      <c r="F12" s="16" t="n">
        <v>37347</v>
      </c>
      <c r="G12" s="14" t="n">
        <v>1502.47</v>
      </c>
      <c r="H12" s="19" t="n">
        <v>413.419487154978</v>
      </c>
      <c r="I12" s="16" t="n">
        <v>37347</v>
      </c>
      <c r="J12" s="17" t="n">
        <f aca="false">G12+H12</f>
        <v>1915.88948715498</v>
      </c>
    </row>
    <row r="13" customFormat="false" ht="12.75" hidden="false" customHeight="false" outlineLevel="0" collapsed="false">
      <c r="C13" s="16" t="n">
        <v>37530</v>
      </c>
      <c r="D13" s="14" t="n">
        <v>1421.2320769545</v>
      </c>
      <c r="E13" s="18"/>
      <c r="F13" s="16" t="n">
        <v>37530</v>
      </c>
      <c r="G13" s="14" t="n">
        <v>1502.47</v>
      </c>
      <c r="H13" s="19" t="n">
        <v>448.560143563151</v>
      </c>
      <c r="I13" s="16" t="n">
        <v>37530</v>
      </c>
      <c r="J13" s="17" t="n">
        <f aca="false">G13+H13</f>
        <v>1951.03014356315</v>
      </c>
    </row>
    <row r="14" customFormat="false" ht="12.75" hidden="false" customHeight="false" outlineLevel="0" collapsed="false">
      <c r="C14" s="16" t="n">
        <v>37712</v>
      </c>
      <c r="D14" s="14" t="n">
        <v>1329.05996052244</v>
      </c>
      <c r="E14" s="18"/>
      <c r="F14" s="16" t="n">
        <v>37712</v>
      </c>
      <c r="G14" s="14" t="n">
        <v>1412.49</v>
      </c>
      <c r="H14" s="19" t="n">
        <v>486.687755766019</v>
      </c>
      <c r="I14" s="16" t="n">
        <v>37712</v>
      </c>
      <c r="J14" s="17" t="n">
        <f aca="false">G14+H14</f>
        <v>1899.17775576602</v>
      </c>
    </row>
    <row r="15" customFormat="false" ht="12.75" hidden="false" customHeight="false" outlineLevel="0" collapsed="false">
      <c r="C15" s="16" t="n">
        <v>37895</v>
      </c>
      <c r="D15" s="14" t="n">
        <v>1329.05996052244</v>
      </c>
      <c r="E15" s="18"/>
      <c r="F15" s="16" t="n">
        <v>37895</v>
      </c>
      <c r="G15" s="14" t="n">
        <v>1412.49</v>
      </c>
      <c r="H15" s="19" t="n">
        <v>528.05621500613</v>
      </c>
      <c r="I15" s="16" t="n">
        <v>37895</v>
      </c>
      <c r="J15" s="17" t="n">
        <f aca="false">G15+H15</f>
        <v>1940.54621500613</v>
      </c>
    </row>
    <row r="16" customFormat="false" ht="12.75" hidden="false" customHeight="false" outlineLevel="0" collapsed="false">
      <c r="C16" s="16" t="n">
        <v>38078</v>
      </c>
      <c r="D16" s="14" t="n">
        <v>1357.46288904945</v>
      </c>
      <c r="E16" s="18"/>
      <c r="F16" s="16" t="n">
        <v>38078</v>
      </c>
      <c r="G16" s="14" t="n">
        <v>1443.15</v>
      </c>
      <c r="H16" s="19" t="n">
        <v>572.940993281651</v>
      </c>
      <c r="I16" s="16" t="n">
        <v>38078</v>
      </c>
      <c r="J16" s="17" t="n">
        <f aca="false">G16+H16</f>
        <v>2016.09099328165</v>
      </c>
    </row>
    <row r="17" customFormat="false" ht="12.75" hidden="false" customHeight="false" outlineLevel="0" collapsed="false">
      <c r="C17" s="16" t="n">
        <v>38261</v>
      </c>
      <c r="D17" s="14" t="n">
        <v>1357.46288904945</v>
      </c>
      <c r="E17" s="18"/>
      <c r="F17" s="16" t="n">
        <v>38261</v>
      </c>
      <c r="G17" s="14" t="n">
        <v>1443.15</v>
      </c>
      <c r="H17" s="19" t="n">
        <v>621.640977710592</v>
      </c>
      <c r="I17" s="16" t="n">
        <v>38261</v>
      </c>
      <c r="J17" s="17" t="n">
        <f aca="false">G17+H17</f>
        <v>2064.79097771059</v>
      </c>
    </row>
    <row r="18" customFormat="false" ht="12.75" hidden="false" customHeight="false" outlineLevel="0" collapsed="false">
      <c r="C18" s="16" t="n">
        <v>38443</v>
      </c>
      <c r="D18" s="14" t="n">
        <v>1359.73149707144</v>
      </c>
      <c r="E18" s="18"/>
      <c r="F18" s="16" t="n">
        <v>38443</v>
      </c>
      <c r="G18" s="14" t="n">
        <v>1447.73</v>
      </c>
      <c r="H18" s="19" t="n">
        <v>674.480460815992</v>
      </c>
      <c r="I18" s="16" t="n">
        <v>38443</v>
      </c>
      <c r="J18" s="17" t="n">
        <f aca="false">G18+H18</f>
        <v>2122.21046081599</v>
      </c>
    </row>
    <row r="19" customFormat="false" ht="12.75" hidden="false" customHeight="false" outlineLevel="0" collapsed="false">
      <c r="C19" s="16" t="n">
        <v>38626</v>
      </c>
      <c r="D19" s="14" t="n">
        <v>1359.73149707144</v>
      </c>
      <c r="E19" s="18"/>
      <c r="F19" s="16" t="n">
        <v>38626</v>
      </c>
      <c r="G19" s="14" t="n">
        <v>1447.73</v>
      </c>
      <c r="H19" s="19" t="n">
        <v>731.811299985351</v>
      </c>
      <c r="I19" s="16" t="n">
        <v>38626</v>
      </c>
      <c r="J19" s="17" t="n">
        <f aca="false">G19+H19</f>
        <v>2179.54129998535</v>
      </c>
    </row>
    <row r="20" customFormat="false" ht="12.75" hidden="false" customHeight="false" outlineLevel="0" collapsed="false">
      <c r="C20" s="16" t="n">
        <v>38808</v>
      </c>
      <c r="D20" s="14" t="n">
        <v>1411.47069576211</v>
      </c>
      <c r="E20" s="18"/>
      <c r="F20" s="16" t="n">
        <v>38808</v>
      </c>
      <c r="G20" s="14" t="n">
        <v>1501.85</v>
      </c>
      <c r="H20" s="19" t="n">
        <v>794.015260484106</v>
      </c>
      <c r="I20" s="16" t="n">
        <v>38808</v>
      </c>
      <c r="J20" s="17" t="n">
        <f aca="false">G20+H20</f>
        <v>2295.86526048411</v>
      </c>
    </row>
    <row r="21" customFormat="false" ht="12.75" hidden="false" customHeight="false" outlineLevel="0" collapsed="false">
      <c r="C21" s="16" t="n">
        <v>38991</v>
      </c>
      <c r="D21" s="14" t="n">
        <v>1411.47069576211</v>
      </c>
      <c r="E21" s="18"/>
      <c r="F21" s="16" t="n">
        <v>38991</v>
      </c>
      <c r="G21" s="14" t="n">
        <v>1501.85</v>
      </c>
      <c r="H21" s="19" t="n">
        <v>861.506557625255</v>
      </c>
      <c r="I21" s="16" t="n">
        <v>38991</v>
      </c>
      <c r="J21" s="17" t="n">
        <f aca="false">G21+H21</f>
        <v>2363.35655762526</v>
      </c>
    </row>
    <row r="22" customFormat="false" ht="12.75" hidden="false" customHeight="false" outlineLevel="0" collapsed="false">
      <c r="C22" s="16" t="n">
        <v>39173</v>
      </c>
      <c r="D22" s="14" t="n">
        <v>1466.38931012841</v>
      </c>
      <c r="E22" s="18"/>
      <c r="F22" s="16" t="n">
        <v>39173</v>
      </c>
      <c r="G22" s="14" t="n">
        <v>1559.21</v>
      </c>
      <c r="H22" s="19" t="n">
        <v>934.734615023402</v>
      </c>
      <c r="I22" s="16" t="n">
        <v>39173</v>
      </c>
      <c r="J22" s="17" t="n">
        <f aca="false">G22+H22</f>
        <v>2493.9446150234</v>
      </c>
    </row>
    <row r="23" customFormat="false" ht="12.75" hidden="false" customHeight="false" outlineLevel="0" collapsed="false">
      <c r="C23" s="16" t="n">
        <v>39356</v>
      </c>
      <c r="D23" s="14" t="n">
        <v>1466.38931012841</v>
      </c>
      <c r="E23" s="18"/>
      <c r="F23" s="16" t="n">
        <v>39356</v>
      </c>
      <c r="G23" s="14" t="n">
        <v>1559.21</v>
      </c>
      <c r="H23" s="19" t="n">
        <v>1014.18705730039</v>
      </c>
      <c r="I23" s="16" t="n">
        <v>39356</v>
      </c>
      <c r="J23" s="17" t="n">
        <f aca="false">G23+H23</f>
        <v>2573.39705730039</v>
      </c>
    </row>
    <row r="24" customFormat="false" ht="12.75" hidden="false" customHeight="false" outlineLevel="0" collapsed="false">
      <c r="C24" s="16" t="n">
        <v>39539</v>
      </c>
      <c r="D24" s="14" t="n">
        <v>1499.18607839798</v>
      </c>
      <c r="E24" s="18"/>
      <c r="F24" s="16" t="n">
        <v>39539</v>
      </c>
      <c r="G24" s="14" t="n">
        <v>1594.51</v>
      </c>
      <c r="H24" s="19" t="n">
        <v>1100.39295717092</v>
      </c>
      <c r="I24" s="16" t="n">
        <v>39539</v>
      </c>
      <c r="J24" s="17" t="n">
        <f aca="false">G24+H24</f>
        <v>2694.90295717092</v>
      </c>
    </row>
    <row r="25" customFormat="false" ht="12.75" hidden="false" customHeight="false" outlineLevel="0" collapsed="false">
      <c r="C25" s="16" t="n">
        <v>39722</v>
      </c>
      <c r="D25" s="14" t="n">
        <v>1499.18607839798</v>
      </c>
      <c r="E25" s="18"/>
      <c r="F25" s="16" t="n">
        <v>39722</v>
      </c>
      <c r="G25" s="14" t="n">
        <v>1594.51</v>
      </c>
      <c r="H25" s="19" t="n">
        <v>1193.92635853045</v>
      </c>
      <c r="I25" s="16" t="n">
        <v>39722</v>
      </c>
      <c r="J25" s="17" t="n">
        <f aca="false">G25+H25</f>
        <v>2788.43635853045</v>
      </c>
    </row>
    <row r="26" customFormat="false" ht="12.75" hidden="false" customHeight="false" outlineLevel="0" collapsed="false">
      <c r="C26" s="16" t="n">
        <v>39904</v>
      </c>
      <c r="D26" s="14" t="n">
        <v>1524.56084737324</v>
      </c>
      <c r="E26" s="18"/>
      <c r="F26" s="16" t="n">
        <v>39904</v>
      </c>
      <c r="G26" s="14" t="n">
        <v>1622.46</v>
      </c>
      <c r="H26" s="19" t="n">
        <v>1295.41009900554</v>
      </c>
      <c r="I26" s="16" t="n">
        <v>39904</v>
      </c>
      <c r="J26" s="17" t="n">
        <f aca="false">G26+H26</f>
        <v>2917.87009900554</v>
      </c>
    </row>
    <row r="27" customFormat="false" ht="12.75" hidden="false" customHeight="false" outlineLevel="0" collapsed="false">
      <c r="C27" s="16" t="n">
        <v>40087</v>
      </c>
      <c r="D27" s="14" t="n">
        <v>1524.56084737324</v>
      </c>
      <c r="E27" s="18"/>
      <c r="F27" s="16" t="n">
        <v>40087</v>
      </c>
      <c r="G27" s="14" t="n">
        <v>1622.46</v>
      </c>
      <c r="H27" s="19" t="n">
        <v>1405.51995742101</v>
      </c>
      <c r="I27" s="16" t="n">
        <v>40087</v>
      </c>
      <c r="J27" s="17" t="n">
        <f aca="false">G27+H27</f>
        <v>3027.97995742101</v>
      </c>
    </row>
    <row r="28" customFormat="false" ht="12.75" hidden="false" customHeight="false" outlineLevel="0" collapsed="false">
      <c r="C28" s="16" t="n">
        <v>40269</v>
      </c>
      <c r="D28" s="14" t="n">
        <v>1559.62268101064</v>
      </c>
      <c r="E28" s="18"/>
      <c r="F28" s="16" t="n">
        <v>40269</v>
      </c>
      <c r="G28" s="14" t="n">
        <v>1660.16</v>
      </c>
      <c r="H28" s="19" t="n">
        <v>1524.9891538018</v>
      </c>
      <c r="I28" s="16" t="n">
        <v>40269</v>
      </c>
      <c r="J28" s="17" t="n">
        <f aca="false">G28+H28</f>
        <v>3185.1491538018</v>
      </c>
    </row>
    <row r="29" customFormat="false" ht="12.75" hidden="false" customHeight="false" outlineLevel="0" collapsed="false">
      <c r="C29" s="16" t="n">
        <v>40452</v>
      </c>
      <c r="D29" s="14" t="n">
        <v>1559.62268101064</v>
      </c>
      <c r="E29" s="18"/>
      <c r="F29" s="16" t="n">
        <v>40452</v>
      </c>
      <c r="G29" s="14" t="n">
        <v>1660.16</v>
      </c>
      <c r="H29" s="19" t="n">
        <v>1654.61323187495</v>
      </c>
      <c r="I29" s="16" t="n">
        <v>40452</v>
      </c>
      <c r="J29" s="17" t="n">
        <f aca="false">G29+H29</f>
        <v>3314.77323187495</v>
      </c>
    </row>
    <row r="30" customFormat="false" ht="12.75" hidden="false" customHeight="false" outlineLevel="0" collapsed="false">
      <c r="C30" s="16" t="n">
        <v>40634</v>
      </c>
      <c r="D30" s="14" t="n">
        <v>1587.91496852533</v>
      </c>
      <c r="E30" s="18"/>
      <c r="F30" s="16" t="n">
        <v>40634</v>
      </c>
      <c r="G30" s="14" t="n">
        <v>1691.17</v>
      </c>
      <c r="H30" s="19" t="n">
        <v>1795.25535658432</v>
      </c>
      <c r="I30" s="16" t="n">
        <v>40634</v>
      </c>
      <c r="J30" s="17" t="n">
        <f aca="false">G30+H30</f>
        <v>3486.42535658432</v>
      </c>
    </row>
    <row r="31" customFormat="false" ht="12.75" hidden="false" customHeight="false" outlineLevel="0" collapsed="false">
      <c r="C31" s="16" t="n">
        <v>40817</v>
      </c>
      <c r="D31" s="14" t="n">
        <v>1587.91496852533</v>
      </c>
      <c r="E31" s="18"/>
      <c r="F31" s="16" t="n">
        <v>40817</v>
      </c>
      <c r="G31" s="14" t="n">
        <v>1691.17</v>
      </c>
      <c r="H31" s="19" t="n">
        <v>1947.85206189399</v>
      </c>
      <c r="I31" s="16" t="n">
        <v>40817</v>
      </c>
      <c r="J31" s="17" t="n">
        <f aca="false">G31+H31</f>
        <v>3639.02206189399</v>
      </c>
    </row>
    <row r="32" customFormat="false" ht="12.75" hidden="false" customHeight="false" outlineLevel="0" collapsed="false">
      <c r="C32" s="16" t="n">
        <v>41000</v>
      </c>
      <c r="D32" s="20" t="n">
        <v>1587.91496852533</v>
      </c>
      <c r="E32" s="18"/>
      <c r="F32" s="16" t="n">
        <v>41000</v>
      </c>
      <c r="G32" s="14" t="n">
        <v>1691.17</v>
      </c>
      <c r="I32" s="16" t="n">
        <v>41000</v>
      </c>
      <c r="J32" s="17" t="n">
        <f aca="false">G32+H32</f>
        <v>1691.17</v>
      </c>
    </row>
    <row r="33" customFormat="false" ht="12.75" hidden="false" customHeight="false" outlineLevel="0" collapsed="false">
      <c r="C33" s="16" t="n">
        <v>41183</v>
      </c>
      <c r="D33" s="20" t="n">
        <v>1587.91496852533</v>
      </c>
      <c r="E33" s="18"/>
      <c r="F33" s="16" t="n">
        <v>41183</v>
      </c>
      <c r="G33" s="14" t="n">
        <v>1691.17</v>
      </c>
      <c r="I33" s="16" t="n">
        <v>41183</v>
      </c>
      <c r="J33" s="17" t="n">
        <f aca="false">G33+H33</f>
        <v>1691.17</v>
      </c>
    </row>
    <row r="34" customFormat="false" ht="12.75" hidden="false" customHeight="false" outlineLevel="0" collapsed="false">
      <c r="C34" s="16" t="n">
        <v>41365</v>
      </c>
      <c r="D34" s="14" t="n">
        <v>1649.59075047145</v>
      </c>
      <c r="E34" s="18"/>
      <c r="F34" s="16" t="n">
        <v>41365</v>
      </c>
      <c r="G34" s="14" t="n">
        <v>1758.5</v>
      </c>
      <c r="I34" s="16" t="n">
        <v>41365</v>
      </c>
      <c r="J34" s="17" t="n">
        <f aca="false">G34+H34</f>
        <v>1758.5</v>
      </c>
    </row>
    <row r="35" customFormat="false" ht="12.75" hidden="false" customHeight="false" outlineLevel="0" collapsed="false">
      <c r="C35" s="16" t="n">
        <v>41548</v>
      </c>
      <c r="D35" s="14" t="n">
        <v>1649.59075047145</v>
      </c>
      <c r="E35" s="18"/>
      <c r="F35" s="16" t="n">
        <v>41548</v>
      </c>
      <c r="G35" s="14" t="n">
        <v>1758.5</v>
      </c>
      <c r="I35" s="16" t="n">
        <v>41548</v>
      </c>
      <c r="J35" s="17" t="n">
        <f aca="false">G35+H35</f>
        <v>1758.5</v>
      </c>
    </row>
    <row r="36" customFormat="false" ht="12.75" hidden="false" customHeight="false" outlineLevel="0" collapsed="false">
      <c r="C36" s="16" t="n">
        <v>41730</v>
      </c>
      <c r="D36" s="14" t="n">
        <v>1703.35569927446</v>
      </c>
      <c r="E36" s="18"/>
      <c r="F36" s="16" t="n">
        <v>41730</v>
      </c>
      <c r="G36" s="14" t="n">
        <v>1815.2</v>
      </c>
      <c r="I36" s="16" t="n">
        <v>41730</v>
      </c>
      <c r="J36" s="17" t="n">
        <f aca="false">G36+H36</f>
        <v>1815.2</v>
      </c>
    </row>
    <row r="37" customFormat="false" ht="12.75" hidden="false" customHeight="false" outlineLevel="0" collapsed="false">
      <c r="C37" s="16" t="n">
        <v>41913</v>
      </c>
      <c r="D37" s="14" t="n">
        <v>1703.35569927446</v>
      </c>
      <c r="E37" s="18"/>
      <c r="F37" s="16" t="n">
        <v>41913</v>
      </c>
      <c r="G37" s="14" t="n">
        <v>1815.2</v>
      </c>
      <c r="I37" s="16" t="n">
        <v>41913</v>
      </c>
      <c r="J37" s="17" t="n">
        <f aca="false">G37+H37</f>
        <v>1815.2</v>
      </c>
    </row>
    <row r="38" customFormat="false" ht="12.75" hidden="false" customHeight="false" outlineLevel="0" collapsed="false">
      <c r="C38" s="16" t="n">
        <v>42095</v>
      </c>
      <c r="D38" s="14" t="n">
        <v>1758.22910371611</v>
      </c>
      <c r="E38" s="18"/>
      <c r="F38" s="16" t="n">
        <v>42095</v>
      </c>
      <c r="G38" s="14" t="n">
        <v>1873.09</v>
      </c>
      <c r="I38" s="16" t="n">
        <v>42095</v>
      </c>
      <c r="J38" s="17" t="n">
        <f aca="false">G38+H38</f>
        <v>1873.09</v>
      </c>
    </row>
    <row r="39" customFormat="false" ht="12.75" hidden="false" customHeight="false" outlineLevel="0" collapsed="false">
      <c r="C39" s="16" t="n">
        <v>42278</v>
      </c>
      <c r="D39" s="14" t="n">
        <v>1758.22910371611</v>
      </c>
      <c r="E39" s="18"/>
      <c r="F39" s="16" t="n">
        <v>42278</v>
      </c>
      <c r="G39" s="14" t="n">
        <v>1873.09</v>
      </c>
      <c r="I39" s="16" t="n">
        <v>42278</v>
      </c>
      <c r="J39" s="17" t="n">
        <f aca="false">G39+H39</f>
        <v>1873.09</v>
      </c>
    </row>
    <row r="40" customFormat="false" ht="12.75" hidden="false" customHeight="false" outlineLevel="0" collapsed="false">
      <c r="C40" s="16" t="n">
        <v>42461</v>
      </c>
      <c r="D40" s="14" t="n">
        <v>1814.32489734709</v>
      </c>
      <c r="E40" s="18"/>
      <c r="F40" s="16" t="n">
        <v>42461</v>
      </c>
      <c r="G40" s="14" t="n">
        <v>1932.29</v>
      </c>
      <c r="I40" s="16" t="n">
        <v>42461</v>
      </c>
      <c r="J40" s="17" t="n">
        <f aca="false">G40+H40</f>
        <v>1932.29</v>
      </c>
    </row>
    <row r="41" customFormat="false" ht="12.75" hidden="false" customHeight="false" outlineLevel="0" collapsed="false">
      <c r="C41" s="16" t="n">
        <v>42644</v>
      </c>
      <c r="D41" s="14" t="n">
        <v>1814.32489734709</v>
      </c>
      <c r="E41" s="18"/>
      <c r="F41" s="16" t="n">
        <v>42644</v>
      </c>
      <c r="G41" s="14" t="n">
        <v>1932.29</v>
      </c>
      <c r="I41" s="16" t="n">
        <v>42644</v>
      </c>
      <c r="J41" s="17" t="n">
        <f aca="false">G41+H41</f>
        <v>1932.29</v>
      </c>
    </row>
    <row r="42" customFormat="false" ht="12.75" hidden="false" customHeight="false" outlineLevel="0" collapsed="false">
      <c r="C42" s="16" t="n">
        <v>42826</v>
      </c>
      <c r="D42" s="14" t="n">
        <v>1855.94604312028</v>
      </c>
      <c r="E42" s="18"/>
      <c r="F42" s="16" t="n">
        <v>42826</v>
      </c>
      <c r="G42" s="14" t="n">
        <v>1977.1</v>
      </c>
      <c r="I42" s="16" t="n">
        <v>42826</v>
      </c>
      <c r="J42" s="17" t="n">
        <f aca="false">G42+H42</f>
        <v>1977.1</v>
      </c>
    </row>
    <row r="43" customFormat="false" ht="12.75" hidden="false" customHeight="false" outlineLevel="0" collapsed="false">
      <c r="C43" s="16" t="n">
        <v>43009</v>
      </c>
      <c r="D43" s="14" t="n">
        <v>1855.94604312028</v>
      </c>
      <c r="E43" s="18"/>
      <c r="F43" s="16" t="n">
        <v>43009</v>
      </c>
      <c r="G43" s="14" t="n">
        <v>1977.1</v>
      </c>
      <c r="I43" s="16" t="n">
        <v>43009</v>
      </c>
      <c r="J43" s="17" t="n">
        <f aca="false">G43+H43</f>
        <v>1977.1</v>
      </c>
    </row>
    <row r="44" customFormat="false" ht="12.75" hidden="false" customHeight="false" outlineLevel="0" collapsed="false">
      <c r="C44" s="16" t="n">
        <v>43191</v>
      </c>
      <c r="D44" s="14" t="n">
        <v>1903.25729323439</v>
      </c>
      <c r="E44" s="18"/>
      <c r="F44" s="16" t="n">
        <v>43191</v>
      </c>
      <c r="G44" s="14" t="n">
        <v>2027.68</v>
      </c>
      <c r="I44" s="16" t="n">
        <v>43191</v>
      </c>
      <c r="J44" s="17" t="n">
        <f aca="false">G44+H44</f>
        <v>2027.68</v>
      </c>
    </row>
    <row r="45" customFormat="false" ht="12.75" hidden="false" customHeight="false" outlineLevel="0" collapsed="false">
      <c r="C45" s="16" t="n">
        <v>43374</v>
      </c>
      <c r="D45" s="14" t="n">
        <v>1903.25729323439</v>
      </c>
      <c r="E45" s="18"/>
      <c r="F45" s="16" t="n">
        <v>43374</v>
      </c>
      <c r="G45" s="14" t="n">
        <v>2027.68</v>
      </c>
      <c r="I45" s="16" t="n">
        <v>43374</v>
      </c>
      <c r="J45" s="17" t="n">
        <f aca="false">G45+H45</f>
        <v>2027.68</v>
      </c>
    </row>
    <row r="46" customFormat="false" ht="12.75" hidden="false" customHeight="false" outlineLevel="0" collapsed="false">
      <c r="C46" s="16" t="n">
        <v>43556</v>
      </c>
      <c r="D46" s="14" t="n">
        <v>1919.47906836522</v>
      </c>
      <c r="E46" s="18"/>
      <c r="F46" s="16" t="n">
        <v>43556</v>
      </c>
      <c r="G46" s="14" t="n">
        <v>2047.26</v>
      </c>
      <c r="I46" s="16" t="n">
        <v>43556</v>
      </c>
      <c r="J46" s="17" t="n">
        <f aca="false">G46+H46</f>
        <v>2047.26</v>
      </c>
    </row>
    <row r="47" customFormat="false" ht="12.75" hidden="false" customHeight="false" outlineLevel="0" collapsed="false">
      <c r="C47" s="16" t="n">
        <v>43739</v>
      </c>
      <c r="D47" s="14" t="n">
        <v>1919.47906836522</v>
      </c>
      <c r="E47" s="21"/>
      <c r="F47" s="16" t="n">
        <v>43739</v>
      </c>
      <c r="G47" s="14" t="n">
        <v>2047.26</v>
      </c>
      <c r="I47" s="16" t="n">
        <v>43739</v>
      </c>
      <c r="J47" s="17" t="n">
        <f aca="false">G47+H47</f>
        <v>2047.26</v>
      </c>
    </row>
    <row r="48" customFormat="false" ht="12.75" hidden="false" customHeight="false" outlineLevel="0" collapsed="false">
      <c r="C48" s="16" t="n">
        <v>43922</v>
      </c>
      <c r="D48" s="14" t="n">
        <v>0</v>
      </c>
      <c r="E48" s="21"/>
      <c r="F48" s="16" t="n">
        <v>43922</v>
      </c>
      <c r="G48" s="14" t="n">
        <v>0</v>
      </c>
      <c r="I48" s="16" t="n">
        <v>43922</v>
      </c>
      <c r="J48" s="17" t="n">
        <f aca="false">G48+H48</f>
        <v>0</v>
      </c>
    </row>
    <row r="49" customFormat="false" ht="12.75" hidden="false" customHeight="false" outlineLevel="0" collapsed="false">
      <c r="C49" s="16" t="n">
        <v>44105</v>
      </c>
      <c r="D49" s="14" t="n">
        <v>0</v>
      </c>
      <c r="E49" s="21"/>
      <c r="F49" s="16" t="n">
        <v>44105</v>
      </c>
      <c r="G49" s="14" t="n">
        <v>0</v>
      </c>
      <c r="I49" s="16" t="n">
        <v>44105</v>
      </c>
      <c r="J49" s="17" t="n">
        <f aca="false">G49+H49</f>
        <v>0</v>
      </c>
    </row>
  </sheetData>
  <mergeCells count="1">
    <mergeCell ref="F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20.99"/>
    <col collapsed="false" customWidth="true" hidden="false" outlineLevel="0" max="2" min="2" style="22" width="12.28"/>
    <col collapsed="false" customWidth="true" hidden="false" outlineLevel="0" max="3" min="3" style="22" width="15.56"/>
    <col collapsed="false" customWidth="true" hidden="false" outlineLevel="0" max="4" min="4" style="22" width="16.7"/>
    <col collapsed="false" customWidth="true" hidden="false" outlineLevel="0" max="5" min="5" style="22" width="14.7"/>
    <col collapsed="false" customWidth="true" hidden="false" outlineLevel="0" max="6" min="6" style="22" width="16.84"/>
    <col collapsed="false" customWidth="true" hidden="false" outlineLevel="0" max="9" min="7" style="22" width="16.28"/>
    <col collapsed="false" customWidth="true" hidden="false" outlineLevel="0" max="10" min="10" style="22" width="14.28"/>
    <col collapsed="false" customWidth="true" hidden="false" outlineLevel="0" max="11" min="11" style="22" width="12.85"/>
    <col collapsed="false" customWidth="true" hidden="false" outlineLevel="0" max="12" min="12" style="22" width="13.28"/>
    <col collapsed="false" customWidth="true" hidden="false" outlineLevel="0" max="13" min="13" style="22" width="11.56"/>
    <col collapsed="false" customWidth="false" hidden="false" outlineLevel="0" max="257" min="14" style="22" width="9.14"/>
  </cols>
  <sheetData>
    <row r="2" customFormat="false" ht="12.75" hidden="false" customHeight="false" outlineLevel="0" collapsed="false">
      <c r="A2" s="23"/>
      <c r="B2" s="24"/>
      <c r="D2" s="25"/>
      <c r="E2" s="25"/>
      <c r="F2" s="26"/>
      <c r="G2" s="27"/>
      <c r="H2" s="26"/>
      <c r="I2" s="26"/>
    </row>
    <row r="3" customFormat="false" ht="12.75" hidden="false" customHeight="false" outlineLevel="0" collapsed="false">
      <c r="A3" s="28"/>
      <c r="B3" s="29"/>
      <c r="D3" s="25"/>
      <c r="E3" s="25"/>
      <c r="F3" s="30"/>
      <c r="G3" s="26"/>
      <c r="H3" s="26"/>
      <c r="I3" s="26"/>
    </row>
    <row r="4" customFormat="false" ht="12.75" hidden="false" customHeight="false" outlineLevel="0" collapsed="false">
      <c r="A4" s="28" t="s">
        <v>7</v>
      </c>
      <c r="B4" s="31" t="n">
        <v>0.085</v>
      </c>
      <c r="E4" s="30"/>
      <c r="F4" s="30"/>
      <c r="G4" s="30"/>
      <c r="H4" s="30"/>
      <c r="I4" s="30"/>
    </row>
    <row r="5" customFormat="false" ht="12.75" hidden="false" customHeight="false" outlineLevel="0" collapsed="false">
      <c r="A5" s="28" t="s">
        <v>8</v>
      </c>
      <c r="B5" s="32" t="n">
        <v>46</v>
      </c>
      <c r="C5" s="33" t="s">
        <v>9</v>
      </c>
      <c r="E5" s="30"/>
      <c r="F5" s="30"/>
      <c r="G5" s="30"/>
      <c r="H5" s="30"/>
      <c r="I5" s="30"/>
    </row>
    <row r="6" customFormat="false" ht="12.75" hidden="false" customHeight="false" outlineLevel="0" collapsed="false">
      <c r="A6" s="28" t="s">
        <v>10</v>
      </c>
      <c r="B6" s="34" t="n">
        <v>20000</v>
      </c>
      <c r="C6" s="35" t="n">
        <f aca="false">-PMT(B4,B7,B6)</f>
        <v>2113.41948715498</v>
      </c>
      <c r="E6" s="30"/>
      <c r="F6" s="30"/>
      <c r="G6" s="30"/>
      <c r="H6" s="30"/>
      <c r="I6" s="30"/>
    </row>
    <row r="7" customFormat="false" ht="12.75" hidden="false" customHeight="false" outlineLevel="0" collapsed="false">
      <c r="A7" s="28" t="s">
        <v>11</v>
      </c>
      <c r="B7" s="36" t="n">
        <v>20</v>
      </c>
      <c r="E7" s="30"/>
      <c r="F7" s="30"/>
      <c r="G7" s="30"/>
      <c r="H7" s="30"/>
      <c r="I7" s="30"/>
    </row>
    <row r="8" customFormat="false" ht="12.75" hidden="false" customHeight="false" outlineLevel="0" collapsed="false">
      <c r="A8" s="37" t="s">
        <v>12</v>
      </c>
      <c r="B8" s="38" t="n">
        <v>10</v>
      </c>
      <c r="E8" s="39"/>
      <c r="F8" s="30"/>
      <c r="G8" s="30"/>
      <c r="H8" s="30"/>
      <c r="I8" s="30"/>
    </row>
    <row r="9" customFormat="false" ht="12.75" hidden="false" customHeight="false" outlineLevel="0" collapsed="false">
      <c r="E9" s="30"/>
      <c r="F9" s="30"/>
      <c r="G9" s="30"/>
      <c r="H9" s="30"/>
      <c r="I9" s="30"/>
    </row>
    <row r="10" customFormat="false" ht="12.75" hidden="false" customHeight="false" outlineLevel="0" collapsed="false">
      <c r="C10" s="30"/>
      <c r="D10" s="30"/>
      <c r="E10" s="30"/>
      <c r="F10" s="30"/>
      <c r="G10" s="30"/>
      <c r="H10" s="40"/>
      <c r="I10" s="30"/>
      <c r="J10" s="41"/>
      <c r="K10" s="41"/>
      <c r="L10" s="41"/>
      <c r="M10" s="41"/>
    </row>
    <row r="11" customFormat="false" ht="12.75" hidden="false" customHeight="false" outlineLevel="0" collapsed="false">
      <c r="A11" s="42" t="s">
        <v>13</v>
      </c>
      <c r="B11" s="40" t="s">
        <v>14</v>
      </c>
      <c r="C11" s="40" t="s">
        <v>15</v>
      </c>
      <c r="D11" s="40" t="s">
        <v>16</v>
      </c>
      <c r="E11" s="40" t="s">
        <v>9</v>
      </c>
      <c r="F11" s="40" t="s">
        <v>17</v>
      </c>
      <c r="H11" s="43"/>
      <c r="I11" s="40"/>
      <c r="J11" s="33"/>
      <c r="K11" s="33"/>
      <c r="L11" s="33"/>
      <c r="M11" s="33"/>
    </row>
    <row r="12" customFormat="false" ht="12.75" hidden="false" customHeight="false" outlineLevel="0" collapsed="false">
      <c r="A12" s="44" t="n">
        <v>36800</v>
      </c>
      <c r="B12" s="45" t="n">
        <f aca="false">B6</f>
        <v>20000</v>
      </c>
      <c r="C12" s="46" t="n">
        <f aca="false">(E12-D13)/(1+$B$4)</f>
        <v>413.419487154978</v>
      </c>
      <c r="D12" s="45" t="n">
        <f aca="false">C12*$B$4+D13</f>
        <v>1700</v>
      </c>
      <c r="E12" s="46" t="n">
        <f aca="false">C6</f>
        <v>2113.41948715498</v>
      </c>
      <c r="F12" s="46" t="n">
        <f aca="false">B12-C12</f>
        <v>19586.580512845</v>
      </c>
      <c r="H12" s="47"/>
      <c r="I12" s="46"/>
      <c r="J12" s="48"/>
    </row>
    <row r="13" customFormat="false" ht="12.75" hidden="false" customHeight="false" outlineLevel="0" collapsed="false">
      <c r="A13" s="44" t="n">
        <v>36982</v>
      </c>
      <c r="B13" s="46" t="n">
        <f aca="false">F12</f>
        <v>19586.580512845</v>
      </c>
      <c r="C13" s="46" t="n">
        <f aca="false">(E13-D14)/(1+$B$4)</f>
        <v>448.560143563151</v>
      </c>
      <c r="D13" s="45" t="n">
        <f aca="false">C13*$B$4+D14</f>
        <v>1664.85934359183</v>
      </c>
      <c r="E13" s="46" t="n">
        <f aca="false">E12</f>
        <v>2113.41948715498</v>
      </c>
      <c r="F13" s="46" t="n">
        <f aca="false">B13-C13</f>
        <v>19138.0203692819</v>
      </c>
      <c r="H13" s="47"/>
      <c r="I13" s="46"/>
      <c r="J13" s="48"/>
    </row>
    <row r="14" customFormat="false" ht="12.75" hidden="false" customHeight="false" outlineLevel="0" collapsed="false">
      <c r="A14" s="44" t="n">
        <v>37165</v>
      </c>
      <c r="B14" s="46" t="n">
        <f aca="false">F13</f>
        <v>19138.0203692819</v>
      </c>
      <c r="C14" s="46" t="n">
        <f aca="false">(E14-D15)/(1+$B$4)</f>
        <v>486.687755766019</v>
      </c>
      <c r="D14" s="45" t="n">
        <f aca="false">C14*$B$4+D15</f>
        <v>1626.73173138896</v>
      </c>
      <c r="E14" s="46" t="n">
        <f aca="false">E13</f>
        <v>2113.41948715498</v>
      </c>
      <c r="F14" s="46" t="n">
        <f aca="false">B14-C14</f>
        <v>18651.3326135159</v>
      </c>
      <c r="H14" s="47"/>
      <c r="I14" s="46"/>
      <c r="J14" s="48"/>
    </row>
    <row r="15" customFormat="false" ht="12.75" hidden="false" customHeight="false" outlineLevel="0" collapsed="false">
      <c r="A15" s="44" t="n">
        <v>37347</v>
      </c>
      <c r="B15" s="46" t="n">
        <f aca="false">F14</f>
        <v>18651.3326135159</v>
      </c>
      <c r="C15" s="46" t="n">
        <f aca="false">(E15-D16)/(1+$B$4)</f>
        <v>528.05621500613</v>
      </c>
      <c r="D15" s="45" t="n">
        <f aca="false">C15*$B$4+D16</f>
        <v>1585.36327214885</v>
      </c>
      <c r="E15" s="46" t="n">
        <f aca="false">E14</f>
        <v>2113.41948715498</v>
      </c>
      <c r="F15" s="46" t="n">
        <f aca="false">B15-C15</f>
        <v>18123.2763985097</v>
      </c>
      <c r="H15" s="47"/>
      <c r="I15" s="46"/>
      <c r="J15" s="48"/>
    </row>
    <row r="16" customFormat="false" ht="12.75" hidden="false" customHeight="false" outlineLevel="0" collapsed="false">
      <c r="A16" s="44" t="n">
        <v>37530</v>
      </c>
      <c r="B16" s="46" t="n">
        <f aca="false">F15</f>
        <v>18123.2763985097</v>
      </c>
      <c r="C16" s="46" t="n">
        <f aca="false">(E16-D17)/(1+$B$4)</f>
        <v>572.940993281651</v>
      </c>
      <c r="D16" s="45" t="n">
        <f aca="false">C16*$B$4+D17</f>
        <v>1540.47849387333</v>
      </c>
      <c r="E16" s="46" t="n">
        <f aca="false">E15</f>
        <v>2113.41948715498</v>
      </c>
      <c r="F16" s="46" t="n">
        <f aca="false">B16-C16</f>
        <v>17550.3354052281</v>
      </c>
      <c r="H16" s="47"/>
      <c r="I16" s="46"/>
      <c r="J16" s="48"/>
    </row>
    <row r="17" customFormat="false" ht="12.75" hidden="false" customHeight="false" outlineLevel="0" collapsed="false">
      <c r="A17" s="44" t="n">
        <v>37712</v>
      </c>
      <c r="B17" s="46" t="n">
        <f aca="false">F16</f>
        <v>17550.3354052281</v>
      </c>
      <c r="C17" s="46" t="n">
        <f aca="false">(E17-D18)/(1+$B$4)</f>
        <v>621.640977710591</v>
      </c>
      <c r="D17" s="45" t="n">
        <f aca="false">C17*$B$4+D18</f>
        <v>1491.77850944439</v>
      </c>
      <c r="E17" s="46" t="n">
        <f aca="false">E16</f>
        <v>2113.41948715498</v>
      </c>
      <c r="F17" s="46" t="n">
        <f aca="false">B17-C17</f>
        <v>16928.6944275175</v>
      </c>
      <c r="H17" s="47"/>
      <c r="I17" s="46"/>
      <c r="J17" s="48"/>
    </row>
    <row r="18" customFormat="false" ht="12.75" hidden="false" customHeight="false" outlineLevel="0" collapsed="false">
      <c r="A18" s="44" t="n">
        <v>37895</v>
      </c>
      <c r="B18" s="46" t="n">
        <f aca="false">F17</f>
        <v>16928.6944275175</v>
      </c>
      <c r="C18" s="46" t="n">
        <f aca="false">(E18-D19)/(1+$B$4)</f>
        <v>674.480460815992</v>
      </c>
      <c r="D18" s="45" t="n">
        <f aca="false">C18*$B$4+D19</f>
        <v>1438.93902633899</v>
      </c>
      <c r="E18" s="46" t="n">
        <f aca="false">E17</f>
        <v>2113.41948715498</v>
      </c>
      <c r="F18" s="46" t="n">
        <f aca="false">B18-C18</f>
        <v>16254.2139667015</v>
      </c>
      <c r="H18" s="47"/>
      <c r="I18" s="46"/>
      <c r="J18" s="48"/>
    </row>
    <row r="19" customFormat="false" ht="12.75" hidden="false" customHeight="false" outlineLevel="0" collapsed="false">
      <c r="A19" s="44" t="n">
        <v>38078</v>
      </c>
      <c r="B19" s="46" t="n">
        <f aca="false">F18</f>
        <v>16254.2139667015</v>
      </c>
      <c r="C19" s="46" t="n">
        <f aca="false">(E19-D20)/(1+$B$4)</f>
        <v>731.811299985351</v>
      </c>
      <c r="D19" s="45" t="n">
        <f aca="false">C19*$B$4+D20</f>
        <v>1381.60818716963</v>
      </c>
      <c r="E19" s="46" t="n">
        <f aca="false">E18</f>
        <v>2113.41948715498</v>
      </c>
      <c r="F19" s="46" t="n">
        <f aca="false">B19-C19</f>
        <v>15522.4026667161</v>
      </c>
      <c r="H19" s="47"/>
      <c r="I19" s="46"/>
      <c r="J19" s="48"/>
    </row>
    <row r="20" customFormat="false" ht="12.75" hidden="false" customHeight="false" outlineLevel="0" collapsed="false">
      <c r="A20" s="44" t="n">
        <v>38261</v>
      </c>
      <c r="B20" s="46" t="n">
        <f aca="false">F19</f>
        <v>15522.4026667161</v>
      </c>
      <c r="C20" s="46" t="n">
        <f aca="false">(E20-D21)/(1+$B$4)</f>
        <v>794.015260484106</v>
      </c>
      <c r="D20" s="45" t="n">
        <f aca="false">C20*$B$4+D21</f>
        <v>1319.40422667087</v>
      </c>
      <c r="E20" s="46" t="n">
        <f aca="false">E19</f>
        <v>2113.41948715498</v>
      </c>
      <c r="F20" s="46" t="n">
        <f aca="false">B20-C20</f>
        <v>14728.387406232</v>
      </c>
      <c r="H20" s="47"/>
      <c r="I20" s="46"/>
      <c r="J20" s="48"/>
    </row>
    <row r="21" customFormat="false" ht="12.75" hidden="false" customHeight="false" outlineLevel="0" collapsed="false">
      <c r="A21" s="44" t="n">
        <v>38443</v>
      </c>
      <c r="B21" s="46" t="n">
        <f aca="false">F20</f>
        <v>14728.387406232</v>
      </c>
      <c r="C21" s="46" t="n">
        <f aca="false">(E21-D22)/(1+$B$4)</f>
        <v>861.506557625255</v>
      </c>
      <c r="D21" s="45" t="n">
        <f aca="false">C21*$B$4+D22</f>
        <v>1251.91292952972</v>
      </c>
      <c r="E21" s="46" t="n">
        <f aca="false">E20</f>
        <v>2113.41948715498</v>
      </c>
      <c r="F21" s="46" t="n">
        <f aca="false">B21-C21</f>
        <v>13866.8808486068</v>
      </c>
      <c r="H21" s="47"/>
      <c r="I21" s="46"/>
      <c r="J21" s="48"/>
    </row>
    <row r="22" customFormat="false" ht="12.75" hidden="false" customHeight="false" outlineLevel="0" collapsed="false">
      <c r="A22" s="44" t="n">
        <v>38626</v>
      </c>
      <c r="B22" s="46" t="n">
        <f aca="false">F21</f>
        <v>13866.8808486068</v>
      </c>
      <c r="C22" s="46" t="n">
        <f aca="false">(E22-D23)/(1+$B$4)</f>
        <v>934.734615023401</v>
      </c>
      <c r="D22" s="45" t="n">
        <f aca="false">C22*$B$4+D23</f>
        <v>1178.68487213158</v>
      </c>
      <c r="E22" s="46" t="n">
        <f aca="false">E21</f>
        <v>2113.41948715498</v>
      </c>
      <c r="F22" s="46" t="n">
        <f aca="false">B22-C22</f>
        <v>12932.1462335834</v>
      </c>
      <c r="H22" s="47"/>
      <c r="I22" s="46"/>
      <c r="J22" s="48"/>
    </row>
    <row r="23" customFormat="false" ht="12.75" hidden="false" customHeight="false" outlineLevel="0" collapsed="false">
      <c r="A23" s="44" t="n">
        <v>38808</v>
      </c>
      <c r="B23" s="46" t="n">
        <f aca="false">F22</f>
        <v>12932.1462335834</v>
      </c>
      <c r="C23" s="46" t="n">
        <f aca="false">(E23-D24)/(1+$B$4)</f>
        <v>1014.18705730039</v>
      </c>
      <c r="D23" s="45" t="n">
        <f aca="false">C23*$B$4+D24</f>
        <v>1099.23242985459</v>
      </c>
      <c r="E23" s="46" t="n">
        <f aca="false">E22</f>
        <v>2113.41948715498</v>
      </c>
      <c r="F23" s="46" t="n">
        <f aca="false">B23-C23</f>
        <v>11917.959176283</v>
      </c>
      <c r="G23" s="46"/>
      <c r="H23" s="47"/>
      <c r="I23" s="46"/>
      <c r="J23" s="48"/>
    </row>
    <row r="24" customFormat="false" ht="12.75" hidden="false" customHeight="false" outlineLevel="0" collapsed="false">
      <c r="A24" s="44" t="n">
        <v>38991</v>
      </c>
      <c r="B24" s="46" t="n">
        <f aca="false">F23</f>
        <v>11917.959176283</v>
      </c>
      <c r="C24" s="46" t="n">
        <f aca="false">(E24-D25)/(1+$B$4)</f>
        <v>1100.39295717092</v>
      </c>
      <c r="D24" s="45" t="n">
        <f aca="false">C24*$B$4+D25</f>
        <v>1013.02652998405</v>
      </c>
      <c r="E24" s="46" t="n">
        <f aca="false">E23</f>
        <v>2113.41948715498</v>
      </c>
      <c r="F24" s="46" t="n">
        <f aca="false">B24-C24</f>
        <v>10817.5662191121</v>
      </c>
      <c r="G24" s="46"/>
      <c r="H24" s="47"/>
      <c r="I24" s="46"/>
      <c r="J24" s="48"/>
    </row>
    <row r="25" customFormat="false" ht="12.75" hidden="false" customHeight="false" outlineLevel="0" collapsed="false">
      <c r="A25" s="44" t="n">
        <v>39173</v>
      </c>
      <c r="B25" s="46" t="n">
        <f aca="false">F24</f>
        <v>10817.5662191121</v>
      </c>
      <c r="C25" s="46" t="n">
        <f aca="false">(E25-D26)/(1+$B$4)</f>
        <v>1193.92635853045</v>
      </c>
      <c r="D25" s="45" t="n">
        <f aca="false">C25*$B$4+D26</f>
        <v>919.493128624525</v>
      </c>
      <c r="E25" s="46" t="n">
        <f aca="false">E24</f>
        <v>2113.41948715498</v>
      </c>
      <c r="F25" s="46" t="n">
        <f aca="false">B25-C25</f>
        <v>9623.63986058161</v>
      </c>
      <c r="G25" s="46"/>
      <c r="H25" s="47"/>
      <c r="I25" s="46"/>
      <c r="J25" s="48"/>
    </row>
    <row r="26" customFormat="false" ht="12.75" hidden="false" customHeight="false" outlineLevel="0" collapsed="false">
      <c r="A26" s="44" t="n">
        <v>39356</v>
      </c>
      <c r="B26" s="46" t="n">
        <f aca="false">F25</f>
        <v>9623.63986058161</v>
      </c>
      <c r="C26" s="46" t="n">
        <f aca="false">(E26-D27)/(1+$B$4)</f>
        <v>1295.41009900554</v>
      </c>
      <c r="D26" s="45" t="n">
        <f aca="false">C26*$B$4+D27</f>
        <v>818.009388149437</v>
      </c>
      <c r="E26" s="46" t="n">
        <f aca="false">E25</f>
        <v>2113.41948715498</v>
      </c>
      <c r="F26" s="46" t="n">
        <f aca="false">B26-C26</f>
        <v>8328.22976157607</v>
      </c>
      <c r="G26" s="46"/>
      <c r="H26" s="47"/>
      <c r="I26" s="46"/>
      <c r="J26" s="48"/>
    </row>
    <row r="27" customFormat="false" ht="12.75" hidden="false" customHeight="false" outlineLevel="0" collapsed="false">
      <c r="A27" s="44" t="n">
        <v>39539</v>
      </c>
      <c r="B27" s="46" t="n">
        <f aca="false">F26</f>
        <v>8328.22976157607</v>
      </c>
      <c r="C27" s="46" t="n">
        <f aca="false">(E27-D28)/(1+$B$4)</f>
        <v>1405.51995742101</v>
      </c>
      <c r="D27" s="45" t="n">
        <f aca="false">C27*$B$4+D28</f>
        <v>707.899529733966</v>
      </c>
      <c r="E27" s="46" t="n">
        <f aca="false">E26</f>
        <v>2113.41948715498</v>
      </c>
      <c r="F27" s="46" t="n">
        <f aca="false">B27-C27</f>
        <v>6922.70980415506</v>
      </c>
      <c r="G27" s="46"/>
      <c r="H27" s="47"/>
      <c r="I27" s="46"/>
      <c r="J27" s="48"/>
    </row>
    <row r="28" customFormat="false" ht="12.75" hidden="false" customHeight="false" outlineLevel="0" collapsed="false">
      <c r="A28" s="44" t="n">
        <v>39722</v>
      </c>
      <c r="B28" s="46" t="n">
        <f aca="false">F27</f>
        <v>6922.70980415506</v>
      </c>
      <c r="C28" s="46" t="n">
        <f aca="false">(E28-D29)/(1+$B$4)</f>
        <v>1524.9891538018</v>
      </c>
      <c r="D28" s="45" t="n">
        <f aca="false">C28*$B$4+D29</f>
        <v>588.43033335318</v>
      </c>
      <c r="E28" s="46" t="n">
        <f aca="false">E27</f>
        <v>2113.41948715498</v>
      </c>
      <c r="F28" s="46" t="n">
        <f aca="false">B28-C28</f>
        <v>5397.72065035326</v>
      </c>
      <c r="G28" s="46"/>
      <c r="H28" s="47"/>
      <c r="I28" s="46"/>
      <c r="J28" s="48"/>
    </row>
    <row r="29" customFormat="false" ht="12.75" hidden="false" customHeight="false" outlineLevel="0" collapsed="false">
      <c r="A29" s="44" t="n">
        <v>39904</v>
      </c>
      <c r="B29" s="46" t="n">
        <f aca="false">F28</f>
        <v>5397.72065035326</v>
      </c>
      <c r="C29" s="46" t="n">
        <f aca="false">(E29-D30)/(1+$B$4)</f>
        <v>1654.61323187495</v>
      </c>
      <c r="D29" s="45" t="n">
        <f aca="false">C29*$B$4+D30</f>
        <v>458.806255280027</v>
      </c>
      <c r="E29" s="46" t="n">
        <f aca="false">E28</f>
        <v>2113.41948715498</v>
      </c>
      <c r="F29" s="46" t="n">
        <f aca="false">B29-C29</f>
        <v>3743.10741847831</v>
      </c>
      <c r="G29" s="46"/>
      <c r="H29" s="47"/>
      <c r="I29" s="46"/>
      <c r="J29" s="48"/>
    </row>
    <row r="30" customFormat="false" ht="12.75" hidden="false" customHeight="false" outlineLevel="0" collapsed="false">
      <c r="A30" s="44" t="n">
        <v>40087</v>
      </c>
      <c r="B30" s="46" t="n">
        <f aca="false">F29</f>
        <v>3743.10741847831</v>
      </c>
      <c r="C30" s="46" t="n">
        <f aca="false">(E30-D31)/(1+$B$4)</f>
        <v>1795.25535658432</v>
      </c>
      <c r="D30" s="45" t="n">
        <f aca="false">C30*$B$4+D31</f>
        <v>318.164130570656</v>
      </c>
      <c r="E30" s="46" t="n">
        <f aca="false">E29</f>
        <v>2113.41948715498</v>
      </c>
      <c r="F30" s="46" t="n">
        <f aca="false">B30-C30</f>
        <v>1947.85206189399</v>
      </c>
      <c r="G30" s="46"/>
      <c r="H30" s="47"/>
      <c r="I30" s="46"/>
      <c r="J30" s="48"/>
    </row>
    <row r="31" customFormat="false" ht="12.75" hidden="false" customHeight="false" outlineLevel="0" collapsed="false">
      <c r="A31" s="44" t="n">
        <v>40269</v>
      </c>
      <c r="B31" s="46" t="n">
        <f aca="false">F30</f>
        <v>1947.85206189399</v>
      </c>
      <c r="C31" s="46" t="n">
        <f aca="false">(E31-D32)/(1+$B$4)</f>
        <v>1947.85206189399</v>
      </c>
      <c r="D31" s="45" t="n">
        <f aca="false">C31*$B$4+D32</f>
        <v>165.567425260989</v>
      </c>
      <c r="E31" s="46" t="n">
        <f aca="false">E30</f>
        <v>2113.41948715498</v>
      </c>
      <c r="F31" s="46" t="n">
        <f aca="false">B31-C31</f>
        <v>0</v>
      </c>
      <c r="G31" s="46"/>
      <c r="H31" s="47"/>
      <c r="I31" s="46"/>
      <c r="J31" s="48"/>
    </row>
    <row r="32" customFormat="false" ht="12.75" hidden="false" customHeight="false" outlineLevel="0" collapsed="false">
      <c r="A32" s="49"/>
      <c r="B32" s="45"/>
      <c r="C32" s="46"/>
      <c r="D32" s="46"/>
      <c r="E32" s="45"/>
      <c r="F32" s="46"/>
      <c r="G32" s="46"/>
      <c r="H32" s="47"/>
      <c r="I32" s="46"/>
      <c r="J32" s="48"/>
    </row>
    <row r="33" customFormat="false" ht="12.75" hidden="false" customHeight="false" outlineLevel="0" collapsed="false">
      <c r="A33" s="33"/>
      <c r="B33" s="45"/>
      <c r="C33" s="46"/>
      <c r="D33" s="46"/>
      <c r="E33" s="45"/>
      <c r="F33" s="46"/>
      <c r="G33" s="46"/>
      <c r="H33" s="46"/>
      <c r="I33" s="46"/>
    </row>
    <row r="34" customFormat="false" ht="12.75" hidden="false" customHeight="false" outlineLevel="0" collapsed="false">
      <c r="A34" s="33"/>
      <c r="B34" s="45"/>
      <c r="C34" s="46"/>
      <c r="D34" s="46"/>
      <c r="E34" s="45"/>
      <c r="F34" s="46"/>
      <c r="G34" s="46"/>
      <c r="H34" s="46"/>
      <c r="I34" s="46"/>
    </row>
    <row r="35" customFormat="false" ht="12.75" hidden="false" customHeight="false" outlineLevel="0" collapsed="false">
      <c r="A35" s="33"/>
      <c r="B35" s="45"/>
      <c r="C35" s="46"/>
      <c r="D35" s="46"/>
      <c r="E35" s="45"/>
      <c r="F35" s="46"/>
      <c r="G35" s="46"/>
      <c r="H35" s="46"/>
      <c r="I35" s="46"/>
    </row>
    <row r="36" customFormat="false" ht="12.75" hidden="false" customHeight="false" outlineLevel="0" collapsed="false">
      <c r="A36" s="33"/>
      <c r="B36" s="45"/>
      <c r="C36" s="46"/>
      <c r="D36" s="46"/>
      <c r="E36" s="45"/>
      <c r="F36" s="46"/>
      <c r="G36" s="46"/>
      <c r="H36" s="46"/>
      <c r="I36" s="46"/>
    </row>
    <row r="37" customFormat="false" ht="12.75" hidden="false" customHeight="false" outlineLevel="0" collapsed="false">
      <c r="A37" s="33"/>
      <c r="B37" s="45"/>
      <c r="C37" s="46"/>
      <c r="D37" s="46"/>
      <c r="E37" s="45"/>
      <c r="F37" s="46"/>
      <c r="G37" s="46"/>
      <c r="H37" s="46"/>
      <c r="I37" s="46"/>
    </row>
    <row r="38" customFormat="false" ht="12.75" hidden="false" customHeight="false" outlineLevel="0" collapsed="false">
      <c r="A38" s="33"/>
      <c r="B38" s="45"/>
      <c r="C38" s="46"/>
      <c r="D38" s="46"/>
      <c r="E38" s="45"/>
      <c r="F38" s="46"/>
      <c r="G38" s="46"/>
      <c r="H38" s="46"/>
      <c r="I38" s="46"/>
    </row>
    <row r="39" customFormat="false" ht="12.75" hidden="false" customHeight="false" outlineLevel="0" collapsed="false">
      <c r="A39" s="33"/>
      <c r="B39" s="45"/>
      <c r="C39" s="46"/>
      <c r="D39" s="46"/>
      <c r="E39" s="45"/>
      <c r="F39" s="46"/>
      <c r="G39" s="46"/>
      <c r="H39" s="46"/>
      <c r="I39" s="46"/>
    </row>
    <row r="40" customFormat="false" ht="12.75" hidden="false" customHeight="false" outlineLevel="0" collapsed="false">
      <c r="A40" s="33"/>
      <c r="B40" s="45"/>
      <c r="C40" s="46"/>
      <c r="D40" s="46"/>
      <c r="E40" s="45"/>
      <c r="F40" s="46"/>
      <c r="G40" s="46"/>
      <c r="H40" s="46"/>
      <c r="I40" s="46"/>
    </row>
    <row r="41" customFormat="false" ht="12.75" hidden="false" customHeight="false" outlineLevel="0" collapsed="false">
      <c r="A41" s="33"/>
      <c r="B41" s="45"/>
      <c r="C41" s="46"/>
      <c r="D41" s="46"/>
      <c r="E41" s="45"/>
      <c r="F41" s="46"/>
      <c r="G41" s="46"/>
      <c r="H41" s="46"/>
      <c r="I41" s="46"/>
    </row>
    <row r="42" customFormat="false" ht="12.75" hidden="false" customHeight="false" outlineLevel="0" collapsed="false">
      <c r="B42" s="45"/>
      <c r="C42" s="46"/>
      <c r="D42" s="46"/>
      <c r="E42" s="45"/>
      <c r="F42" s="46"/>
      <c r="G42" s="46"/>
      <c r="H42" s="46"/>
      <c r="I42" s="46"/>
    </row>
    <row r="43" customFormat="false" ht="12.75" hidden="false" customHeight="false" outlineLevel="0" collapsed="false">
      <c r="B43" s="45"/>
      <c r="C43" s="46"/>
      <c r="D43" s="46"/>
      <c r="E43" s="45"/>
      <c r="F43" s="46"/>
      <c r="G43" s="46"/>
    </row>
    <row r="44" customFormat="false" ht="12.75" hidden="false" customHeight="false" outlineLevel="0" collapsed="false">
      <c r="B44" s="45"/>
      <c r="C44" s="46"/>
      <c r="D44" s="46"/>
      <c r="E44" s="45"/>
      <c r="F44" s="46"/>
      <c r="G44" s="46"/>
    </row>
    <row r="45" customFormat="false" ht="12.75" hidden="false" customHeight="false" outlineLevel="0" collapsed="false">
      <c r="B45" s="45"/>
      <c r="C45" s="46"/>
      <c r="D45" s="46"/>
      <c r="E45" s="45"/>
      <c r="F45" s="46"/>
      <c r="G45" s="46"/>
    </row>
    <row r="46" customFormat="false" ht="12.75" hidden="false" customHeight="false" outlineLevel="0" collapsed="false">
      <c r="B46" s="45"/>
      <c r="C46" s="46"/>
      <c r="D46" s="46"/>
      <c r="E46" s="45"/>
      <c r="F46" s="46"/>
      <c r="G46" s="46"/>
    </row>
    <row r="47" customFormat="false" ht="12.75" hidden="false" customHeight="false" outlineLevel="0" collapsed="false">
      <c r="B47" s="45"/>
      <c r="C47" s="46"/>
      <c r="D47" s="46"/>
      <c r="E47" s="45"/>
      <c r="F47" s="46"/>
      <c r="G47" s="46"/>
    </row>
    <row r="48" customFormat="false" ht="12.75" hidden="false" customHeight="false" outlineLevel="0" collapsed="false">
      <c r="B48" s="45"/>
      <c r="C48" s="46"/>
      <c r="D48" s="46"/>
      <c r="E48" s="45"/>
      <c r="F48" s="46"/>
      <c r="G48" s="46"/>
    </row>
    <row r="49" customFormat="false" ht="12.75" hidden="false" customHeight="false" outlineLevel="0" collapsed="false">
      <c r="B49" s="45"/>
      <c r="C49" s="46"/>
      <c r="D49" s="46"/>
      <c r="E49" s="45"/>
      <c r="F49" s="46"/>
      <c r="G49" s="46"/>
    </row>
    <row r="50" customFormat="false" ht="12.75" hidden="false" customHeight="false" outlineLevel="0" collapsed="false">
      <c r="B50" s="45"/>
      <c r="C50" s="46"/>
      <c r="D50" s="46"/>
      <c r="E50" s="45"/>
      <c r="F50" s="46"/>
      <c r="G50" s="46"/>
    </row>
    <row r="51" customFormat="false" ht="12.75" hidden="false" customHeight="false" outlineLevel="0" collapsed="false">
      <c r="B51" s="45"/>
      <c r="C51" s="46"/>
      <c r="D51" s="46"/>
      <c r="E51" s="45"/>
      <c r="F51" s="46"/>
      <c r="G51" s="46"/>
    </row>
    <row r="52" customFormat="false" ht="12.75" hidden="false" customHeight="false" outlineLevel="0" collapsed="false">
      <c r="B52" s="45"/>
      <c r="C52" s="46"/>
      <c r="D52" s="46"/>
      <c r="E52" s="45"/>
      <c r="F52" s="46"/>
      <c r="G52" s="46"/>
    </row>
    <row r="53" customFormat="false" ht="12.75" hidden="false" customHeight="false" outlineLevel="0" collapsed="false">
      <c r="B53" s="45"/>
      <c r="C53" s="46"/>
      <c r="D53" s="46"/>
      <c r="E53" s="45"/>
      <c r="F53" s="46"/>
      <c r="G53" s="46"/>
    </row>
    <row r="54" customFormat="false" ht="12.75" hidden="false" customHeight="false" outlineLevel="0" collapsed="false">
      <c r="B54" s="45"/>
      <c r="C54" s="46"/>
      <c r="D54" s="46"/>
      <c r="E54" s="45"/>
      <c r="F54" s="46"/>
      <c r="G54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2000-03-16T20:24:55Z</dcterms:created>
  <dc:creator>ychaxel</dc:creator>
  <dc:description/>
  <dc:language>en-US</dc:language>
  <cp:lastModifiedBy>Ben Rogers</cp:lastModifiedBy>
  <cp:lastPrinted>2000-03-21T14:30:35Z</cp:lastPrinted>
  <cp:revision>0</cp:revision>
  <dc:subject/>
  <dc:title/>
</cp:coreProperties>
</file>