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2.xml" ContentType="application/vnd.openxmlformats-officedocument.spreadsheetml.comment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1" sheetId="1" state="visible" r:id="rId3"/>
    <sheet name="Feb 4" sheetId="2" state="visible" r:id="rId4"/>
    <sheet name="Feb 5" sheetId="3" state="visible" r:id="rId5"/>
    <sheet name="Feb 6" sheetId="4" state="visible" r:id="rId6"/>
  </sheets>
  <definedNames>
    <definedName function="false" hidden="false" localSheetId="0" name="_xlnm.Print_Area" vbProcedure="false">'Feb 1'!$A$1:$Z$60</definedName>
    <definedName function="false" hidden="false" localSheetId="1" name="_xlnm.Print_Area" vbProcedure="false">'Feb 4'!$A$1:$Z$60</definedName>
    <definedName function="false" hidden="false" localSheetId="2" name="_xlnm.Print_Area" vbProcedure="false">'Feb 5'!$A$1:$Z$60</definedName>
    <definedName function="false" hidden="false" localSheetId="3" name="_xlnm.Print_Area" vbProcedure="false">'Feb 6'!$A$1:$Z$60</definedName>
    <definedName function="false" hidden="false" localSheetId="0" name="Z_3B8474F7_E8B2_11D5_89D0_0000E898ED14__wvu_PrintArea" vbProcedure="false">'Feb 1'!$A$1:$Z$60</definedName>
    <definedName function="false" hidden="false" localSheetId="1" name="Z_3B8474F7_E8B2_11D5_89D0_0000E898ED14__wvu_PrintArea" vbProcedure="false">'Feb 4'!$A$1:$Z$60</definedName>
    <definedName function="false" hidden="false" localSheetId="2" name="Z_3B8474F7_E8B2_11D5_89D0_0000E898ED14__wvu_PrintArea" vbProcedure="false">'Feb 5'!$A$1:$Z$60</definedName>
    <definedName function="false" hidden="false" localSheetId="3" name="Z_3B8474F7_E8B2_11D5_89D0_0000E898ED14__wvu_PrintArea" vbProcedure="false">'Feb 6'!$A$1:$Z$60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9" authorId="0">
      <text>
        <r>
          <rPr>
            <b val="true"/>
            <sz val="8"/>
            <color rgb="FF000000"/>
            <rFont val="Tahoma"/>
            <family val="0"/>
          </rPr>
          <t xml:space="preserve">12/14/01 @1.00
12/10 .50 trades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28</xdr:row>
                <xdr:rowOff>0</xdr:rowOff>
              </xdr:from>
              <xdr:to>
                <xdr:col>7</xdr:col>
                <xdr:colOff>20</xdr:colOff>
                <xdr:row>33</xdr:row>
                <xdr:rowOff>8</xdr:rowOff>
              </xdr:to>
            </anchor>
          </commentPr>
        </mc:Choice>
        <mc:Fallback/>
      </mc:AlternateContent>
    </comment>
    <comment ref="D3" authorId="0">
      <text>
        <r>
          <rPr>
            <b val="true"/>
            <sz val="8"/>
            <color rgb="FF000000"/>
            <rFont val="Tahoma"/>
            <family val="0"/>
          </rPr>
          <t xml:space="preserve">1/17/02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1</xdr:row>
                <xdr:rowOff>2</xdr:rowOff>
              </xdr:from>
              <xdr:to>
                <xdr:col>9</xdr:col>
                <xdr:colOff>34</xdr:colOff>
                <xdr:row>2</xdr:row>
                <xdr:rowOff>11</xdr:rowOff>
              </xdr:to>
            </anchor>
          </commentPr>
        </mc:Choice>
        <mc:Fallback/>
      </mc:AlternateContent>
    </comment>
    <comment ref="D5" authorId="0">
      <text>
        <r>
          <rPr>
            <b val="true"/>
            <sz val="8"/>
            <color rgb="FF000000"/>
            <rFont val="Tahoma"/>
            <family val="0"/>
          </rPr>
          <t xml:space="preserve">1/22/02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14</xdr:colOff>
                <xdr:row>3</xdr:row>
                <xdr:rowOff>2</xdr:rowOff>
              </xdr:from>
              <xdr:to>
                <xdr:col>12</xdr:col>
                <xdr:colOff>18</xdr:colOff>
                <xdr:row>7</xdr:row>
                <xdr:rowOff>6</xdr:rowOff>
              </xdr:to>
            </anchor>
          </commentPr>
        </mc:Choice>
        <mc:Fallback/>
      </mc:AlternateContent>
    </comment>
    <comment ref="D12" authorId="0">
      <text>
        <r>
          <rPr>
            <b val="true"/>
            <sz val="8"/>
            <color rgb="FF000000"/>
            <rFont val="Tahoma"/>
            <family val="0"/>
          </rPr>
          <t xml:space="preserve">U 0.20 over Q4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10</xdr:row>
                <xdr:rowOff>4</xdr:rowOff>
              </xdr:from>
              <xdr:to>
                <xdr:col>10</xdr:col>
                <xdr:colOff>29</xdr:colOff>
                <xdr:row>12</xdr:row>
                <xdr:rowOff>3</xdr:rowOff>
              </xdr:to>
            </anchor>
          </commentPr>
        </mc:Choice>
        <mc:Fallback/>
      </mc:AlternateContent>
    </comment>
    <comment ref="D17" authorId="0">
      <text>
        <r>
          <rPr>
            <b val="true"/>
            <sz val="8"/>
            <color rgb="FF000000"/>
            <rFont val="Tahoma"/>
            <family val="0"/>
          </rPr>
          <t xml:space="preserve">@$18.00 12/21/01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15</xdr:row>
                <xdr:rowOff>2</xdr:rowOff>
              </xdr:from>
              <xdr:to>
                <xdr:col>10</xdr:col>
                <xdr:colOff>25</xdr:colOff>
                <xdr:row>16</xdr:row>
                <xdr:rowOff>11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0"/>
          </rPr>
          <t xml:space="preserve">1/30/02 1.25 under 
1/21/02 1.25 under fg03
1/17/02 1.00 under FG03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19</xdr:row>
                <xdr:rowOff>2</xdr:rowOff>
              </xdr:from>
              <xdr:to>
                <xdr:col>11</xdr:col>
                <xdr:colOff>5</xdr:colOff>
                <xdr:row>23</xdr:row>
                <xdr:rowOff>8</xdr:rowOff>
              </xdr:to>
            </anchor>
          </commentPr>
        </mc:Choice>
        <mc:Fallback/>
      </mc:AlternateContent>
    </comment>
    <comment ref="D24" authorId="0">
      <text>
        <r>
          <rPr>
            <sz val="8"/>
            <color rgb="FF000000"/>
            <rFont val="Tahoma"/>
            <family val="0"/>
          </rPr>
          <t xml:space="preserve">1/31/02 2.00 Over HJ03
1/24/02 2.25 over HJ03
1/23/02 2.00 over HJ03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22</xdr:row>
                <xdr:rowOff>3</xdr:rowOff>
              </xdr:from>
              <xdr:to>
                <xdr:col>12</xdr:col>
                <xdr:colOff>9</xdr:colOff>
                <xdr:row>26</xdr:row>
                <xdr:rowOff>10</xdr:rowOff>
              </xdr:to>
            </anchor>
          </commentPr>
        </mc:Choice>
        <mc:Fallback/>
      </mc:AlternateContent>
    </comment>
    <comment ref="D26" authorId="0">
      <text>
        <r>
          <rPr>
            <sz val="8"/>
            <color rgb="FF000000"/>
            <rFont val="Tahoma"/>
            <family val="0"/>
          </rPr>
          <t xml:space="preserve">1/31/02 5.00 OVER K03
1/17/02 5.75 over k03
1/11/02 5.00 Over K03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24</xdr:row>
                <xdr:rowOff>2</xdr:rowOff>
              </xdr:from>
              <xdr:to>
                <xdr:col>12</xdr:col>
                <xdr:colOff>18</xdr:colOff>
                <xdr:row>27</xdr:row>
                <xdr:rowOff>8</xdr:rowOff>
              </xdr:to>
            </anchor>
          </commentPr>
        </mc:Choice>
        <mc:Fallback/>
      </mc:AlternateContent>
    </comment>
    <comment ref="D28" authorId="0">
      <text>
        <r>
          <rPr>
            <b val="true"/>
            <sz val="8"/>
            <color rgb="FF000000"/>
            <rFont val="Tahoma"/>
            <family val="0"/>
          </rPr>
          <t xml:space="preserve">1/15/02  .75 over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26</xdr:row>
                <xdr:rowOff>2</xdr:rowOff>
              </xdr:from>
              <xdr:to>
                <xdr:col>9</xdr:col>
                <xdr:colOff>28</xdr:colOff>
                <xdr:row>27</xdr:row>
                <xdr:rowOff>16</xdr:rowOff>
              </xdr:to>
            </anchor>
          </commentPr>
        </mc:Choice>
        <mc:Fallback/>
      </mc:AlternateContent>
    </comment>
    <comment ref="D30" authorId="0">
      <text>
        <r>
          <rPr>
            <b val="true"/>
            <sz val="8"/>
            <color rgb="FF000000"/>
            <rFont val="Tahoma"/>
            <family val="0"/>
          </rPr>
          <t xml:space="preserve">1/29/02 0.75 under cin to q403
1/28/02 0.50 undercin to q403 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28</xdr:row>
                <xdr:rowOff>3</xdr:rowOff>
              </xdr:from>
              <xdr:to>
                <xdr:col>13</xdr:col>
                <xdr:colOff>33</xdr:colOff>
                <xdr:row>32</xdr:row>
                <xdr:rowOff>2</xdr:rowOff>
              </xdr:to>
            </anchor>
          </commentPr>
        </mc:Choice>
        <mc:Fallback/>
      </mc:AlternateContent>
    </comment>
    <comment ref="D36" authorId="0">
      <text>
        <r>
          <rPr>
            <b val="true"/>
            <sz val="8"/>
            <color rgb="FF000000"/>
            <rFont val="Tahoma"/>
            <family val="0"/>
          </rPr>
          <t xml:space="preserve">1/10/02 3/4 roll ilfted 1.00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34</xdr:row>
                <xdr:rowOff>6</xdr:rowOff>
              </xdr:from>
              <xdr:to>
                <xdr:col>12</xdr:col>
                <xdr:colOff>16</xdr:colOff>
                <xdr:row>36</xdr:row>
                <xdr:rowOff>5</xdr:rowOff>
              </xdr:to>
            </anchor>
          </commentPr>
        </mc:Choice>
        <mc:Fallback/>
      </mc:AlternateContent>
    </comment>
    <comment ref="D37" authorId="0">
      <text>
        <r>
          <rPr>
            <b val="true"/>
            <sz val="8"/>
            <color rgb="FF000000"/>
            <rFont val="Tahoma"/>
            <family val="0"/>
          </rPr>
          <t xml:space="preserve">@19 2/3/02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14</xdr:colOff>
                <xdr:row>34</xdr:row>
                <xdr:rowOff>12</xdr:rowOff>
              </xdr:from>
              <xdr:to>
                <xdr:col>10</xdr:col>
                <xdr:colOff>26</xdr:colOff>
                <xdr:row>39</xdr:row>
                <xdr:rowOff>2</xdr:rowOff>
              </xdr:to>
            </anchor>
          </commentPr>
        </mc:Choice>
        <mc:Fallback/>
      </mc:AlternateContent>
    </comment>
    <comment ref="D38" authorId="0">
      <text>
        <r>
          <rPr>
            <b val="true"/>
            <sz val="8"/>
            <color rgb="FF000000"/>
            <rFont val="Tahoma"/>
            <family val="0"/>
          </rPr>
          <t xml:space="preserve">1/23/02 @29.15
1/21/02 3/4 roll 1.15/1.25
1/17/02 3/4 roll .75/1.40
1/16/02 3/4 roll 1.25/1.50@1.25
1/15/02 3/4 roll .85/1.25
1/10/02 3/4roll .75/1.25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6</xdr:colOff>
                <xdr:row>37</xdr:row>
                <xdr:rowOff>11</xdr:rowOff>
              </xdr:from>
              <xdr:to>
                <xdr:col>14</xdr:col>
                <xdr:colOff>6</xdr:colOff>
                <xdr:row>43</xdr:row>
                <xdr:rowOff>15</xdr:rowOff>
              </xdr:to>
            </anchor>
          </commentPr>
        </mc:Choice>
        <mc:Fallback/>
      </mc:AlternateContent>
    </comment>
    <comment ref="D40" authorId="0">
      <text>
        <r>
          <rPr>
            <b val="true"/>
            <sz val="8"/>
            <color rgb="FF000000"/>
            <rFont val="Tahoma"/>
            <family val="0"/>
          </rPr>
          <t xml:space="preserve">1/16/02 4/5 roll  .35/.75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38</xdr:row>
                <xdr:rowOff>2</xdr:rowOff>
              </xdr:from>
              <xdr:to>
                <xdr:col>10</xdr:col>
                <xdr:colOff>18</xdr:colOff>
                <xdr:row>39</xdr:row>
                <xdr:rowOff>17</xdr:rowOff>
              </xdr:to>
            </anchor>
          </commentPr>
        </mc:Choice>
        <mc:Fallback/>
      </mc:AlternateContent>
    </comment>
    <comment ref="G2" authorId="0">
      <text>
        <r>
          <rPr>
            <b val="true"/>
            <sz val="8"/>
            <color rgb="FF000000"/>
            <rFont val="Tahoma"/>
            <family val="0"/>
          </rPr>
          <t xml:space="preserve">1/31/02 1.00 under cin
1/28/02 1.45 under cin
1/25/01 1.50 under
1/23/02 1.00 under
1/22/02 1.00 under cin
1/17/02 1.45 under cin
1/16/02 .80 under
1/15/02 1.20 under
1/10/02 1.45 under
1/04/02 2.40 under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</xdr:colOff>
                <xdr:row>1</xdr:row>
                <xdr:rowOff>7</xdr:rowOff>
              </xdr:from>
              <xdr:to>
                <xdr:col>16</xdr:col>
                <xdr:colOff>1</xdr:colOff>
                <xdr:row>12</xdr:row>
                <xdr:rowOff>13</xdr:rowOff>
              </xdr:to>
            </anchor>
          </commentPr>
        </mc:Choice>
        <mc:Fallback/>
      </mc:AlternateContent>
    </comment>
    <comment ref="G4" authorId="0">
      <text>
        <r>
          <rPr>
            <b val="true"/>
            <sz val="8"/>
            <color rgb="FF000000"/>
            <rFont val="Tahoma"/>
            <family val="0"/>
          </rPr>
          <t xml:space="preserve">2/1/02 1.45 vs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</xdr:colOff>
                <xdr:row>2</xdr:row>
                <xdr:rowOff>1</xdr:rowOff>
              </xdr:from>
              <xdr:to>
                <xdr:col>15</xdr:col>
                <xdr:colOff>7</xdr:colOff>
                <xdr:row>5</xdr:row>
                <xdr:rowOff>6</xdr:rowOff>
              </xdr:to>
            </anchor>
          </commentPr>
        </mc:Choice>
        <mc:Fallback/>
      </mc:AlternateContent>
    </comment>
    <comment ref="G6" authorId="0">
      <text>
        <r>
          <rPr>
            <b val="true"/>
            <sz val="8"/>
            <color rgb="FF000000"/>
            <rFont val="Tahoma"/>
            <family val="0"/>
          </rPr>
          <t xml:space="preserve">1/28/02 1.75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</xdr:colOff>
                <xdr:row>4</xdr:row>
                <xdr:rowOff>7</xdr:rowOff>
              </xdr:from>
              <xdr:to>
                <xdr:col>14</xdr:col>
                <xdr:colOff>7</xdr:colOff>
                <xdr:row>7</xdr:row>
                <xdr:rowOff>6</xdr:rowOff>
              </xdr:to>
            </anchor>
          </commentPr>
        </mc:Choice>
        <mc:Fallback/>
      </mc:AlternateContent>
    </comment>
    <comment ref="G8" authorId="0">
      <text>
        <r>
          <rPr>
            <b val="true"/>
            <sz val="8"/>
            <color rgb="FF000000"/>
            <rFont val="Tahoma"/>
            <family val="0"/>
          </rPr>
          <t xml:space="preserve">1/28/02 2.75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17</xdr:colOff>
                <xdr:row>6</xdr:row>
                <xdr:rowOff>6</xdr:rowOff>
              </xdr:from>
              <xdr:to>
                <xdr:col>13</xdr:col>
                <xdr:colOff>26</xdr:colOff>
                <xdr:row>9</xdr:row>
                <xdr:rowOff>10</xdr:rowOff>
              </xdr:to>
            </anchor>
          </commentPr>
        </mc:Choice>
        <mc:Fallback/>
      </mc:AlternateContent>
    </comment>
    <comment ref="G10" authorId="0">
      <text>
        <r>
          <rPr>
            <sz val="8"/>
            <color rgb="FF000000"/>
            <rFont val="Tahoma"/>
            <family val="0"/>
          </rPr>
          <t xml:space="preserve">3.65 1/30/02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</xdr:colOff>
                <xdr:row>7</xdr:row>
                <xdr:rowOff>7</xdr:rowOff>
              </xdr:from>
              <xdr:to>
                <xdr:col>15</xdr:col>
                <xdr:colOff>9</xdr:colOff>
                <xdr:row>10</xdr:row>
                <xdr:rowOff>8</xdr:rowOff>
              </xdr:to>
            </anchor>
          </commentPr>
        </mc:Choice>
        <mc:Fallback/>
      </mc:AlternateContent>
    </comment>
    <comment ref="G12" authorId="0">
      <text>
        <r>
          <rPr>
            <b val="true"/>
            <sz val="8"/>
            <color rgb="FF000000"/>
            <rFont val="Tahoma"/>
            <family val="0"/>
          </rPr>
          <t xml:space="preserve">2/1/02 1.45 under cin
1/29/02 1.00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</xdr:colOff>
                <xdr:row>10</xdr:row>
                <xdr:rowOff>7</xdr:rowOff>
              </xdr:from>
              <xdr:to>
                <xdr:col>13</xdr:col>
                <xdr:colOff>36</xdr:colOff>
                <xdr:row>13</xdr:row>
                <xdr:rowOff>3</xdr:rowOff>
              </xdr:to>
            </anchor>
          </commentPr>
        </mc:Choice>
        <mc:Fallback/>
      </mc:AlternateContent>
    </comment>
    <comment ref="G14" authorId="0">
      <text>
        <r>
          <rPr>
            <b val="true"/>
            <sz val="8"/>
            <color rgb="FF000000"/>
            <rFont val="Tahoma"/>
            <family val="0"/>
          </rPr>
          <t xml:space="preserve">1/31/02 1.05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</xdr:colOff>
                <xdr:row>12</xdr:row>
                <xdr:rowOff>7</xdr:rowOff>
              </xdr:from>
              <xdr:to>
                <xdr:col>15</xdr:col>
                <xdr:colOff>41</xdr:colOff>
                <xdr:row>15</xdr:row>
                <xdr:rowOff>7</xdr:rowOff>
              </xdr:to>
            </anchor>
          </commentPr>
        </mc:Choice>
        <mc:Fallback/>
      </mc:AlternateContent>
    </comment>
    <comment ref="G18" authorId="0">
      <text>
        <r>
          <rPr>
            <sz val="8"/>
            <color rgb="FF000000"/>
            <rFont val="Tahoma"/>
            <family val="0"/>
          </rPr>
          <t xml:space="preserve">1/15/02 1.85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19</xdr:colOff>
                <xdr:row>16</xdr:row>
                <xdr:rowOff>4</xdr:rowOff>
              </xdr:from>
              <xdr:to>
                <xdr:col>13</xdr:col>
                <xdr:colOff>21</xdr:colOff>
                <xdr:row>18</xdr:row>
                <xdr:rowOff>9</xdr:rowOff>
              </xdr:to>
            </anchor>
          </commentPr>
        </mc:Choice>
        <mc:Fallback/>
      </mc:AlternateContent>
    </comment>
    <comment ref="G20" authorId="0">
      <text>
        <r>
          <rPr>
            <b val="true"/>
            <sz val="8"/>
            <color rgb="FF000000"/>
            <rFont val="Tahoma"/>
            <family val="0"/>
          </rPr>
          <t xml:space="preserve">1/29/02 1.25 under cin
1/22/02 1.00 under cin
1/15/02 1.25 under cin
1/02/02 1.50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</xdr:colOff>
                <xdr:row>18</xdr:row>
                <xdr:rowOff>5</xdr:rowOff>
              </xdr:from>
              <xdr:to>
                <xdr:col>14</xdr:col>
                <xdr:colOff>2</xdr:colOff>
                <xdr:row>22</xdr:row>
                <xdr:rowOff>8</xdr:rowOff>
              </xdr:to>
            </anchor>
          </commentPr>
        </mc:Choice>
        <mc:Fallback/>
      </mc:AlternateContent>
    </comment>
    <comment ref="G22" authorId="0">
      <text>
        <r>
          <rPr>
            <b val="true"/>
            <sz val="8"/>
            <color rgb="FF000000"/>
            <rFont val="Tahoma"/>
            <family val="0"/>
          </rPr>
          <t xml:space="preserve">1/22/02 1.25 under cin
1/15/02 1.50 under cin
1/10/02  235 under cin    
1/10/02  fg03/hj03 roll 150/170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20</xdr:row>
                <xdr:rowOff>12</xdr:rowOff>
              </xdr:from>
              <xdr:to>
                <xdr:col>14</xdr:col>
                <xdr:colOff>7</xdr:colOff>
                <xdr:row>23</xdr:row>
                <xdr:rowOff>17</xdr:rowOff>
              </xdr:to>
            </anchor>
          </commentPr>
        </mc:Choice>
        <mc:Fallback/>
      </mc:AlternateContent>
    </comment>
    <comment ref="G24" authorId="0">
      <text>
        <r>
          <rPr>
            <sz val="8"/>
            <color rgb="FF000000"/>
            <rFont val="Tahoma"/>
            <family val="0"/>
          </rPr>
          <t xml:space="preserve">1/22/02 1.50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22</xdr:row>
                <xdr:rowOff>10</xdr:rowOff>
              </xdr:from>
              <xdr:to>
                <xdr:col>12</xdr:col>
                <xdr:colOff>42</xdr:colOff>
                <xdr:row>25</xdr:row>
                <xdr:rowOff>2</xdr:rowOff>
              </xdr:to>
            </anchor>
          </commentPr>
        </mc:Choice>
        <mc:Fallback/>
      </mc:AlternateContent>
    </comment>
    <comment ref="G26" authorId="0">
      <text>
        <r>
          <rPr>
            <sz val="8"/>
            <color rgb="FF000000"/>
            <rFont val="Tahoma"/>
            <family val="0"/>
          </rPr>
          <t xml:space="preserve">1/22/02 2.50 under cin
1/17/02 3.50 under cin
1/16/02 3.50 under cin
1/15/02 2.50 under cin
1.00 UNDER CINERGY
????? 1/11/02 2.50 under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22</xdr:colOff>
                <xdr:row>24</xdr:row>
                <xdr:rowOff>8</xdr:rowOff>
              </xdr:from>
              <xdr:to>
                <xdr:col>13</xdr:col>
                <xdr:colOff>18</xdr:colOff>
                <xdr:row>30</xdr:row>
                <xdr:rowOff>13</xdr:rowOff>
              </xdr:to>
            </anchor>
          </commentPr>
        </mc:Choice>
        <mc:Fallback/>
      </mc:AlternateContent>
    </comment>
    <comment ref="G28" authorId="0">
      <text>
        <r>
          <rPr>
            <b val="true"/>
            <sz val="8"/>
            <color rgb="FF000000"/>
            <rFont val="Tahoma"/>
            <family val="0"/>
          </rPr>
          <t xml:space="preserve">1/29/02 4.50 under cin
1/24/02 4.10 under cin
1/17/02 4.50 under cin 2/3 000/0.25
1/9/02 .50/.75 2/3 roll
1/7/02 trade 3/2 roll .50
1/2/02 5.00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26</xdr:row>
                <xdr:rowOff>10</xdr:rowOff>
              </xdr:from>
              <xdr:to>
                <xdr:col>16</xdr:col>
                <xdr:colOff>10</xdr:colOff>
                <xdr:row>32</xdr:row>
                <xdr:rowOff>3</xdr:rowOff>
              </xdr:to>
            </anchor>
          </commentPr>
        </mc:Choice>
        <mc:Fallback/>
      </mc:AlternateContent>
    </comment>
    <comment ref="G30" authorId="0">
      <text>
        <r>
          <rPr>
            <sz val="8"/>
            <color rgb="FF000000"/>
            <rFont val="Tahoma"/>
            <family val="0"/>
          </rPr>
          <t xml:space="preserve">1/9/02 1.00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28</xdr:row>
                <xdr:rowOff>11</xdr:rowOff>
              </xdr:from>
              <xdr:to>
                <xdr:col>12</xdr:col>
                <xdr:colOff>11</xdr:colOff>
                <xdr:row>35</xdr:row>
                <xdr:rowOff>2</xdr:rowOff>
              </xdr:to>
            </anchor>
          </commentPr>
        </mc:Choice>
        <mc:Fallback/>
      </mc:AlternateContent>
    </comment>
    <comment ref="G32" authorId="0">
      <text>
        <r>
          <rPr>
            <b val="true"/>
            <sz val="8"/>
            <color rgb="FF000000"/>
            <rFont val="Tahoma"/>
            <family val="0"/>
          </rPr>
          <t xml:space="preserve">2/1/02 1.10 under cin
1/23/02 .50 under cin
1/8/02 .75 under
1/7/02 .75 under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19</xdr:colOff>
                <xdr:row>30</xdr:row>
                <xdr:rowOff>3</xdr:rowOff>
              </xdr:from>
              <xdr:to>
                <xdr:col>13</xdr:col>
                <xdr:colOff>18</xdr:colOff>
                <xdr:row>35</xdr:row>
                <xdr:rowOff>6</xdr:rowOff>
              </xdr:to>
            </anchor>
          </commentPr>
        </mc:Choice>
        <mc:Fallback/>
      </mc:AlternateContent>
    </comment>
    <comment ref="G36" authorId="0">
      <text>
        <r>
          <rPr>
            <b val="true"/>
            <sz val="8"/>
            <color rgb="FF000000"/>
            <rFont val="Tahoma"/>
            <family val="0"/>
          </rPr>
          <t xml:space="preserve">1/17/02 cin/nt 195/210
1/02/02 2.50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0</xdr:colOff>
                <xdr:row>34</xdr:row>
                <xdr:rowOff>3</xdr:rowOff>
              </xdr:from>
              <xdr:to>
                <xdr:col>16</xdr:col>
                <xdr:colOff>2</xdr:colOff>
                <xdr:row>37</xdr:row>
                <xdr:rowOff>18</xdr:rowOff>
              </xdr:to>
            </anchor>
          </commentPr>
        </mc:Choice>
        <mc:Fallback/>
      </mc:AlternateContent>
    </comment>
    <comment ref="G38" authorId="0">
      <text>
        <r>
          <rPr>
            <b val="true"/>
            <sz val="8"/>
            <color rgb="FF000000"/>
            <rFont val="Tahoma"/>
            <family val="0"/>
          </rPr>
          <t xml:space="preserve">1/31/02 2.25 under cin
1/17/02 2.25 under cin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22</xdr:colOff>
                <xdr:row>36</xdr:row>
                <xdr:rowOff>11</xdr:rowOff>
              </xdr:from>
              <xdr:to>
                <xdr:col>16</xdr:col>
                <xdr:colOff>17</xdr:colOff>
                <xdr:row>43</xdr:row>
                <xdr:rowOff>2</xdr:rowOff>
              </xdr:to>
            </anchor>
          </commentPr>
        </mc:Choice>
        <mc:Fallback/>
      </mc:AlternateContent>
    </comment>
    <comment ref="G40" authorId="0">
      <text>
        <r>
          <rPr>
            <b val="true"/>
            <sz val="8"/>
            <color rgb="FF000000"/>
            <rFont val="Tahoma"/>
            <family val="0"/>
          </rPr>
          <t xml:space="preserve">1/23/01 .75 under cin
1/16/02 1.75 under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19</xdr:colOff>
                <xdr:row>38</xdr:row>
                <xdr:rowOff>2</xdr:rowOff>
              </xdr:from>
              <xdr:to>
                <xdr:col>12</xdr:col>
                <xdr:colOff>18</xdr:colOff>
                <xdr:row>42</xdr:row>
                <xdr:rowOff>8</xdr:rowOff>
              </xdr:to>
            </anchor>
          </commentPr>
        </mc:Choice>
        <mc:Fallback/>
      </mc:AlternateContent>
    </comment>
    <comment ref="G42" authorId="0">
      <text>
        <r>
          <rPr>
            <b val="true"/>
            <sz val="8"/>
            <color rgb="FF000000"/>
            <rFont val="Tahoma"/>
            <family val="0"/>
          </rPr>
          <t xml:space="preserve">1/31/02 1.90 under cin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40</xdr:row>
                <xdr:rowOff>6</xdr:rowOff>
              </xdr:from>
              <xdr:to>
                <xdr:col>13</xdr:col>
                <xdr:colOff>27</xdr:colOff>
                <xdr:row>42</xdr:row>
                <xdr:rowOff>12</xdr:rowOff>
              </xdr:to>
            </anchor>
          </commentPr>
        </mc:Choice>
        <mc:Fallback/>
      </mc:AlternateContent>
    </comment>
    <comment ref="G44" authorId="0">
      <text>
        <r>
          <rPr>
            <b val="true"/>
            <sz val="8"/>
            <color rgb="FF000000"/>
            <rFont val="Tahoma"/>
            <family val="0"/>
          </rPr>
          <t xml:space="preserve">1/31/02 2.00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42</xdr:row>
                <xdr:rowOff>1</xdr:rowOff>
              </xdr:from>
              <xdr:to>
                <xdr:col>13</xdr:col>
                <xdr:colOff>19</xdr:colOff>
                <xdr:row>44</xdr:row>
                <xdr:rowOff>9</xdr:rowOff>
              </xdr:to>
            </anchor>
          </commentPr>
        </mc:Choice>
        <mc:Fallback/>
      </mc:AlternateContent>
    </comment>
    <comment ref="J2" authorId="0">
      <text>
        <r>
          <rPr>
            <b val="true"/>
            <sz val="8"/>
            <color rgb="FF000000"/>
            <rFont val="Tahoma"/>
            <family val="0"/>
          </rPr>
          <t xml:space="preserve">1/31/02 0.60 under cin
1/30/02 1.35 under cin
1/28/02 1.15 under cin
1/25/02 1.20 under cin
1/22/02 0.90 under cin
1/21/02 0.60 under cin
1/17/02 1.15 over
1/16/02 .10 over
1/15/02 .20 over
1/10/02 .10 under
1/08/02 .80 under
1/07/02 1.40 under
1/03/02 .40 under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1</xdr:row>
                <xdr:rowOff>8</xdr:rowOff>
              </xdr:from>
              <xdr:to>
                <xdr:col>18</xdr:col>
                <xdr:colOff>3</xdr:colOff>
                <xdr:row>15</xdr:row>
                <xdr:rowOff>16</xdr:rowOff>
              </xdr:to>
            </anchor>
          </commentPr>
        </mc:Choice>
        <mc:Fallback/>
      </mc:AlternateContent>
    </comment>
    <comment ref="J4" authorId="0">
      <text>
        <r>
          <rPr>
            <b val="true"/>
            <sz val="8"/>
            <color rgb="FF000000"/>
            <rFont val="Tahoma"/>
            <family val="0"/>
          </rPr>
          <t xml:space="preserve">.60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2</xdr:row>
                <xdr:rowOff>1</xdr:rowOff>
              </xdr:from>
              <xdr:to>
                <xdr:col>15</xdr:col>
                <xdr:colOff>7</xdr:colOff>
                <xdr:row>10</xdr:row>
                <xdr:rowOff>3</xdr:rowOff>
              </xdr:to>
            </anchor>
          </commentPr>
        </mc:Choice>
        <mc:Fallback/>
      </mc:AlternateContent>
    </comment>
    <comment ref="J6" authorId="0">
      <text>
        <r>
          <rPr>
            <b val="true"/>
            <sz val="8"/>
            <color rgb="FF000000"/>
            <rFont val="Tahoma"/>
            <family val="0"/>
          </rPr>
          <t xml:space="preserve">1/23/02 0.75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4</xdr:row>
                <xdr:rowOff>6</xdr:rowOff>
              </xdr:from>
              <xdr:to>
                <xdr:col>16</xdr:col>
                <xdr:colOff>11</xdr:colOff>
                <xdr:row>6</xdr:row>
                <xdr:rowOff>13</xdr:rowOff>
              </xdr:to>
            </anchor>
          </commentPr>
        </mc:Choice>
        <mc:Fallback/>
      </mc:AlternateContent>
    </comment>
    <comment ref="J8" authorId="0">
      <text>
        <r>
          <rPr>
            <b val="true"/>
            <sz val="8"/>
            <color rgb="FF000000"/>
            <rFont val="Tahoma"/>
            <family val="0"/>
          </rPr>
          <t xml:space="preserve">1.50 lower than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6</xdr:row>
                <xdr:rowOff>6</xdr:rowOff>
              </xdr:from>
              <xdr:to>
                <xdr:col>15</xdr:col>
                <xdr:colOff>4</xdr:colOff>
                <xdr:row>11</xdr:row>
                <xdr:rowOff>14</xdr:rowOff>
              </xdr:to>
            </anchor>
          </commentPr>
        </mc:Choice>
        <mc:Fallback/>
      </mc:AlternateContent>
    </comment>
    <comment ref="J10" authorId="0">
      <text>
        <r>
          <rPr>
            <b val="true"/>
            <sz val="8"/>
            <color rgb="FF000000"/>
            <rFont val="Tahoma"/>
            <family val="0"/>
          </rPr>
          <t xml:space="preserve">2/1/02 1.50 under cin
1/23/02 1.75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11</xdr:colOff>
                <xdr:row>8</xdr:row>
                <xdr:rowOff>6</xdr:rowOff>
              </xdr:from>
              <xdr:to>
                <xdr:col>15</xdr:col>
                <xdr:colOff>39</xdr:colOff>
                <xdr:row>11</xdr:row>
                <xdr:rowOff>15</xdr:rowOff>
              </xdr:to>
            </anchor>
          </commentPr>
        </mc:Choice>
        <mc:Fallback/>
      </mc:AlternateContent>
    </comment>
    <comment ref="J12" authorId="0">
      <text>
        <r>
          <rPr>
            <b val="true"/>
            <sz val="8"/>
            <color rgb="FF000000"/>
            <rFont val="Tahoma"/>
            <family val="0"/>
          </rPr>
          <t xml:space="preserve">1/15/02 .60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10</xdr:row>
                <xdr:rowOff>6</xdr:rowOff>
              </xdr:from>
              <xdr:to>
                <xdr:col>15</xdr:col>
                <xdr:colOff>7</xdr:colOff>
                <xdr:row>15</xdr:row>
                <xdr:rowOff>11</xdr:rowOff>
              </xdr:to>
            </anchor>
          </commentPr>
        </mc:Choice>
        <mc:Fallback/>
      </mc:AlternateContent>
    </comment>
    <comment ref="J14" authorId="0">
      <text>
        <r>
          <rPr>
            <b val="true"/>
            <sz val="8"/>
            <color rgb="FF000000"/>
            <rFont val="Tahoma"/>
            <family val="0"/>
          </rPr>
          <t xml:space="preserve">1/31/02 0.60 under
1/28/02 0.40 under
1/10/02 0.75 under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12</xdr:row>
                <xdr:rowOff>6</xdr:rowOff>
              </xdr:from>
              <xdr:to>
                <xdr:col>18</xdr:col>
                <xdr:colOff>3</xdr:colOff>
                <xdr:row>16</xdr:row>
                <xdr:rowOff>10</xdr:rowOff>
              </xdr:to>
            </anchor>
          </commentPr>
        </mc:Choice>
        <mc:Fallback/>
      </mc:AlternateContent>
    </comment>
    <comment ref="J20" authorId="0">
      <text>
        <r>
          <rPr>
            <b val="true"/>
            <sz val="8"/>
            <color rgb="FF000000"/>
            <rFont val="Tahoma"/>
            <family val="0"/>
          </rPr>
          <t xml:space="preserve">-50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18</xdr:row>
                <xdr:rowOff>5</xdr:rowOff>
              </xdr:from>
              <xdr:to>
                <xdr:col>15</xdr:col>
                <xdr:colOff>4</xdr:colOff>
                <xdr:row>26</xdr:row>
                <xdr:rowOff>12</xdr:rowOff>
              </xdr:to>
            </anchor>
          </commentPr>
        </mc:Choice>
        <mc:Fallback/>
      </mc:AlternateContent>
    </comment>
    <comment ref="J22" authorId="0">
      <text>
        <r>
          <rPr>
            <b val="true"/>
            <sz val="8"/>
            <color rgb="FF000000"/>
            <rFont val="Tahoma"/>
            <family val="0"/>
          </rPr>
          <t xml:space="preserve">-.50 cin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20</xdr:row>
                <xdr:rowOff>12</xdr:rowOff>
              </xdr:from>
              <xdr:to>
                <xdr:col>15</xdr:col>
                <xdr:colOff>4</xdr:colOff>
                <xdr:row>25</xdr:row>
                <xdr:rowOff>3</xdr:rowOff>
              </xdr:to>
            </anchor>
          </commentPr>
        </mc:Choice>
        <mc:Fallback/>
      </mc:AlternateContent>
    </comment>
    <comment ref="J24" authorId="0">
      <text>
        <r>
          <rPr>
            <b val="true"/>
            <sz val="8"/>
            <color rgb="FF000000"/>
            <rFont val="Tahoma"/>
            <family val="0"/>
          </rPr>
          <t xml:space="preserve">-75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22</xdr:row>
                <xdr:rowOff>10</xdr:rowOff>
              </xdr:from>
              <xdr:to>
                <xdr:col>15</xdr:col>
                <xdr:colOff>4</xdr:colOff>
                <xdr:row>28</xdr:row>
                <xdr:rowOff>7</xdr:rowOff>
              </xdr:to>
            </anchor>
          </commentPr>
        </mc:Choice>
        <mc:Fallback/>
      </mc:AlternateContent>
    </comment>
    <comment ref="J26" authorId="0">
      <text>
        <r>
          <rPr>
            <b val="true"/>
            <sz val="8"/>
            <color rgb="FF000000"/>
            <rFont val="Tahoma"/>
            <family val="0"/>
          </rPr>
          <t xml:space="preserve">-.50
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24</xdr:row>
                <xdr:rowOff>8</xdr:rowOff>
              </xdr:from>
              <xdr:to>
                <xdr:col>15</xdr:col>
                <xdr:colOff>4</xdr:colOff>
                <xdr:row>28</xdr:row>
                <xdr:rowOff>8</xdr:rowOff>
              </xdr:to>
            </anchor>
          </commentPr>
        </mc:Choice>
        <mc:Fallback/>
      </mc:AlternateContent>
    </comment>
    <comment ref="J28" authorId="0">
      <text>
        <r>
          <rPr>
            <b val="true"/>
            <sz val="8"/>
            <color rgb="FF000000"/>
            <rFont val="Tahoma"/>
            <family val="0"/>
          </rPr>
          <t xml:space="preserve">tva 2/3 roll .25/.75
-1.00 bid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26</xdr:row>
                <xdr:rowOff>10</xdr:rowOff>
              </xdr:from>
              <xdr:to>
                <xdr:col>15</xdr:col>
                <xdr:colOff>4</xdr:colOff>
                <xdr:row>32</xdr:row>
                <xdr:rowOff>8</xdr:rowOff>
              </xdr:to>
            </anchor>
          </commentPr>
        </mc:Choice>
        <mc:Fallback/>
      </mc:AlternateContent>
    </comment>
    <comment ref="J30" authorId="0">
      <text>
        <r>
          <rPr>
            <b val="true"/>
            <sz val="8"/>
            <color rgb="FF000000"/>
            <rFont val="Tahoma"/>
            <family val="0"/>
          </rPr>
          <t xml:space="preserve">-75 to cin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28</xdr:row>
                <xdr:rowOff>11</xdr:rowOff>
              </xdr:from>
              <xdr:to>
                <xdr:col>15</xdr:col>
                <xdr:colOff>4</xdr:colOff>
                <xdr:row>35</xdr:row>
                <xdr:rowOff>2</xdr:rowOff>
              </xdr:to>
            </anchor>
          </commentPr>
        </mc:Choice>
        <mc:Fallback/>
      </mc:AlternateContent>
    </comment>
    <comment ref="J32" authorId="0">
      <text>
        <r>
          <rPr>
            <b val="true"/>
            <sz val="8"/>
            <color rgb="FF000000"/>
            <rFont val="Tahoma"/>
            <family val="0"/>
          </rPr>
          <t xml:space="preserve">1/7/02 -50 to cin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30</xdr:row>
                <xdr:rowOff>8</xdr:rowOff>
              </xdr:from>
              <xdr:to>
                <xdr:col>15</xdr:col>
                <xdr:colOff>4</xdr:colOff>
                <xdr:row>36</xdr:row>
                <xdr:rowOff>13</xdr:rowOff>
              </xdr:to>
            </anchor>
          </commentPr>
        </mc:Choice>
        <mc:Fallback/>
      </mc:AlternateContent>
    </comment>
    <comment ref="J36" authorId="0">
      <text>
        <r>
          <rPr>
            <b val="true"/>
            <sz val="8"/>
            <color rgb="FF000000"/>
            <rFont val="Tahoma"/>
            <family val="0"/>
          </rPr>
          <t xml:space="preserve">1/23/02 cin/tva 0.65/0.85
1/17/02 cin/tva 0.50/0.90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34</xdr:row>
                <xdr:rowOff>2</xdr:rowOff>
              </xdr:from>
              <xdr:to>
                <xdr:col>19</xdr:col>
                <xdr:colOff>0</xdr:colOff>
                <xdr:row>38</xdr:row>
                <xdr:rowOff>13</xdr:rowOff>
              </xdr:to>
            </anchor>
          </commentPr>
        </mc:Choice>
        <mc:Fallback/>
      </mc:AlternateContent>
    </comment>
    <comment ref="J38" authorId="0">
      <text>
        <r>
          <rPr>
            <b val="true"/>
            <sz val="8"/>
            <color rgb="FF000000"/>
            <rFont val="Tahoma"/>
            <family val="0"/>
          </rPr>
          <t xml:space="preserve">1/17/02 cin/tva 0.60/.80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22</xdr:colOff>
                <xdr:row>36</xdr:row>
                <xdr:rowOff>11</xdr:rowOff>
              </xdr:from>
              <xdr:to>
                <xdr:col>18</xdr:col>
                <xdr:colOff>17</xdr:colOff>
                <xdr:row>40</xdr:row>
                <xdr:rowOff>8</xdr:rowOff>
              </xdr:to>
            </anchor>
          </commentPr>
        </mc:Choice>
        <mc:Fallback/>
      </mc:AlternateContent>
    </comment>
    <comment ref="J40" authorId="0">
      <text>
        <r>
          <rPr>
            <b val="true"/>
            <sz val="8"/>
            <color rgb="FF000000"/>
            <rFont val="Tahoma"/>
            <family val="0"/>
          </rPr>
          <t xml:space="preserve">1/23/02 0.60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38</xdr:row>
                <xdr:rowOff>6</xdr:rowOff>
              </xdr:from>
              <xdr:to>
                <xdr:col>16</xdr:col>
                <xdr:colOff>12</xdr:colOff>
                <xdr:row>40</xdr:row>
                <xdr:rowOff>8</xdr:rowOff>
              </xdr:to>
            </anchor>
          </commentPr>
        </mc:Choice>
        <mc:Fallback/>
      </mc:AlternateContent>
    </comment>
    <comment ref="J42" authorId="0">
      <text>
        <r>
          <rPr>
            <b val="true"/>
            <sz val="8"/>
            <color rgb="FF000000"/>
            <rFont val="Tahoma"/>
            <family val="0"/>
          </rPr>
          <t xml:space="preserve">50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22</xdr:colOff>
                <xdr:row>40</xdr:row>
                <xdr:rowOff>4</xdr:rowOff>
              </xdr:from>
              <xdr:to>
                <xdr:col>15</xdr:col>
                <xdr:colOff>15</xdr:colOff>
                <xdr:row>44</xdr:row>
                <xdr:rowOff>9</xdr:rowOff>
              </xdr:to>
            </anchor>
          </commentPr>
        </mc:Choice>
        <mc:Fallback/>
      </mc:AlternateContent>
    </comment>
    <comment ref="M3" authorId="0">
      <text>
        <r>
          <rPr>
            <b val="true"/>
            <sz val="8"/>
            <color rgb="FF000000"/>
            <rFont val="Tahoma"/>
            <family val="0"/>
          </rPr>
          <t xml:space="preserve">12/14/01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18</xdr:colOff>
                <xdr:row>1</xdr:row>
                <xdr:rowOff>2</xdr:rowOff>
              </xdr:from>
              <xdr:to>
                <xdr:col>18</xdr:col>
                <xdr:colOff>14</xdr:colOff>
                <xdr:row>7</xdr:row>
                <xdr:rowOff>8</xdr:rowOff>
              </xdr:to>
            </anchor>
          </commentPr>
        </mc:Choice>
        <mc:Fallback/>
      </mc:AlternateContent>
    </comment>
    <comment ref="M5" authorId="0">
      <text>
        <r>
          <rPr>
            <b val="true"/>
            <sz val="8"/>
            <color rgb="FF000000"/>
            <rFont val="Tahoma"/>
            <family val="0"/>
          </rPr>
          <t xml:space="preserve">MWright:
</t>
        </r>
        <r>
          <rPr>
            <sz val="8"/>
            <color rgb="FF000000"/>
            <rFont val="Tahoma"/>
            <family val="0"/>
          </rPr>
          <t xml:space="preserve">dfghfhgfhgfhgftrrertyrtyryt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</xdr:colOff>
                <xdr:row>3</xdr:row>
                <xdr:rowOff>2</xdr:rowOff>
              </xdr:from>
              <xdr:to>
                <xdr:col>19</xdr:col>
                <xdr:colOff>4</xdr:colOff>
                <xdr:row>7</xdr:row>
                <xdr:rowOff>15</xdr:rowOff>
              </xdr:to>
            </anchor>
          </commentPr>
        </mc:Choice>
        <mc:Fallback/>
      </mc:AlternateContent>
    </comment>
    <comment ref="M17" authorId="0">
      <text>
        <r>
          <rPr>
            <b val="true"/>
            <sz val="8"/>
            <color rgb="FF000000"/>
            <rFont val="Tahoma"/>
            <family val="0"/>
          </rPr>
          <t xml:space="preserve">12/14/01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18</xdr:colOff>
                <xdr:row>15</xdr:row>
                <xdr:rowOff>2</xdr:rowOff>
              </xdr:from>
              <xdr:to>
                <xdr:col>18</xdr:col>
                <xdr:colOff>14</xdr:colOff>
                <xdr:row>21</xdr:row>
                <xdr:rowOff>3</xdr:rowOff>
              </xdr:to>
            </anchor>
          </commentPr>
        </mc:Choice>
        <mc:Fallback/>
      </mc:AlternateContent>
    </comment>
    <comment ref="N10" authorId="0">
      <text>
        <r>
          <rPr>
            <sz val="8"/>
            <color rgb="FF000000"/>
            <rFont val="Tahoma"/>
            <family val="0"/>
          </rPr>
          <t xml:space="preserve">6.15 trades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15</xdr:colOff>
                <xdr:row>8</xdr:row>
                <xdr:rowOff>7</xdr:rowOff>
              </xdr:from>
              <xdr:to>
                <xdr:col>19</xdr:col>
                <xdr:colOff>18</xdr:colOff>
                <xdr:row>13</xdr:row>
                <xdr:rowOff>11</xdr:rowOff>
              </xdr:to>
            </anchor>
          </commentPr>
        </mc:Choice>
        <mc:Fallback/>
      </mc:AlternateContent>
    </comment>
    <comment ref="P11" authorId="0">
      <text>
        <r>
          <rPr>
            <b val="true"/>
            <sz val="8"/>
            <color rgb="FF000000"/>
            <rFont val="Tahoma"/>
            <family val="0"/>
          </rPr>
          <t xml:space="preserve">1/28/02 @3.65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20</xdr:colOff>
                <xdr:row>9</xdr:row>
                <xdr:rowOff>2</xdr:rowOff>
              </xdr:from>
              <xdr:to>
                <xdr:col>24</xdr:col>
                <xdr:colOff>35</xdr:colOff>
                <xdr:row>13</xdr:row>
                <xdr:rowOff>15</xdr:rowOff>
              </xdr:to>
            </anchor>
          </commentPr>
        </mc:Choice>
        <mc:Fallback/>
      </mc:AlternateContent>
    </comment>
    <comment ref="P18" authorId="0">
      <text>
        <r>
          <rPr>
            <sz val="8"/>
            <color rgb="FF000000"/>
            <rFont val="Tahoma"/>
            <family val="0"/>
          </rPr>
          <t xml:space="preserve">12/12/01 245/275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17</xdr:colOff>
                <xdr:row>16</xdr:row>
                <xdr:rowOff>8</xdr:rowOff>
              </xdr:from>
              <xdr:to>
                <xdr:col>21</xdr:col>
                <xdr:colOff>13</xdr:colOff>
                <xdr:row>23</xdr:row>
                <xdr:rowOff>11</xdr:rowOff>
              </xdr:to>
            </anchor>
          </commentPr>
        </mc:Choice>
        <mc:Fallback/>
      </mc:AlternateContent>
    </comment>
    <comment ref="S3" authorId="0">
      <text>
        <r>
          <rPr>
            <sz val="8"/>
            <color rgb="FF000000"/>
            <rFont val="Tahoma"/>
            <family val="0"/>
          </rPr>
          <t xml:space="preserve">12/17/01 - 4.80
12/14/01 - 4.50
Early Dec Collapsed 3.55…3.25..3.00..275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1</xdr:row>
                <xdr:rowOff>6</xdr:rowOff>
              </xdr:from>
              <xdr:to>
                <xdr:col>24</xdr:col>
                <xdr:colOff>14</xdr:colOff>
                <xdr:row>11</xdr:row>
                <xdr:rowOff>8</xdr:rowOff>
              </xdr:to>
            </anchor>
          </commentPr>
        </mc:Choice>
        <mc:Fallback/>
      </mc:AlternateContent>
    </comment>
    <comment ref="S10" authorId="0">
      <text>
        <r>
          <rPr>
            <b val="true"/>
            <sz val="8"/>
            <color rgb="FF000000"/>
            <rFont val="Tahoma"/>
            <family val="0"/>
          </rPr>
          <t xml:space="preserve">1/15/02 @7.20
1/08/02 @6.25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18</xdr:colOff>
                <xdr:row>8</xdr:row>
                <xdr:rowOff>1</xdr:rowOff>
              </xdr:from>
              <xdr:to>
                <xdr:col>24</xdr:col>
                <xdr:colOff>22</xdr:colOff>
                <xdr:row>12</xdr:row>
                <xdr:rowOff>3</xdr:rowOff>
              </xdr:to>
            </anchor>
          </commentPr>
        </mc:Choice>
        <mc:Fallback/>
      </mc:AlternateContent>
    </comment>
    <comment ref="W10" authorId="0">
      <text>
        <r>
          <rPr>
            <b val="true"/>
            <sz val="8"/>
            <color rgb="FF000000"/>
            <rFont val="Tahoma"/>
            <family val="0"/>
          </rPr>
          <t xml:space="preserve">175 trade against cin
12/11/01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20</xdr:colOff>
                <xdr:row>8</xdr:row>
                <xdr:rowOff>6</xdr:rowOff>
              </xdr:from>
              <xdr:to>
                <xdr:col>28</xdr:col>
                <xdr:colOff>20</xdr:colOff>
                <xdr:row>13</xdr:row>
                <xdr:rowOff>11</xdr:rowOff>
              </xdr:to>
            </anchor>
          </commentPr>
        </mc:Choice>
        <mc:Fallback/>
      </mc:AlternateContent>
    </comment>
    <comment ref="AC2" authorId="0">
      <text>
        <r>
          <rPr>
            <b val="true"/>
            <sz val="8"/>
            <color rgb="FF000000"/>
            <rFont val="Tahoma"/>
            <family val="0"/>
          </rPr>
          <t xml:space="preserve">1/30/02 0.30 over cin
1/25/02 0.30 over cin
1/25/02 0.15 over cin
1/23/02 .10 over cin
1/21/02 .20 over cin
1/18/02 .30 over cin
1/17/02 .60 over cin
1/16/02 .25/.50
1/14/02 trades .30 premium to cin**
1/11/02 .25 under cin
1/7/02 .60 under  cin
12/13/ @1.50
180/185 12/11/01 under cin
or 2.15 under cin bid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25</xdr:colOff>
                <xdr:row>1</xdr:row>
                <xdr:rowOff>8</xdr:rowOff>
              </xdr:from>
              <xdr:to>
                <xdr:col>37</xdr:col>
                <xdr:colOff>39</xdr:colOff>
                <xdr:row>14</xdr:row>
                <xdr:rowOff>14</xdr:rowOff>
              </xdr:to>
            </anchor>
          </commentPr>
        </mc:Choice>
        <mc:Fallback/>
      </mc:AlternateContent>
    </comment>
    <comment ref="AC4" authorId="0">
      <text>
        <r>
          <rPr>
            <sz val="8"/>
            <color rgb="FF000000"/>
            <rFont val="Tahoma"/>
            <family val="0"/>
          </rPr>
          <t xml:space="preserve">1/25/02 0.15 Premium / Cinergy
1/15/02 0.10 Premium
1/14/02 Flat to Cin
1/10/02 1.75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21</xdr:colOff>
                <xdr:row>2</xdr:row>
                <xdr:rowOff>1</xdr:rowOff>
              </xdr:from>
              <xdr:to>
                <xdr:col>38</xdr:col>
                <xdr:colOff>11</xdr:colOff>
                <xdr:row>7</xdr:row>
                <xdr:rowOff>11</xdr:rowOff>
              </xdr:to>
            </anchor>
          </commentPr>
        </mc:Choice>
        <mc:Fallback/>
      </mc:AlternateContent>
    </comment>
    <comment ref="AC6" authorId="0">
      <text>
        <r>
          <rPr>
            <b val="true"/>
            <sz val="8"/>
            <color rgb="FF000000"/>
            <rFont val="Tahoma"/>
            <family val="0"/>
          </rPr>
          <t xml:space="preserve">1/28/02 0.50 under cin
1/24/02 0.50 under cin
1/15/02 0.50 under cin
1/14/02 1.25 under cin
1/10/02 1.75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36</xdr:colOff>
                <xdr:row>4</xdr:row>
                <xdr:rowOff>3</xdr:rowOff>
              </xdr:from>
              <xdr:to>
                <xdr:col>37</xdr:col>
                <xdr:colOff>41</xdr:colOff>
                <xdr:row>9</xdr:row>
                <xdr:rowOff>15</xdr:rowOff>
              </xdr:to>
            </anchor>
          </commentPr>
        </mc:Choice>
        <mc:Fallback/>
      </mc:AlternateContent>
    </comment>
    <comment ref="AC8" authorId="0">
      <text>
        <r>
          <rPr>
            <b val="true"/>
            <sz val="8"/>
            <color rgb="FF000000"/>
            <rFont val="Tahoma"/>
            <family val="0"/>
          </rPr>
          <t xml:space="preserve">1/24/02 .50 under cin
1/16/02 .25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31</xdr:colOff>
                <xdr:row>6</xdr:row>
                <xdr:rowOff>6</xdr:rowOff>
              </xdr:from>
              <xdr:to>
                <xdr:col>37</xdr:col>
                <xdr:colOff>13</xdr:colOff>
                <xdr:row>10</xdr:row>
                <xdr:rowOff>14</xdr:rowOff>
              </xdr:to>
            </anchor>
          </commentPr>
        </mc:Choice>
        <mc:Fallback/>
      </mc:AlternateContent>
    </comment>
    <comment ref="AC10" authorId="0">
      <text>
        <r>
          <rPr>
            <b val="true"/>
            <sz val="8"/>
            <color rgb="FF000000"/>
            <rFont val="Tahoma"/>
            <family val="0"/>
          </rPr>
          <t xml:space="preserve">1/30/02 1.00/1.15 vs cin
1/25/02 1.25 under cin
1/24/02 1.25 under cin
1/17/02 75/15
1/9/02 3.50under cin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25</xdr:colOff>
                <xdr:row>5</xdr:row>
                <xdr:rowOff>3</xdr:rowOff>
              </xdr:from>
              <xdr:to>
                <xdr:col>37</xdr:col>
                <xdr:colOff>43</xdr:colOff>
                <xdr:row>12</xdr:row>
                <xdr:rowOff>1</xdr:rowOff>
              </xdr:to>
            </anchor>
          </commentPr>
        </mc:Choice>
        <mc:Fallback/>
      </mc:AlternateContent>
    </comment>
    <comment ref="AC12" authorId="0">
      <text>
        <r>
          <rPr>
            <b val="true"/>
            <sz val="8"/>
            <color rgb="FF000000"/>
            <rFont val="Tahoma"/>
            <family val="0"/>
          </rPr>
          <t xml:space="preserve">1/25/02 1.25 under cin
1/15/02 1.00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31</xdr:colOff>
                <xdr:row>10</xdr:row>
                <xdr:rowOff>6</xdr:rowOff>
              </xdr:from>
              <xdr:to>
                <xdr:col>37</xdr:col>
                <xdr:colOff>29</xdr:colOff>
                <xdr:row>14</xdr:row>
                <xdr:rowOff>1</xdr:rowOff>
              </xdr:to>
            </anchor>
          </commentPr>
        </mc:Choice>
        <mc:Fallback/>
      </mc:AlternateContent>
    </comment>
    <comment ref="AC14" authorId="0">
      <text>
        <r>
          <rPr>
            <b val="true"/>
            <sz val="8"/>
            <color rgb="FF000000"/>
            <rFont val="Tahoma"/>
            <family val="0"/>
          </rPr>
          <t xml:space="preserve">1/30/02 flat
1/25/02 flat
1/24/02 .10 OVER CIN
1/15/02  1.00 under cin bid or .25 premium to U02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31</xdr:colOff>
                <xdr:row>12</xdr:row>
                <xdr:rowOff>0</xdr:rowOff>
              </xdr:from>
              <xdr:to>
                <xdr:col>40</xdr:col>
                <xdr:colOff>10</xdr:colOff>
                <xdr:row>15</xdr:row>
                <xdr:rowOff>14</xdr:rowOff>
              </xdr:to>
            </anchor>
          </commentPr>
        </mc:Choice>
        <mc:Fallback/>
      </mc:AlternateContent>
    </comment>
    <comment ref="AC18" authorId="0">
      <text>
        <r>
          <rPr>
            <b val="true"/>
            <sz val="8"/>
            <color rgb="FF000000"/>
            <rFont val="Tahoma"/>
            <family val="0"/>
          </rPr>
          <t xml:space="preserve">12/6 2.25/275 vs cin
12/10 2.15/3.00 vs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30</xdr:colOff>
                <xdr:row>16</xdr:row>
                <xdr:rowOff>8</xdr:rowOff>
              </xdr:from>
              <xdr:to>
                <xdr:col>36</xdr:col>
                <xdr:colOff>40</xdr:colOff>
                <xdr:row>23</xdr:row>
                <xdr:rowOff>11</xdr:rowOff>
              </xdr:to>
            </anchor>
          </commentPr>
        </mc:Choice>
        <mc:Fallback/>
      </mc:AlternateContent>
    </comment>
    <comment ref="AC20" authorId="0">
      <text>
        <r>
          <rPr>
            <sz val="8"/>
            <color rgb="FF000000"/>
            <rFont val="Tahoma"/>
            <family val="0"/>
          </rPr>
          <t xml:space="preserve">1/25/02 0.50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9</xdr:colOff>
                <xdr:row>19</xdr:row>
                <xdr:rowOff>0</xdr:rowOff>
              </xdr:from>
              <xdr:to>
                <xdr:col>37</xdr:col>
                <xdr:colOff>32</xdr:colOff>
                <xdr:row>21</xdr:row>
                <xdr:rowOff>6</xdr:rowOff>
              </xdr:to>
            </anchor>
          </commentPr>
        </mc:Choice>
        <mc:Fallback/>
      </mc:AlternateContent>
    </comment>
    <comment ref="AC22" authorId="0">
      <text>
        <r>
          <rPr>
            <b val="true"/>
            <sz val="8"/>
            <color rgb="FF000000"/>
            <rFont val="Tahoma"/>
            <family val="0"/>
          </rPr>
          <t xml:space="preserve">1/25/02 0.50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9</xdr:colOff>
                <xdr:row>20</xdr:row>
                <xdr:rowOff>4</xdr:rowOff>
              </xdr:from>
              <xdr:to>
                <xdr:col>34</xdr:col>
                <xdr:colOff>11</xdr:colOff>
                <xdr:row>24</xdr:row>
                <xdr:rowOff>10</xdr:rowOff>
              </xdr:to>
            </anchor>
          </commentPr>
        </mc:Choice>
        <mc:Fallback/>
      </mc:AlternateContent>
    </comment>
    <comment ref="AC24" authorId="0">
      <text>
        <r>
          <rPr>
            <b val="true"/>
            <sz val="8"/>
            <color rgb="FF000000"/>
            <rFont val="Tahoma"/>
            <family val="0"/>
          </rPr>
          <t xml:space="preserve">1/25/02 0.75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9</xdr:colOff>
                <xdr:row>22</xdr:row>
                <xdr:rowOff>3</xdr:rowOff>
              </xdr:from>
              <xdr:to>
                <xdr:col>37</xdr:col>
                <xdr:colOff>0</xdr:colOff>
                <xdr:row>25</xdr:row>
                <xdr:rowOff>14</xdr:rowOff>
              </xdr:to>
            </anchor>
          </commentPr>
        </mc:Choice>
        <mc:Fallback/>
      </mc:AlternateContent>
    </comment>
    <comment ref="AC26" authorId="0">
      <text>
        <r>
          <rPr>
            <b val="true"/>
            <sz val="8"/>
            <color rgb="FF000000"/>
            <rFont val="Tahoma"/>
            <family val="0"/>
          </rPr>
          <t xml:space="preserve">1/25/02 1.00 under cin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9</xdr:colOff>
                <xdr:row>24</xdr:row>
                <xdr:rowOff>2</xdr:rowOff>
              </xdr:from>
              <xdr:to>
                <xdr:col>37</xdr:col>
                <xdr:colOff>38</xdr:colOff>
                <xdr:row>28</xdr:row>
                <xdr:rowOff>7</xdr:rowOff>
              </xdr:to>
            </anchor>
          </commentPr>
        </mc:Choice>
        <mc:Fallback/>
      </mc:AlternateContent>
    </comment>
    <comment ref="AC28" authorId="0">
      <text>
        <r>
          <rPr>
            <sz val="8"/>
            <color rgb="FF000000"/>
            <rFont val="Tahoma"/>
            <family val="0"/>
          </rPr>
          <t xml:space="preserve">1/25/02 0.75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9</xdr:colOff>
                <xdr:row>26</xdr:row>
                <xdr:rowOff>2</xdr:rowOff>
              </xdr:from>
              <xdr:to>
                <xdr:col>34</xdr:col>
                <xdr:colOff>11</xdr:colOff>
                <xdr:row>30</xdr:row>
                <xdr:rowOff>10</xdr:rowOff>
              </xdr:to>
            </anchor>
          </commentPr>
        </mc:Choice>
        <mc:Fallback/>
      </mc:AlternateContent>
    </comment>
    <comment ref="AC30" authorId="0">
      <text>
        <r>
          <rPr>
            <sz val="8"/>
            <color rgb="FF000000"/>
            <rFont val="Tahoma"/>
            <family val="0"/>
          </rPr>
          <t xml:space="preserve">1/25/02 1.00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9</xdr:colOff>
                <xdr:row>28</xdr:row>
                <xdr:rowOff>3</xdr:rowOff>
              </xdr:from>
              <xdr:to>
                <xdr:col>34</xdr:col>
                <xdr:colOff>11</xdr:colOff>
                <xdr:row>32</xdr:row>
                <xdr:rowOff>10</xdr:rowOff>
              </xdr:to>
            </anchor>
          </commentPr>
        </mc:Choice>
        <mc:Fallback/>
      </mc:AlternateContent>
    </comment>
    <comment ref="AC32" authorId="0">
      <text>
        <r>
          <rPr>
            <sz val="8"/>
            <color rgb="FF000000"/>
            <rFont val="Tahoma"/>
            <family val="0"/>
          </rPr>
          <t xml:space="preserve">1/25/02 1.00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9</xdr:colOff>
                <xdr:row>30</xdr:row>
                <xdr:rowOff>3</xdr:rowOff>
              </xdr:from>
              <xdr:to>
                <xdr:col>34</xdr:col>
                <xdr:colOff>11</xdr:colOff>
                <xdr:row>34</xdr:row>
                <xdr:rowOff>11</xdr:rowOff>
              </xdr:to>
            </anchor>
          </commentPr>
        </mc:Choice>
        <mc:Fallback/>
      </mc:AlternateContent>
    </comment>
    <comment ref="AC36" authorId="0">
      <text>
        <r>
          <rPr>
            <sz val="8"/>
            <color rgb="FF000000"/>
            <rFont val="Tahoma"/>
            <family val="0"/>
          </rPr>
          <t xml:space="preserve">1/25/02 0.35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26</xdr:colOff>
                <xdr:row>34</xdr:row>
                <xdr:rowOff>11</xdr:rowOff>
              </xdr:from>
              <xdr:to>
                <xdr:col>36</xdr:col>
                <xdr:colOff>30</xdr:colOff>
                <xdr:row>36</xdr:row>
                <xdr:rowOff>3</xdr:rowOff>
              </xdr:to>
            </anchor>
          </commentPr>
        </mc:Choice>
        <mc:Fallback/>
      </mc:AlternateContent>
    </comment>
    <comment ref="AC38" authorId="0">
      <text>
        <r>
          <rPr>
            <sz val="8"/>
            <color rgb="FF000000"/>
            <rFont val="Tahoma"/>
            <family val="0"/>
          </rPr>
          <t xml:space="preserve">1/25/02 0.65 under cin
1/23/02 0.65 under cinergy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7</xdr:colOff>
                <xdr:row>36</xdr:row>
                <xdr:rowOff>3</xdr:rowOff>
              </xdr:from>
              <xdr:to>
                <xdr:col>38</xdr:col>
                <xdr:colOff>43</xdr:colOff>
                <xdr:row>39</xdr:row>
                <xdr:rowOff>17</xdr:rowOff>
              </xdr:to>
            </anchor>
          </commentPr>
        </mc:Choice>
        <mc:Fallback/>
      </mc:AlternateContent>
    </comment>
    <comment ref="AC40" authorId="0">
      <text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7</xdr:colOff>
                <xdr:row>38</xdr:row>
                <xdr:rowOff>0</xdr:rowOff>
              </xdr:from>
              <xdr:to>
                <xdr:col>34</xdr:col>
                <xdr:colOff>8</xdr:colOff>
                <xdr:row>42</xdr:row>
                <xdr:rowOff>6</xdr:rowOff>
              </xdr:to>
            </anchor>
          </commentPr>
        </mc:Choice>
        <mc:Fallback/>
      </mc:AlternateContent>
    </comment>
    <comment ref="AF2" authorId="0">
      <text>
        <r>
          <rPr>
            <b val="true"/>
            <sz val="8"/>
            <color rgb="FF000000"/>
            <rFont val="Tahoma"/>
            <family val="0"/>
          </rPr>
          <t xml:space="preserve">1/31/02 2.50 over cin
1/28/02 3.00 over cin
1/17/02 3.50 over cin 
1/15/02 3.25 over cin
1/24/02 3.55 OVER CIN
1/04/02 2.25 Over cin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26</xdr:colOff>
                <xdr:row>1</xdr:row>
                <xdr:rowOff>9</xdr:rowOff>
              </xdr:from>
              <xdr:to>
                <xdr:col>40</xdr:col>
                <xdr:colOff>7</xdr:colOff>
                <xdr:row>8</xdr:row>
                <xdr:rowOff>8</xdr:rowOff>
              </xdr:to>
            </anchor>
          </commentPr>
        </mc:Choice>
        <mc:Fallback/>
      </mc:AlternateContent>
    </comment>
    <comment ref="AF4" authorId="0">
      <text>
        <r>
          <rPr>
            <b val="true"/>
            <sz val="8"/>
            <color rgb="FF000000"/>
            <rFont val="Tahoma"/>
            <family val="0"/>
          </rPr>
          <t xml:space="preserve">1/31/02 0.75 over cin
1/24/02 1.25 overcin
1/07/02  0.75 over cin
1/02/02  1.00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31</xdr:colOff>
                <xdr:row>1</xdr:row>
                <xdr:rowOff>12</xdr:rowOff>
              </xdr:from>
              <xdr:to>
                <xdr:col>39</xdr:col>
                <xdr:colOff>17</xdr:colOff>
                <xdr:row>10</xdr:row>
                <xdr:rowOff>11</xdr:rowOff>
              </xdr:to>
            </anchor>
          </commentPr>
        </mc:Choice>
        <mc:Fallback/>
      </mc:AlternateContent>
    </comment>
    <comment ref="AF6" authorId="0">
      <text>
        <r>
          <rPr>
            <b val="true"/>
            <sz val="8"/>
            <color rgb="FF000000"/>
            <rFont val="Tahoma"/>
            <family val="0"/>
          </rPr>
          <t xml:space="preserve">1/31/02 .75 over cin
1/25/02 .50 OVER CIN
1/24/02 .65 over cin
1/22/02 .75 over cin
1/16/02 .25 over cin
1/15/02 .25 over cin
1/8/02 .25 over cin
1/7/02 .25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31</xdr:colOff>
                <xdr:row>4</xdr:row>
                <xdr:rowOff>6</xdr:rowOff>
              </xdr:from>
              <xdr:to>
                <xdr:col>39</xdr:col>
                <xdr:colOff>7</xdr:colOff>
                <xdr:row>16</xdr:row>
                <xdr:rowOff>9</xdr:rowOff>
              </xdr:to>
            </anchor>
          </commentPr>
        </mc:Choice>
        <mc:Fallback/>
      </mc:AlternateContent>
    </comment>
    <comment ref="AF8" authorId="0">
      <text>
        <r>
          <rPr>
            <b val="true"/>
            <sz val="8"/>
            <color rgb="FF000000"/>
            <rFont val="Tahoma"/>
            <family val="0"/>
          </rPr>
          <t xml:space="preserve">1/31/02 0.75 over cin
1/25/02 1.00 over cin
1/23/02 0.75 over cin
1/16/02 0.50/1.00
1/02/02 0. 50
12/24/01 50 over cin
flat/1.00 vs cin 12/19/01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30</xdr:colOff>
                <xdr:row>6</xdr:row>
                <xdr:rowOff>5</xdr:rowOff>
              </xdr:from>
              <xdr:to>
                <xdr:col>40</xdr:col>
                <xdr:colOff>17</xdr:colOff>
                <xdr:row>18</xdr:row>
                <xdr:rowOff>8</xdr:rowOff>
              </xdr:to>
            </anchor>
          </commentPr>
        </mc:Choice>
        <mc:Fallback/>
      </mc:AlternateContent>
    </comment>
    <comment ref="AF10" authorId="0">
      <text>
        <r>
          <rPr>
            <sz val="8"/>
            <color rgb="FF000000"/>
            <rFont val="Tahoma"/>
            <family val="0"/>
          </rPr>
          <t xml:space="preserve">1/31/02 1.25 over cin
1/28/02 1.75 over cin
1/25/02 1.75 over cin
1/24/02 1.60 over cin
1/23/02 125/175
1/22/02 1.35/1.75
1/15/02  .50/.75
1/09/02  .25/.35
1/07/02  .50/150
1/02/02  -.50/.50
1/02/02  1.00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26</xdr:colOff>
                <xdr:row>8</xdr:row>
                <xdr:rowOff>0</xdr:rowOff>
              </xdr:from>
              <xdr:to>
                <xdr:col>39</xdr:col>
                <xdr:colOff>9</xdr:colOff>
                <xdr:row>21</xdr:row>
                <xdr:rowOff>10</xdr:rowOff>
              </xdr:to>
            </anchor>
          </commentPr>
        </mc:Choice>
        <mc:Fallback/>
      </mc:AlternateContent>
    </comment>
    <comment ref="AF11" authorId="0">
      <text>
        <r>
          <rPr>
            <b val="true"/>
            <sz val="8"/>
            <color rgb="FF000000"/>
            <rFont val="Tahoma"/>
            <family val="0"/>
          </rPr>
          <t xml:space="preserve">1/22/02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4</xdr:colOff>
                <xdr:row>9</xdr:row>
                <xdr:rowOff>2</xdr:rowOff>
              </xdr:from>
              <xdr:to>
                <xdr:col>38</xdr:col>
                <xdr:colOff>27</xdr:colOff>
                <xdr:row>10</xdr:row>
                <xdr:rowOff>13</xdr:rowOff>
              </xdr:to>
            </anchor>
          </commentPr>
        </mc:Choice>
        <mc:Fallback/>
      </mc:AlternateContent>
    </comment>
    <comment ref="AF12" authorId="0">
      <text>
        <r>
          <rPr>
            <b val="true"/>
            <sz val="8"/>
            <color rgb="FF000000"/>
            <rFont val="Tahoma"/>
            <family val="0"/>
          </rPr>
          <t xml:space="preserve">1/31/02 0.25 over cin
1/25/02 1.00 over cin
1/16/02 0 .25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34</xdr:colOff>
                <xdr:row>10</xdr:row>
                <xdr:rowOff>2</xdr:rowOff>
              </xdr:from>
              <xdr:to>
                <xdr:col>40</xdr:col>
                <xdr:colOff>15</xdr:colOff>
                <xdr:row>16</xdr:row>
                <xdr:rowOff>8</xdr:rowOff>
              </xdr:to>
            </anchor>
          </commentPr>
        </mc:Choice>
        <mc:Fallback/>
      </mc:AlternateContent>
    </comment>
    <comment ref="AF14" authorId="0">
      <text>
        <r>
          <rPr>
            <b val="true"/>
            <sz val="8"/>
            <color rgb="FF000000"/>
            <rFont val="Tahoma"/>
            <family val="0"/>
          </rPr>
          <t xml:space="preserve">1/31/02 0.45 over cin
1/25/02 1.00 over cin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27</xdr:colOff>
                <xdr:row>12</xdr:row>
                <xdr:rowOff>6</xdr:rowOff>
              </xdr:from>
              <xdr:to>
                <xdr:col>39</xdr:col>
                <xdr:colOff>36</xdr:colOff>
                <xdr:row>19</xdr:row>
                <xdr:rowOff>1</xdr:rowOff>
              </xdr:to>
            </anchor>
          </commentPr>
        </mc:Choice>
        <mc:Fallback/>
      </mc:AlternateContent>
    </comment>
    <comment ref="AF17" authorId="0">
      <text>
        <r>
          <rPr>
            <b val="true"/>
            <sz val="8"/>
            <color rgb="FF000000"/>
            <rFont val="Tahoma"/>
            <family val="0"/>
          </rPr>
          <t xml:space="preserve">1/22/02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4</xdr:colOff>
                <xdr:row>15</xdr:row>
                <xdr:rowOff>2</xdr:rowOff>
              </xdr:from>
              <xdr:to>
                <xdr:col>38</xdr:col>
                <xdr:colOff>23</xdr:colOff>
                <xdr:row>17</xdr:row>
                <xdr:rowOff>5</xdr:rowOff>
              </xdr:to>
            </anchor>
          </commentPr>
        </mc:Choice>
        <mc:Fallback/>
      </mc:AlternateContent>
    </comment>
    <comment ref="AF20" authorId="0">
      <text>
        <r>
          <rPr>
            <b val="true"/>
            <sz val="8"/>
            <color rgb="FF000000"/>
            <rFont val="Tahoma"/>
            <family val="0"/>
          </rPr>
          <t xml:space="preserve">1/24/02 1.25 OVER CINERGY
1/10/02 .50 over cinergy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20</xdr:colOff>
                <xdr:row>19</xdr:row>
                <xdr:rowOff>0</xdr:rowOff>
              </xdr:from>
              <xdr:to>
                <xdr:col>38</xdr:col>
                <xdr:colOff>36</xdr:colOff>
                <xdr:row>21</xdr:row>
                <xdr:rowOff>10</xdr:rowOff>
              </xdr:to>
            </anchor>
          </commentPr>
        </mc:Choice>
        <mc:Fallback/>
      </mc:AlternateContent>
    </comment>
    <comment ref="AF24" authorId="0">
      <text>
        <r>
          <rPr>
            <sz val="8"/>
            <color rgb="FF000000"/>
            <rFont val="Tahoma"/>
            <family val="0"/>
          </rPr>
          <t xml:space="preserve">1/24/02 1.00 over cin
1/22/02 0 .50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19</xdr:colOff>
                <xdr:row>22</xdr:row>
                <xdr:rowOff>10</xdr:rowOff>
              </xdr:from>
              <xdr:to>
                <xdr:col>39</xdr:col>
                <xdr:colOff>35</xdr:colOff>
                <xdr:row>25</xdr:row>
                <xdr:rowOff>18</xdr:rowOff>
              </xdr:to>
            </anchor>
          </commentPr>
        </mc:Choice>
        <mc:Fallback/>
      </mc:AlternateContent>
    </comment>
    <comment ref="AF26" authorId="0">
      <text>
        <r>
          <rPr>
            <b val="true"/>
            <sz val="8"/>
            <color rgb="FF000000"/>
            <rFont val="Tahoma"/>
            <family val="0"/>
          </rPr>
          <t xml:space="preserve">1/25/02 1.00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9</xdr:colOff>
                <xdr:row>24</xdr:row>
                <xdr:rowOff>2</xdr:rowOff>
              </xdr:from>
              <xdr:to>
                <xdr:col>38</xdr:col>
                <xdr:colOff>19</xdr:colOff>
                <xdr:row>26</xdr:row>
                <xdr:rowOff>2</xdr:rowOff>
              </xdr:to>
            </anchor>
          </commentPr>
        </mc:Choice>
        <mc:Fallback/>
      </mc:AlternateContent>
    </comment>
    <comment ref="AF28" authorId="0">
      <text>
        <r>
          <rPr>
            <b val="true"/>
            <sz val="8"/>
            <color rgb="FF000000"/>
            <rFont val="Tahoma"/>
            <family val="0"/>
          </rPr>
          <t xml:space="preserve">1/25/02 1.25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9</xdr:colOff>
                <xdr:row>26</xdr:row>
                <xdr:rowOff>2</xdr:rowOff>
              </xdr:from>
              <xdr:to>
                <xdr:col>38</xdr:col>
                <xdr:colOff>25</xdr:colOff>
                <xdr:row>27</xdr:row>
                <xdr:rowOff>16</xdr:rowOff>
              </xdr:to>
            </anchor>
          </commentPr>
        </mc:Choice>
        <mc:Fallback/>
      </mc:AlternateContent>
    </comment>
    <comment ref="AF30" authorId="0">
      <text>
        <r>
          <rPr>
            <b val="true"/>
            <sz val="8"/>
            <color rgb="FF000000"/>
            <rFont val="Tahoma"/>
            <family val="0"/>
          </rPr>
          <t xml:space="preserve">1/25/02 1.00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9</xdr:colOff>
                <xdr:row>28</xdr:row>
                <xdr:rowOff>3</xdr:rowOff>
              </xdr:from>
              <xdr:to>
                <xdr:col>38</xdr:col>
                <xdr:colOff>23</xdr:colOff>
                <xdr:row>30</xdr:row>
                <xdr:rowOff>3</xdr:rowOff>
              </xdr:to>
            </anchor>
          </commentPr>
        </mc:Choice>
        <mc:Fallback/>
      </mc:AlternateContent>
    </comment>
    <comment ref="AF32" authorId="0">
      <text>
        <r>
          <rPr>
            <b val="true"/>
            <sz val="8"/>
            <color rgb="FF000000"/>
            <rFont val="Tahoma"/>
            <family val="0"/>
          </rPr>
          <t xml:space="preserve">1/25/02 1.00 over cin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9</xdr:colOff>
                <xdr:row>30</xdr:row>
                <xdr:rowOff>3</xdr:rowOff>
              </xdr:from>
              <xdr:to>
                <xdr:col>38</xdr:col>
                <xdr:colOff>35</xdr:colOff>
                <xdr:row>33</xdr:row>
                <xdr:rowOff>17</xdr:rowOff>
              </xdr:to>
            </anchor>
          </commentPr>
        </mc:Choice>
        <mc:Fallback/>
      </mc:AlternateContent>
    </comment>
    <comment ref="AF36" authorId="0">
      <text>
        <r>
          <rPr>
            <b val="true"/>
            <sz val="8"/>
            <color rgb="FF000000"/>
            <rFont val="Tahoma"/>
            <family val="0"/>
          </rPr>
          <t xml:space="preserve">1/7/02 .05/50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28</xdr:colOff>
                <xdr:row>34</xdr:row>
                <xdr:rowOff>11</xdr:rowOff>
              </xdr:from>
              <xdr:to>
                <xdr:col>38</xdr:col>
                <xdr:colOff>36</xdr:colOff>
                <xdr:row>36</xdr:row>
                <xdr:rowOff>6</xdr:rowOff>
              </xdr:to>
            </anchor>
          </commentPr>
        </mc:Choice>
        <mc:Fallback/>
      </mc:AlternateContent>
    </comment>
    <comment ref="AF38" authorId="0">
      <text>
        <r>
          <rPr>
            <sz val="8"/>
            <color rgb="FF000000"/>
            <rFont val="Tahoma"/>
            <family val="0"/>
          </rPr>
          <t xml:space="preserve">1/25/02 
1/22/02 4/5 roll .50/1.00
1/4/02 4yrs .75 over 3yrs
1/4/02 3yr/4yr Roll trades 4yrs .50 over
soc/cin 00/.50 1/2/02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11</xdr:colOff>
                <xdr:row>36</xdr:row>
                <xdr:rowOff>5</xdr:rowOff>
              </xdr:from>
              <xdr:to>
                <xdr:col>40</xdr:col>
                <xdr:colOff>18</xdr:colOff>
                <xdr:row>39</xdr:row>
                <xdr:rowOff>17</xdr:rowOff>
              </xdr:to>
            </anchor>
          </commentPr>
        </mc:Choice>
        <mc:Fallback/>
      </mc:AlternateContent>
    </comment>
    <comment ref="AF40" authorId="0">
      <text>
        <r>
          <rPr>
            <sz val="8"/>
            <color rgb="FF000000"/>
            <rFont val="Tahoma"/>
            <family val="0"/>
          </rPr>
          <t xml:space="preserve">1/28/02 1.00/1.50 soco /cin
1/22/02 1.25 over cin
cal05 soc/cin .25/.75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14</xdr:colOff>
                <xdr:row>38</xdr:row>
                <xdr:rowOff>2</xdr:rowOff>
              </xdr:from>
              <xdr:to>
                <xdr:col>40</xdr:col>
                <xdr:colOff>5</xdr:colOff>
                <xdr:row>41</xdr:row>
                <xdr:rowOff>15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9" authorId="0">
      <text>
        <r>
          <rPr>
            <b val="true"/>
            <sz val="8"/>
            <color rgb="FF000000"/>
            <rFont val="Tahoma"/>
            <family val="0"/>
          </rPr>
          <t xml:space="preserve">12/14/01 @1.00
12/10 .50 trades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28</xdr:row>
                <xdr:rowOff>0</xdr:rowOff>
              </xdr:from>
              <xdr:to>
                <xdr:col>7</xdr:col>
                <xdr:colOff>20</xdr:colOff>
                <xdr:row>33</xdr:row>
                <xdr:rowOff>8</xdr:rowOff>
              </xdr:to>
            </anchor>
          </commentPr>
        </mc:Choice>
        <mc:Fallback/>
      </mc:AlternateContent>
    </comment>
    <comment ref="D3" authorId="0">
      <text>
        <r>
          <rPr>
            <b val="true"/>
            <sz val="8"/>
            <color rgb="FF000000"/>
            <rFont val="Tahoma"/>
            <family val="0"/>
          </rPr>
          <t xml:space="preserve">1/17/02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1</xdr:row>
                <xdr:rowOff>2</xdr:rowOff>
              </xdr:from>
              <xdr:to>
                <xdr:col>9</xdr:col>
                <xdr:colOff>34</xdr:colOff>
                <xdr:row>2</xdr:row>
                <xdr:rowOff>11</xdr:rowOff>
              </xdr:to>
            </anchor>
          </commentPr>
        </mc:Choice>
        <mc:Fallback/>
      </mc:AlternateContent>
    </comment>
    <comment ref="D5" authorId="0">
      <text>
        <r>
          <rPr>
            <b val="true"/>
            <sz val="8"/>
            <color rgb="FF000000"/>
            <rFont val="Tahoma"/>
            <family val="0"/>
          </rPr>
          <t xml:space="preserve">2/4/02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14</xdr:colOff>
                <xdr:row>3</xdr:row>
                <xdr:rowOff>2</xdr:rowOff>
              </xdr:from>
              <xdr:to>
                <xdr:col>12</xdr:col>
                <xdr:colOff>18</xdr:colOff>
                <xdr:row>7</xdr:row>
                <xdr:rowOff>6</xdr:rowOff>
              </xdr:to>
            </anchor>
          </commentPr>
        </mc:Choice>
        <mc:Fallback/>
      </mc:AlternateContent>
    </comment>
    <comment ref="D12" authorId="0">
      <text>
        <r>
          <rPr>
            <b val="true"/>
            <sz val="8"/>
            <color rgb="FF000000"/>
            <rFont val="Tahoma"/>
            <family val="0"/>
          </rPr>
          <t xml:space="preserve">U 0.20 over Q4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10</xdr:row>
                <xdr:rowOff>4</xdr:rowOff>
              </xdr:from>
              <xdr:to>
                <xdr:col>10</xdr:col>
                <xdr:colOff>29</xdr:colOff>
                <xdr:row>12</xdr:row>
                <xdr:rowOff>3</xdr:rowOff>
              </xdr:to>
            </anchor>
          </commentPr>
        </mc:Choice>
        <mc:Fallback/>
      </mc:AlternateContent>
    </comment>
    <comment ref="D17" authorId="0">
      <text>
        <r>
          <rPr>
            <b val="true"/>
            <sz val="8"/>
            <color rgb="FF000000"/>
            <rFont val="Tahoma"/>
            <family val="0"/>
          </rPr>
          <t xml:space="preserve">@$18.00 12/21/01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15</xdr:row>
                <xdr:rowOff>2</xdr:rowOff>
              </xdr:from>
              <xdr:to>
                <xdr:col>10</xdr:col>
                <xdr:colOff>25</xdr:colOff>
                <xdr:row>16</xdr:row>
                <xdr:rowOff>11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0"/>
          </rPr>
          <t xml:space="preserve">1/30/02 1.25 under 
1/21/02 1.25 under fg03
1/17/02 1.00 under FG03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19</xdr:row>
                <xdr:rowOff>2</xdr:rowOff>
              </xdr:from>
              <xdr:to>
                <xdr:col>11</xdr:col>
                <xdr:colOff>5</xdr:colOff>
                <xdr:row>23</xdr:row>
                <xdr:rowOff>8</xdr:rowOff>
              </xdr:to>
            </anchor>
          </commentPr>
        </mc:Choice>
        <mc:Fallback/>
      </mc:AlternateContent>
    </comment>
    <comment ref="D24" authorId="0">
      <text>
        <r>
          <rPr>
            <sz val="8"/>
            <color rgb="FF000000"/>
            <rFont val="Tahoma"/>
            <family val="0"/>
          </rPr>
          <t xml:space="preserve">1/31/02 2.00 Over HJ03
1/24/02 2.25 over HJ03
1/23/02 2.00 over HJ03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22</xdr:row>
                <xdr:rowOff>3</xdr:rowOff>
              </xdr:from>
              <xdr:to>
                <xdr:col>12</xdr:col>
                <xdr:colOff>9</xdr:colOff>
                <xdr:row>26</xdr:row>
                <xdr:rowOff>10</xdr:rowOff>
              </xdr:to>
            </anchor>
          </commentPr>
        </mc:Choice>
        <mc:Fallback/>
      </mc:AlternateContent>
    </comment>
    <comment ref="D26" authorId="0">
      <text>
        <r>
          <rPr>
            <sz val="8"/>
            <color rgb="FF000000"/>
            <rFont val="Tahoma"/>
            <family val="0"/>
          </rPr>
          <t xml:space="preserve">1/31/02 5.00 OVER K03
1/17/02 5.75 over k03
1/11/02 5.00 Over K03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24</xdr:row>
                <xdr:rowOff>2</xdr:rowOff>
              </xdr:from>
              <xdr:to>
                <xdr:col>12</xdr:col>
                <xdr:colOff>18</xdr:colOff>
                <xdr:row>27</xdr:row>
                <xdr:rowOff>8</xdr:rowOff>
              </xdr:to>
            </anchor>
          </commentPr>
        </mc:Choice>
        <mc:Fallback/>
      </mc:AlternateContent>
    </comment>
    <comment ref="D28" authorId="0">
      <text>
        <r>
          <rPr>
            <b val="true"/>
            <sz val="8"/>
            <color rgb="FF000000"/>
            <rFont val="Tahoma"/>
            <family val="0"/>
          </rPr>
          <t xml:space="preserve">1/15/02  .75 over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26</xdr:row>
                <xdr:rowOff>2</xdr:rowOff>
              </xdr:from>
              <xdr:to>
                <xdr:col>9</xdr:col>
                <xdr:colOff>28</xdr:colOff>
                <xdr:row>27</xdr:row>
                <xdr:rowOff>16</xdr:rowOff>
              </xdr:to>
            </anchor>
          </commentPr>
        </mc:Choice>
        <mc:Fallback/>
      </mc:AlternateContent>
    </comment>
    <comment ref="D30" authorId="0">
      <text>
        <r>
          <rPr>
            <b val="true"/>
            <sz val="8"/>
            <color rgb="FF000000"/>
            <rFont val="Tahoma"/>
            <family val="0"/>
          </rPr>
          <t xml:space="preserve">1/29/02 0.75 under cin to q403
1/28/02 0.50 undercin to q403 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28</xdr:row>
                <xdr:rowOff>3</xdr:rowOff>
              </xdr:from>
              <xdr:to>
                <xdr:col>13</xdr:col>
                <xdr:colOff>33</xdr:colOff>
                <xdr:row>32</xdr:row>
                <xdr:rowOff>2</xdr:rowOff>
              </xdr:to>
            </anchor>
          </commentPr>
        </mc:Choice>
        <mc:Fallback/>
      </mc:AlternateContent>
    </comment>
    <comment ref="D36" authorId="0">
      <text>
        <r>
          <rPr>
            <b val="true"/>
            <sz val="8"/>
            <color rgb="FF000000"/>
            <rFont val="Tahoma"/>
            <family val="0"/>
          </rPr>
          <t xml:space="preserve">1/10/02 3/4 roll ilfted 1.00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34</xdr:row>
                <xdr:rowOff>6</xdr:rowOff>
              </xdr:from>
              <xdr:to>
                <xdr:col>12</xdr:col>
                <xdr:colOff>16</xdr:colOff>
                <xdr:row>36</xdr:row>
                <xdr:rowOff>5</xdr:rowOff>
              </xdr:to>
            </anchor>
          </commentPr>
        </mc:Choice>
        <mc:Fallback/>
      </mc:AlternateContent>
    </comment>
    <comment ref="D37" authorId="0">
      <text>
        <r>
          <rPr>
            <b val="true"/>
            <sz val="8"/>
            <color rgb="FF000000"/>
            <rFont val="Tahoma"/>
            <family val="0"/>
          </rPr>
          <t xml:space="preserve">@19 2/3/02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14</xdr:colOff>
                <xdr:row>34</xdr:row>
                <xdr:rowOff>12</xdr:rowOff>
              </xdr:from>
              <xdr:to>
                <xdr:col>10</xdr:col>
                <xdr:colOff>26</xdr:colOff>
                <xdr:row>39</xdr:row>
                <xdr:rowOff>2</xdr:rowOff>
              </xdr:to>
            </anchor>
          </commentPr>
        </mc:Choice>
        <mc:Fallback/>
      </mc:AlternateContent>
    </comment>
    <comment ref="D38" authorId="0">
      <text>
        <r>
          <rPr>
            <b val="true"/>
            <sz val="8"/>
            <color rgb="FF000000"/>
            <rFont val="Tahoma"/>
            <family val="0"/>
          </rPr>
          <t xml:space="preserve">1/23/02 @29.15
1/21/02 3/4 roll 1.15/1.25
1/17/02 3/4 roll .75/1.40
1/16/02 3/4 roll 1.25/1.50@1.25
1/15/02 3/4 roll .85/1.25
1/10/02 3/4roll .75/1.25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6</xdr:colOff>
                <xdr:row>37</xdr:row>
                <xdr:rowOff>11</xdr:rowOff>
              </xdr:from>
              <xdr:to>
                <xdr:col>14</xdr:col>
                <xdr:colOff>6</xdr:colOff>
                <xdr:row>43</xdr:row>
                <xdr:rowOff>15</xdr:rowOff>
              </xdr:to>
            </anchor>
          </commentPr>
        </mc:Choice>
        <mc:Fallback/>
      </mc:AlternateContent>
    </comment>
    <comment ref="D40" authorId="0">
      <text>
        <r>
          <rPr>
            <b val="true"/>
            <sz val="8"/>
            <color rgb="FF000000"/>
            <rFont val="Tahoma"/>
            <family val="0"/>
          </rPr>
          <t xml:space="preserve">1/16/02 4/5 roll  .35/.75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38</xdr:row>
                <xdr:rowOff>2</xdr:rowOff>
              </xdr:from>
              <xdr:to>
                <xdr:col>10</xdr:col>
                <xdr:colOff>18</xdr:colOff>
                <xdr:row>39</xdr:row>
                <xdr:rowOff>17</xdr:rowOff>
              </xdr:to>
            </anchor>
          </commentPr>
        </mc:Choice>
        <mc:Fallback/>
      </mc:AlternateContent>
    </comment>
    <comment ref="G2" authorId="0">
      <text>
        <r>
          <rPr>
            <b val="true"/>
            <sz val="8"/>
            <color rgb="FF000000"/>
            <rFont val="Tahoma"/>
            <family val="0"/>
          </rPr>
          <t xml:space="preserve">1/31/02 1.00 under cin
1/28/02 1.45 under cin
1/25/01 1.50 under
1/23/02 1.00 under
1/22/02 1.00 under cin
1/17/02 1.45 under cin
1/16/02 .80 under
1/15/02 1.20 under
1/10/02 1.45 under
1/04/02 2.40 under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</xdr:colOff>
                <xdr:row>1</xdr:row>
                <xdr:rowOff>7</xdr:rowOff>
              </xdr:from>
              <xdr:to>
                <xdr:col>16</xdr:col>
                <xdr:colOff>1</xdr:colOff>
                <xdr:row>12</xdr:row>
                <xdr:rowOff>13</xdr:rowOff>
              </xdr:to>
            </anchor>
          </commentPr>
        </mc:Choice>
        <mc:Fallback/>
      </mc:AlternateContent>
    </comment>
    <comment ref="G4" authorId="0">
      <text>
        <r>
          <rPr>
            <b val="true"/>
            <sz val="8"/>
            <color rgb="FF000000"/>
            <rFont val="Tahoma"/>
            <family val="0"/>
          </rPr>
          <t xml:space="preserve">2/2/02 1.10 vs cin
2/1/02 1.45 vs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</xdr:colOff>
                <xdr:row>2</xdr:row>
                <xdr:rowOff>1</xdr:rowOff>
              </xdr:from>
              <xdr:to>
                <xdr:col>15</xdr:col>
                <xdr:colOff>7</xdr:colOff>
                <xdr:row>5</xdr:row>
                <xdr:rowOff>6</xdr:rowOff>
              </xdr:to>
            </anchor>
          </commentPr>
        </mc:Choice>
        <mc:Fallback/>
      </mc:AlternateContent>
    </comment>
    <comment ref="G6" authorId="0">
      <text>
        <r>
          <rPr>
            <b val="true"/>
            <sz val="8"/>
            <color rgb="FF000000"/>
            <rFont val="Tahoma"/>
            <family val="0"/>
          </rPr>
          <t xml:space="preserve">1/28/02 1.75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</xdr:colOff>
                <xdr:row>4</xdr:row>
                <xdr:rowOff>7</xdr:rowOff>
              </xdr:from>
              <xdr:to>
                <xdr:col>14</xdr:col>
                <xdr:colOff>7</xdr:colOff>
                <xdr:row>7</xdr:row>
                <xdr:rowOff>6</xdr:rowOff>
              </xdr:to>
            </anchor>
          </commentPr>
        </mc:Choice>
        <mc:Fallback/>
      </mc:AlternateContent>
    </comment>
    <comment ref="G8" authorId="0">
      <text>
        <r>
          <rPr>
            <b val="true"/>
            <sz val="8"/>
            <color rgb="FF000000"/>
            <rFont val="Tahoma"/>
            <family val="0"/>
          </rPr>
          <t xml:space="preserve">1/28/02 2.75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17</xdr:colOff>
                <xdr:row>6</xdr:row>
                <xdr:rowOff>6</xdr:rowOff>
              </xdr:from>
              <xdr:to>
                <xdr:col>13</xdr:col>
                <xdr:colOff>26</xdr:colOff>
                <xdr:row>9</xdr:row>
                <xdr:rowOff>10</xdr:rowOff>
              </xdr:to>
            </anchor>
          </commentPr>
        </mc:Choice>
        <mc:Fallback/>
      </mc:AlternateContent>
    </comment>
    <comment ref="G10" authorId="0">
      <text>
        <r>
          <rPr>
            <sz val="8"/>
            <color rgb="FF000000"/>
            <rFont val="Tahoma"/>
            <family val="0"/>
          </rPr>
          <t xml:space="preserve">3.45 2/4/02
3.65 1/30/02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</xdr:colOff>
                <xdr:row>7</xdr:row>
                <xdr:rowOff>7</xdr:rowOff>
              </xdr:from>
              <xdr:to>
                <xdr:col>15</xdr:col>
                <xdr:colOff>9</xdr:colOff>
                <xdr:row>10</xdr:row>
                <xdr:rowOff>8</xdr:rowOff>
              </xdr:to>
            </anchor>
          </commentPr>
        </mc:Choice>
        <mc:Fallback/>
      </mc:AlternateContent>
    </comment>
    <comment ref="G12" authorId="0">
      <text>
        <r>
          <rPr>
            <b val="true"/>
            <sz val="8"/>
            <color rgb="FF000000"/>
            <rFont val="Tahoma"/>
            <family val="0"/>
          </rPr>
          <t xml:space="preserve">2/1/02 1.45 under cin
1/29/02 1.00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</xdr:colOff>
                <xdr:row>10</xdr:row>
                <xdr:rowOff>7</xdr:rowOff>
              </xdr:from>
              <xdr:to>
                <xdr:col>13</xdr:col>
                <xdr:colOff>36</xdr:colOff>
                <xdr:row>13</xdr:row>
                <xdr:rowOff>3</xdr:rowOff>
              </xdr:to>
            </anchor>
          </commentPr>
        </mc:Choice>
        <mc:Fallback/>
      </mc:AlternateContent>
    </comment>
    <comment ref="G14" authorId="0">
      <text>
        <r>
          <rPr>
            <b val="true"/>
            <sz val="8"/>
            <color rgb="FF000000"/>
            <rFont val="Tahoma"/>
            <family val="0"/>
          </rPr>
          <t xml:space="preserve">1/31/02 1.05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</xdr:colOff>
                <xdr:row>12</xdr:row>
                <xdr:rowOff>7</xdr:rowOff>
              </xdr:from>
              <xdr:to>
                <xdr:col>15</xdr:col>
                <xdr:colOff>41</xdr:colOff>
                <xdr:row>15</xdr:row>
                <xdr:rowOff>7</xdr:rowOff>
              </xdr:to>
            </anchor>
          </commentPr>
        </mc:Choice>
        <mc:Fallback/>
      </mc:AlternateContent>
    </comment>
    <comment ref="G18" authorId="0">
      <text>
        <r>
          <rPr>
            <sz val="8"/>
            <color rgb="FF000000"/>
            <rFont val="Tahoma"/>
            <family val="0"/>
          </rPr>
          <t xml:space="preserve">1/15/02 1.85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19</xdr:colOff>
                <xdr:row>16</xdr:row>
                <xdr:rowOff>4</xdr:rowOff>
              </xdr:from>
              <xdr:to>
                <xdr:col>13</xdr:col>
                <xdr:colOff>21</xdr:colOff>
                <xdr:row>18</xdr:row>
                <xdr:rowOff>9</xdr:rowOff>
              </xdr:to>
            </anchor>
          </commentPr>
        </mc:Choice>
        <mc:Fallback/>
      </mc:AlternateContent>
    </comment>
    <comment ref="G20" authorId="0">
      <text>
        <r>
          <rPr>
            <b val="true"/>
            <sz val="8"/>
            <color rgb="FF000000"/>
            <rFont val="Tahoma"/>
            <family val="0"/>
          </rPr>
          <t xml:space="preserve">1/29/02 1.25 under cin
1/22/02 1.00 under cin
1/15/02 1.25 under cin
1/02/02 1.50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</xdr:colOff>
                <xdr:row>18</xdr:row>
                <xdr:rowOff>5</xdr:rowOff>
              </xdr:from>
              <xdr:to>
                <xdr:col>14</xdr:col>
                <xdr:colOff>2</xdr:colOff>
                <xdr:row>22</xdr:row>
                <xdr:rowOff>8</xdr:rowOff>
              </xdr:to>
            </anchor>
          </commentPr>
        </mc:Choice>
        <mc:Fallback/>
      </mc:AlternateContent>
    </comment>
    <comment ref="G22" authorId="0">
      <text>
        <r>
          <rPr>
            <b val="true"/>
            <sz val="8"/>
            <color rgb="FF000000"/>
            <rFont val="Tahoma"/>
            <family val="0"/>
          </rPr>
          <t xml:space="preserve">1/22/02 1.25 under cin
1/15/02 1.50 under cin
1/10/02  235 under cin    
1/10/02  fg03/hj03 roll 150/170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20</xdr:row>
                <xdr:rowOff>12</xdr:rowOff>
              </xdr:from>
              <xdr:to>
                <xdr:col>14</xdr:col>
                <xdr:colOff>7</xdr:colOff>
                <xdr:row>23</xdr:row>
                <xdr:rowOff>17</xdr:rowOff>
              </xdr:to>
            </anchor>
          </commentPr>
        </mc:Choice>
        <mc:Fallback/>
      </mc:AlternateContent>
    </comment>
    <comment ref="G24" authorId="0">
      <text>
        <r>
          <rPr>
            <sz val="8"/>
            <color rgb="FF000000"/>
            <rFont val="Tahoma"/>
            <family val="0"/>
          </rPr>
          <t xml:space="preserve">1/22/02 1.50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22</xdr:row>
                <xdr:rowOff>10</xdr:rowOff>
              </xdr:from>
              <xdr:to>
                <xdr:col>12</xdr:col>
                <xdr:colOff>42</xdr:colOff>
                <xdr:row>25</xdr:row>
                <xdr:rowOff>2</xdr:rowOff>
              </xdr:to>
            </anchor>
          </commentPr>
        </mc:Choice>
        <mc:Fallback/>
      </mc:AlternateContent>
    </comment>
    <comment ref="G26" authorId="0">
      <text>
        <r>
          <rPr>
            <sz val="8"/>
            <color rgb="FF000000"/>
            <rFont val="Tahoma"/>
            <family val="0"/>
          </rPr>
          <t xml:space="preserve">1/22/02 2.50 under cin
1/17/02 3.50 under cin
1/16/02 3.50 under cin
1/15/02 2.50 under cin
1.00 UNDER CINERGY
????? 1/11/02 2.50 under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22</xdr:colOff>
                <xdr:row>24</xdr:row>
                <xdr:rowOff>8</xdr:rowOff>
              </xdr:from>
              <xdr:to>
                <xdr:col>13</xdr:col>
                <xdr:colOff>18</xdr:colOff>
                <xdr:row>30</xdr:row>
                <xdr:rowOff>13</xdr:rowOff>
              </xdr:to>
            </anchor>
          </commentPr>
        </mc:Choice>
        <mc:Fallback/>
      </mc:AlternateContent>
    </comment>
    <comment ref="G28" authorId="0">
      <text>
        <r>
          <rPr>
            <b val="true"/>
            <sz val="8"/>
            <color rgb="FF000000"/>
            <rFont val="Tahoma"/>
            <family val="0"/>
          </rPr>
          <t xml:space="preserve">1/29/02 4.50 under cin
1/24/02 4.10 under cin
1/17/02 4.50 under cin 2/3 000/0.25
1/9/02 .50/.75 2/3 roll
1/7/02 trade 3/2 roll .50
1/2/02 5.00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26</xdr:row>
                <xdr:rowOff>10</xdr:rowOff>
              </xdr:from>
              <xdr:to>
                <xdr:col>16</xdr:col>
                <xdr:colOff>10</xdr:colOff>
                <xdr:row>32</xdr:row>
                <xdr:rowOff>3</xdr:rowOff>
              </xdr:to>
            </anchor>
          </commentPr>
        </mc:Choice>
        <mc:Fallback/>
      </mc:AlternateContent>
    </comment>
    <comment ref="G30" authorId="0">
      <text>
        <r>
          <rPr>
            <sz val="8"/>
            <color rgb="FF000000"/>
            <rFont val="Tahoma"/>
            <family val="0"/>
          </rPr>
          <t xml:space="preserve">1/9/02 1.00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28</xdr:row>
                <xdr:rowOff>11</xdr:rowOff>
              </xdr:from>
              <xdr:to>
                <xdr:col>12</xdr:col>
                <xdr:colOff>11</xdr:colOff>
                <xdr:row>35</xdr:row>
                <xdr:rowOff>2</xdr:rowOff>
              </xdr:to>
            </anchor>
          </commentPr>
        </mc:Choice>
        <mc:Fallback/>
      </mc:AlternateContent>
    </comment>
    <comment ref="G32" authorId="0">
      <text>
        <r>
          <rPr>
            <b val="true"/>
            <sz val="8"/>
            <color rgb="FF000000"/>
            <rFont val="Tahoma"/>
            <family val="0"/>
          </rPr>
          <t xml:space="preserve">2/1/02 1.10 under cin
1/23/02 .50 under cin
1/8/02 .75 under
1/7/02 .75 under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19</xdr:colOff>
                <xdr:row>30</xdr:row>
                <xdr:rowOff>3</xdr:rowOff>
              </xdr:from>
              <xdr:to>
                <xdr:col>13</xdr:col>
                <xdr:colOff>18</xdr:colOff>
                <xdr:row>35</xdr:row>
                <xdr:rowOff>6</xdr:rowOff>
              </xdr:to>
            </anchor>
          </commentPr>
        </mc:Choice>
        <mc:Fallback/>
      </mc:AlternateContent>
    </comment>
    <comment ref="G36" authorId="0">
      <text>
        <r>
          <rPr>
            <b val="true"/>
            <sz val="8"/>
            <color rgb="FF000000"/>
            <rFont val="Tahoma"/>
            <family val="0"/>
          </rPr>
          <t xml:space="preserve">1/17/02 cin/nt 195/210
1/02/02 2.50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0</xdr:colOff>
                <xdr:row>34</xdr:row>
                <xdr:rowOff>3</xdr:rowOff>
              </xdr:from>
              <xdr:to>
                <xdr:col>16</xdr:col>
                <xdr:colOff>2</xdr:colOff>
                <xdr:row>37</xdr:row>
                <xdr:rowOff>18</xdr:rowOff>
              </xdr:to>
            </anchor>
          </commentPr>
        </mc:Choice>
        <mc:Fallback/>
      </mc:AlternateContent>
    </comment>
    <comment ref="G38" authorId="0">
      <text>
        <r>
          <rPr>
            <b val="true"/>
            <sz val="8"/>
            <color rgb="FF000000"/>
            <rFont val="Tahoma"/>
            <family val="0"/>
          </rPr>
          <t xml:space="preserve">1/31/02 2.25 under cin
1/17/02 2.25 under cin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22</xdr:colOff>
                <xdr:row>36</xdr:row>
                <xdr:rowOff>11</xdr:rowOff>
              </xdr:from>
              <xdr:to>
                <xdr:col>16</xdr:col>
                <xdr:colOff>17</xdr:colOff>
                <xdr:row>43</xdr:row>
                <xdr:rowOff>2</xdr:rowOff>
              </xdr:to>
            </anchor>
          </commentPr>
        </mc:Choice>
        <mc:Fallback/>
      </mc:AlternateContent>
    </comment>
    <comment ref="G40" authorId="0">
      <text>
        <r>
          <rPr>
            <b val="true"/>
            <sz val="8"/>
            <color rgb="FF000000"/>
            <rFont val="Tahoma"/>
            <family val="0"/>
          </rPr>
          <t xml:space="preserve">1/23/01 .75 under cin
1/16/02 1.75 under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19</xdr:colOff>
                <xdr:row>38</xdr:row>
                <xdr:rowOff>2</xdr:rowOff>
              </xdr:from>
              <xdr:to>
                <xdr:col>12</xdr:col>
                <xdr:colOff>18</xdr:colOff>
                <xdr:row>42</xdr:row>
                <xdr:rowOff>8</xdr:rowOff>
              </xdr:to>
            </anchor>
          </commentPr>
        </mc:Choice>
        <mc:Fallback/>
      </mc:AlternateContent>
    </comment>
    <comment ref="G42" authorId="0">
      <text>
        <r>
          <rPr>
            <b val="true"/>
            <sz val="8"/>
            <color rgb="FF000000"/>
            <rFont val="Tahoma"/>
            <family val="0"/>
          </rPr>
          <t xml:space="preserve">1/31/02 1.90 under cin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40</xdr:row>
                <xdr:rowOff>6</xdr:rowOff>
              </xdr:from>
              <xdr:to>
                <xdr:col>13</xdr:col>
                <xdr:colOff>27</xdr:colOff>
                <xdr:row>42</xdr:row>
                <xdr:rowOff>12</xdr:rowOff>
              </xdr:to>
            </anchor>
          </commentPr>
        </mc:Choice>
        <mc:Fallback/>
      </mc:AlternateContent>
    </comment>
    <comment ref="G44" authorId="0">
      <text>
        <r>
          <rPr>
            <b val="true"/>
            <sz val="8"/>
            <color rgb="FF000000"/>
            <rFont val="Tahoma"/>
            <family val="0"/>
          </rPr>
          <t xml:space="preserve">1/31/02 2.00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42</xdr:row>
                <xdr:rowOff>1</xdr:rowOff>
              </xdr:from>
              <xdr:to>
                <xdr:col>13</xdr:col>
                <xdr:colOff>19</xdr:colOff>
                <xdr:row>44</xdr:row>
                <xdr:rowOff>9</xdr:rowOff>
              </xdr:to>
            </anchor>
          </commentPr>
        </mc:Choice>
        <mc:Fallback/>
      </mc:AlternateContent>
    </comment>
    <comment ref="J2" authorId="0">
      <text>
        <r>
          <rPr>
            <b val="true"/>
            <sz val="8"/>
            <color rgb="FF000000"/>
            <rFont val="Tahoma"/>
            <family val="0"/>
          </rPr>
          <t xml:space="preserve">1/31/02 0.60 under cin
1/30/02 1.35 under cin
1/28/02 1.15 under cin
1/25/02 1.20 under cin
1/22/02 0.90 under cin
1/21/02 0.60 under cin
1/17/02 1.15 over
1/16/02 .10 over
1/15/02 .20 over
1/10/02 .10 under
1/08/02 .80 under
1/07/02 1.40 under
1/03/02 .40 under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1</xdr:row>
                <xdr:rowOff>8</xdr:rowOff>
              </xdr:from>
              <xdr:to>
                <xdr:col>18</xdr:col>
                <xdr:colOff>3</xdr:colOff>
                <xdr:row>15</xdr:row>
                <xdr:rowOff>16</xdr:rowOff>
              </xdr:to>
            </anchor>
          </commentPr>
        </mc:Choice>
        <mc:Fallback/>
      </mc:AlternateContent>
    </comment>
    <comment ref="J4" authorId="0">
      <text>
        <r>
          <rPr>
            <b val="true"/>
            <sz val="8"/>
            <color rgb="FF000000"/>
            <rFont val="Tahoma"/>
            <family val="0"/>
          </rPr>
          <t xml:space="preserve">.60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2</xdr:row>
                <xdr:rowOff>1</xdr:rowOff>
              </xdr:from>
              <xdr:to>
                <xdr:col>15</xdr:col>
                <xdr:colOff>7</xdr:colOff>
                <xdr:row>10</xdr:row>
                <xdr:rowOff>3</xdr:rowOff>
              </xdr:to>
            </anchor>
          </commentPr>
        </mc:Choice>
        <mc:Fallback/>
      </mc:AlternateContent>
    </comment>
    <comment ref="J6" authorId="0">
      <text>
        <r>
          <rPr>
            <b val="true"/>
            <sz val="8"/>
            <color rgb="FF000000"/>
            <rFont val="Tahoma"/>
            <family val="0"/>
          </rPr>
          <t xml:space="preserve">1/23/02 0.75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4</xdr:row>
                <xdr:rowOff>6</xdr:rowOff>
              </xdr:from>
              <xdr:to>
                <xdr:col>16</xdr:col>
                <xdr:colOff>11</xdr:colOff>
                <xdr:row>6</xdr:row>
                <xdr:rowOff>13</xdr:rowOff>
              </xdr:to>
            </anchor>
          </commentPr>
        </mc:Choice>
        <mc:Fallback/>
      </mc:AlternateContent>
    </comment>
    <comment ref="J8" authorId="0">
      <text>
        <r>
          <rPr>
            <b val="true"/>
            <sz val="8"/>
            <color rgb="FF000000"/>
            <rFont val="Tahoma"/>
            <family val="0"/>
          </rPr>
          <t xml:space="preserve">1.50 lower than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6</xdr:row>
                <xdr:rowOff>6</xdr:rowOff>
              </xdr:from>
              <xdr:to>
                <xdr:col>15</xdr:col>
                <xdr:colOff>4</xdr:colOff>
                <xdr:row>11</xdr:row>
                <xdr:rowOff>14</xdr:rowOff>
              </xdr:to>
            </anchor>
          </commentPr>
        </mc:Choice>
        <mc:Fallback/>
      </mc:AlternateContent>
    </comment>
    <comment ref="J10" authorId="0">
      <text>
        <r>
          <rPr>
            <b val="true"/>
            <sz val="8"/>
            <color rgb="FF000000"/>
            <rFont val="Tahoma"/>
            <family val="0"/>
          </rPr>
          <t xml:space="preserve">2/1/02 1.50 under cin
1/23/02 1.75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11</xdr:colOff>
                <xdr:row>8</xdr:row>
                <xdr:rowOff>6</xdr:rowOff>
              </xdr:from>
              <xdr:to>
                <xdr:col>15</xdr:col>
                <xdr:colOff>39</xdr:colOff>
                <xdr:row>11</xdr:row>
                <xdr:rowOff>15</xdr:rowOff>
              </xdr:to>
            </anchor>
          </commentPr>
        </mc:Choice>
        <mc:Fallback/>
      </mc:AlternateContent>
    </comment>
    <comment ref="J12" authorId="0">
      <text>
        <r>
          <rPr>
            <b val="true"/>
            <sz val="8"/>
            <color rgb="FF000000"/>
            <rFont val="Tahoma"/>
            <family val="0"/>
          </rPr>
          <t xml:space="preserve">1/15/02 .60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10</xdr:row>
                <xdr:rowOff>6</xdr:rowOff>
              </xdr:from>
              <xdr:to>
                <xdr:col>15</xdr:col>
                <xdr:colOff>7</xdr:colOff>
                <xdr:row>15</xdr:row>
                <xdr:rowOff>11</xdr:rowOff>
              </xdr:to>
            </anchor>
          </commentPr>
        </mc:Choice>
        <mc:Fallback/>
      </mc:AlternateContent>
    </comment>
    <comment ref="J14" authorId="0">
      <text>
        <r>
          <rPr>
            <b val="true"/>
            <sz val="8"/>
            <color rgb="FF000000"/>
            <rFont val="Tahoma"/>
            <family val="0"/>
          </rPr>
          <t xml:space="preserve">1/31/02 0.60 under
1/28/02 0.40 under
1/10/02 0.75 under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12</xdr:row>
                <xdr:rowOff>6</xdr:rowOff>
              </xdr:from>
              <xdr:to>
                <xdr:col>18</xdr:col>
                <xdr:colOff>3</xdr:colOff>
                <xdr:row>16</xdr:row>
                <xdr:rowOff>10</xdr:rowOff>
              </xdr:to>
            </anchor>
          </commentPr>
        </mc:Choice>
        <mc:Fallback/>
      </mc:AlternateContent>
    </comment>
    <comment ref="J20" authorId="0">
      <text>
        <r>
          <rPr>
            <b val="true"/>
            <sz val="8"/>
            <color rgb="FF000000"/>
            <rFont val="Tahoma"/>
            <family val="0"/>
          </rPr>
          <t xml:space="preserve">-50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18</xdr:row>
                <xdr:rowOff>5</xdr:rowOff>
              </xdr:from>
              <xdr:to>
                <xdr:col>15</xdr:col>
                <xdr:colOff>4</xdr:colOff>
                <xdr:row>26</xdr:row>
                <xdr:rowOff>12</xdr:rowOff>
              </xdr:to>
            </anchor>
          </commentPr>
        </mc:Choice>
        <mc:Fallback/>
      </mc:AlternateContent>
    </comment>
    <comment ref="J22" authorId="0">
      <text>
        <r>
          <rPr>
            <b val="true"/>
            <sz val="8"/>
            <color rgb="FF000000"/>
            <rFont val="Tahoma"/>
            <family val="0"/>
          </rPr>
          <t xml:space="preserve">-.50 cin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20</xdr:row>
                <xdr:rowOff>12</xdr:rowOff>
              </xdr:from>
              <xdr:to>
                <xdr:col>15</xdr:col>
                <xdr:colOff>4</xdr:colOff>
                <xdr:row>25</xdr:row>
                <xdr:rowOff>3</xdr:rowOff>
              </xdr:to>
            </anchor>
          </commentPr>
        </mc:Choice>
        <mc:Fallback/>
      </mc:AlternateContent>
    </comment>
    <comment ref="J24" authorId="0">
      <text>
        <r>
          <rPr>
            <b val="true"/>
            <sz val="8"/>
            <color rgb="FF000000"/>
            <rFont val="Tahoma"/>
            <family val="0"/>
          </rPr>
          <t xml:space="preserve">-75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22</xdr:row>
                <xdr:rowOff>10</xdr:rowOff>
              </xdr:from>
              <xdr:to>
                <xdr:col>15</xdr:col>
                <xdr:colOff>4</xdr:colOff>
                <xdr:row>28</xdr:row>
                <xdr:rowOff>7</xdr:rowOff>
              </xdr:to>
            </anchor>
          </commentPr>
        </mc:Choice>
        <mc:Fallback/>
      </mc:AlternateContent>
    </comment>
    <comment ref="J26" authorId="0">
      <text>
        <r>
          <rPr>
            <b val="true"/>
            <sz val="8"/>
            <color rgb="FF000000"/>
            <rFont val="Tahoma"/>
            <family val="0"/>
          </rPr>
          <t xml:space="preserve">-.50
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24</xdr:row>
                <xdr:rowOff>8</xdr:rowOff>
              </xdr:from>
              <xdr:to>
                <xdr:col>15</xdr:col>
                <xdr:colOff>4</xdr:colOff>
                <xdr:row>28</xdr:row>
                <xdr:rowOff>8</xdr:rowOff>
              </xdr:to>
            </anchor>
          </commentPr>
        </mc:Choice>
        <mc:Fallback/>
      </mc:AlternateContent>
    </comment>
    <comment ref="J28" authorId="0">
      <text>
        <r>
          <rPr>
            <b val="true"/>
            <sz val="8"/>
            <color rgb="FF000000"/>
            <rFont val="Tahoma"/>
            <family val="0"/>
          </rPr>
          <t xml:space="preserve">tva 2/3 roll .25/.75
-1.00 bid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26</xdr:row>
                <xdr:rowOff>10</xdr:rowOff>
              </xdr:from>
              <xdr:to>
                <xdr:col>15</xdr:col>
                <xdr:colOff>4</xdr:colOff>
                <xdr:row>32</xdr:row>
                <xdr:rowOff>8</xdr:rowOff>
              </xdr:to>
            </anchor>
          </commentPr>
        </mc:Choice>
        <mc:Fallback/>
      </mc:AlternateContent>
    </comment>
    <comment ref="J30" authorId="0">
      <text>
        <r>
          <rPr>
            <b val="true"/>
            <sz val="8"/>
            <color rgb="FF000000"/>
            <rFont val="Tahoma"/>
            <family val="0"/>
          </rPr>
          <t xml:space="preserve">-75 to cin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28</xdr:row>
                <xdr:rowOff>11</xdr:rowOff>
              </xdr:from>
              <xdr:to>
                <xdr:col>15</xdr:col>
                <xdr:colOff>4</xdr:colOff>
                <xdr:row>35</xdr:row>
                <xdr:rowOff>2</xdr:rowOff>
              </xdr:to>
            </anchor>
          </commentPr>
        </mc:Choice>
        <mc:Fallback/>
      </mc:AlternateContent>
    </comment>
    <comment ref="J32" authorId="0">
      <text>
        <r>
          <rPr>
            <b val="true"/>
            <sz val="8"/>
            <color rgb="FF000000"/>
            <rFont val="Tahoma"/>
            <family val="0"/>
          </rPr>
          <t xml:space="preserve">1/7/02 -50 to cin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30</xdr:row>
                <xdr:rowOff>8</xdr:rowOff>
              </xdr:from>
              <xdr:to>
                <xdr:col>15</xdr:col>
                <xdr:colOff>4</xdr:colOff>
                <xdr:row>36</xdr:row>
                <xdr:rowOff>13</xdr:rowOff>
              </xdr:to>
            </anchor>
          </commentPr>
        </mc:Choice>
        <mc:Fallback/>
      </mc:AlternateContent>
    </comment>
    <comment ref="J36" authorId="0">
      <text>
        <r>
          <rPr>
            <b val="true"/>
            <sz val="8"/>
            <color rgb="FF000000"/>
            <rFont val="Tahoma"/>
            <family val="0"/>
          </rPr>
          <t xml:space="preserve">1/23/02 cin/tva 0.65/0.85
1/17/02 cin/tva 0.50/0.90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34</xdr:row>
                <xdr:rowOff>2</xdr:rowOff>
              </xdr:from>
              <xdr:to>
                <xdr:col>19</xdr:col>
                <xdr:colOff>0</xdr:colOff>
                <xdr:row>38</xdr:row>
                <xdr:rowOff>13</xdr:rowOff>
              </xdr:to>
            </anchor>
          </commentPr>
        </mc:Choice>
        <mc:Fallback/>
      </mc:AlternateContent>
    </comment>
    <comment ref="J38" authorId="0">
      <text>
        <r>
          <rPr>
            <b val="true"/>
            <sz val="8"/>
            <color rgb="FF000000"/>
            <rFont val="Tahoma"/>
            <family val="0"/>
          </rPr>
          <t xml:space="preserve">1/17/02 cin/tva 0.60/.80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22</xdr:colOff>
                <xdr:row>36</xdr:row>
                <xdr:rowOff>11</xdr:rowOff>
              </xdr:from>
              <xdr:to>
                <xdr:col>18</xdr:col>
                <xdr:colOff>17</xdr:colOff>
                <xdr:row>40</xdr:row>
                <xdr:rowOff>8</xdr:rowOff>
              </xdr:to>
            </anchor>
          </commentPr>
        </mc:Choice>
        <mc:Fallback/>
      </mc:AlternateContent>
    </comment>
    <comment ref="J40" authorId="0">
      <text>
        <r>
          <rPr>
            <b val="true"/>
            <sz val="8"/>
            <color rgb="FF000000"/>
            <rFont val="Tahoma"/>
            <family val="0"/>
          </rPr>
          <t xml:space="preserve">1/23/02 0.60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38</xdr:row>
                <xdr:rowOff>6</xdr:rowOff>
              </xdr:from>
              <xdr:to>
                <xdr:col>16</xdr:col>
                <xdr:colOff>12</xdr:colOff>
                <xdr:row>40</xdr:row>
                <xdr:rowOff>8</xdr:rowOff>
              </xdr:to>
            </anchor>
          </commentPr>
        </mc:Choice>
        <mc:Fallback/>
      </mc:AlternateContent>
    </comment>
    <comment ref="J42" authorId="0">
      <text>
        <r>
          <rPr>
            <b val="true"/>
            <sz val="8"/>
            <color rgb="FF000000"/>
            <rFont val="Tahoma"/>
            <family val="0"/>
          </rPr>
          <t xml:space="preserve">50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22</xdr:colOff>
                <xdr:row>40</xdr:row>
                <xdr:rowOff>4</xdr:rowOff>
              </xdr:from>
              <xdr:to>
                <xdr:col>15</xdr:col>
                <xdr:colOff>15</xdr:colOff>
                <xdr:row>44</xdr:row>
                <xdr:rowOff>9</xdr:rowOff>
              </xdr:to>
            </anchor>
          </commentPr>
        </mc:Choice>
        <mc:Fallback/>
      </mc:AlternateContent>
    </comment>
    <comment ref="M3" authorId="0">
      <text>
        <r>
          <rPr>
            <b val="true"/>
            <sz val="8"/>
            <color rgb="FF000000"/>
            <rFont val="Tahoma"/>
            <family val="0"/>
          </rPr>
          <t xml:space="preserve">12/14/01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18</xdr:colOff>
                <xdr:row>1</xdr:row>
                <xdr:rowOff>2</xdr:rowOff>
              </xdr:from>
              <xdr:to>
                <xdr:col>18</xdr:col>
                <xdr:colOff>14</xdr:colOff>
                <xdr:row>7</xdr:row>
                <xdr:rowOff>8</xdr:rowOff>
              </xdr:to>
            </anchor>
          </commentPr>
        </mc:Choice>
        <mc:Fallback/>
      </mc:AlternateContent>
    </comment>
    <comment ref="M17" authorId="0">
      <text>
        <r>
          <rPr>
            <b val="true"/>
            <sz val="8"/>
            <color rgb="FF000000"/>
            <rFont val="Tahoma"/>
            <family val="0"/>
          </rPr>
          <t xml:space="preserve">12/14/01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18</xdr:colOff>
                <xdr:row>15</xdr:row>
                <xdr:rowOff>2</xdr:rowOff>
              </xdr:from>
              <xdr:to>
                <xdr:col>18</xdr:col>
                <xdr:colOff>14</xdr:colOff>
                <xdr:row>21</xdr:row>
                <xdr:rowOff>3</xdr:rowOff>
              </xdr:to>
            </anchor>
          </commentPr>
        </mc:Choice>
        <mc:Fallback/>
      </mc:AlternateContent>
    </comment>
    <comment ref="N10" authorId="0">
      <text>
        <r>
          <rPr>
            <sz val="8"/>
            <color rgb="FF000000"/>
            <rFont val="Tahoma"/>
            <family val="0"/>
          </rPr>
          <t xml:space="preserve">6.15 trades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15</xdr:colOff>
                <xdr:row>8</xdr:row>
                <xdr:rowOff>7</xdr:rowOff>
              </xdr:from>
              <xdr:to>
                <xdr:col>19</xdr:col>
                <xdr:colOff>18</xdr:colOff>
                <xdr:row>13</xdr:row>
                <xdr:rowOff>11</xdr:rowOff>
              </xdr:to>
            </anchor>
          </commentPr>
        </mc:Choice>
        <mc:Fallback/>
      </mc:AlternateContent>
    </comment>
    <comment ref="P11" authorId="0">
      <text>
        <r>
          <rPr>
            <b val="true"/>
            <sz val="8"/>
            <color rgb="FF000000"/>
            <rFont val="Tahoma"/>
            <family val="0"/>
          </rPr>
          <t xml:space="preserve">1/28/02 @3.65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20</xdr:colOff>
                <xdr:row>9</xdr:row>
                <xdr:rowOff>2</xdr:rowOff>
              </xdr:from>
              <xdr:to>
                <xdr:col>24</xdr:col>
                <xdr:colOff>35</xdr:colOff>
                <xdr:row>13</xdr:row>
                <xdr:rowOff>15</xdr:rowOff>
              </xdr:to>
            </anchor>
          </commentPr>
        </mc:Choice>
        <mc:Fallback/>
      </mc:AlternateContent>
    </comment>
    <comment ref="P18" authorId="0">
      <text>
        <r>
          <rPr>
            <sz val="8"/>
            <color rgb="FF000000"/>
            <rFont val="Tahoma"/>
            <family val="0"/>
          </rPr>
          <t xml:space="preserve">12/12/01 245/275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17</xdr:colOff>
                <xdr:row>16</xdr:row>
                <xdr:rowOff>8</xdr:rowOff>
              </xdr:from>
              <xdr:to>
                <xdr:col>21</xdr:col>
                <xdr:colOff>13</xdr:colOff>
                <xdr:row>23</xdr:row>
                <xdr:rowOff>11</xdr:rowOff>
              </xdr:to>
            </anchor>
          </commentPr>
        </mc:Choice>
        <mc:Fallback/>
      </mc:AlternateContent>
    </comment>
    <comment ref="S3" authorId="0">
      <text>
        <r>
          <rPr>
            <sz val="8"/>
            <color rgb="FF000000"/>
            <rFont val="Tahoma"/>
            <family val="0"/>
          </rPr>
          <t xml:space="preserve">12/17/01 - 4.80
12/14/01 - 4.50
Early Dec Collapsed 3.55…3.25..3.00..275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1</xdr:row>
                <xdr:rowOff>6</xdr:rowOff>
              </xdr:from>
              <xdr:to>
                <xdr:col>24</xdr:col>
                <xdr:colOff>14</xdr:colOff>
                <xdr:row>11</xdr:row>
                <xdr:rowOff>8</xdr:rowOff>
              </xdr:to>
            </anchor>
          </commentPr>
        </mc:Choice>
        <mc:Fallback/>
      </mc:AlternateContent>
    </comment>
    <comment ref="S10" authorId="0">
      <text>
        <r>
          <rPr>
            <b val="true"/>
            <sz val="8"/>
            <color rgb="FF000000"/>
            <rFont val="Tahoma"/>
            <family val="0"/>
          </rPr>
          <t xml:space="preserve">1/15/02 @7.20
1/08/02 @6.25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18</xdr:colOff>
                <xdr:row>8</xdr:row>
                <xdr:rowOff>1</xdr:rowOff>
              </xdr:from>
              <xdr:to>
                <xdr:col>24</xdr:col>
                <xdr:colOff>22</xdr:colOff>
                <xdr:row>12</xdr:row>
                <xdr:rowOff>3</xdr:rowOff>
              </xdr:to>
            </anchor>
          </commentPr>
        </mc:Choice>
        <mc:Fallback/>
      </mc:AlternateContent>
    </comment>
    <comment ref="W10" authorId="0">
      <text>
        <r>
          <rPr>
            <b val="true"/>
            <sz val="8"/>
            <color rgb="FF000000"/>
            <rFont val="Tahoma"/>
            <family val="0"/>
          </rPr>
          <t xml:space="preserve">175 trade against cin
12/11/01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20</xdr:colOff>
                <xdr:row>8</xdr:row>
                <xdr:rowOff>6</xdr:rowOff>
              </xdr:from>
              <xdr:to>
                <xdr:col>28</xdr:col>
                <xdr:colOff>20</xdr:colOff>
                <xdr:row>13</xdr:row>
                <xdr:rowOff>11</xdr:rowOff>
              </xdr:to>
            </anchor>
          </commentPr>
        </mc:Choice>
        <mc:Fallback/>
      </mc:AlternateContent>
    </comment>
    <comment ref="AC2" authorId="0">
      <text>
        <r>
          <rPr>
            <b val="true"/>
            <sz val="8"/>
            <color rgb="FF000000"/>
            <rFont val="Tahoma"/>
            <family val="0"/>
          </rPr>
          <t xml:space="preserve">1/30/02 0.30 over cin
1/25/02 0.30 over cin
1/25/02 0.15 over cin
1/23/02 .10 over cin
1/21/02 .20 over cin
1/18/02 .30 over cin
1/17/02 .60 over cin
1/16/02 .25/.50
1/14/02 trades .30 premium to cin**
1/11/02 .25 under cin
1/7/02 .60 under  cin
12/13/ @1.50
180/185 12/11/01 under cin
or 2.15 under cin bid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25</xdr:colOff>
                <xdr:row>1</xdr:row>
                <xdr:rowOff>8</xdr:rowOff>
              </xdr:from>
              <xdr:to>
                <xdr:col>37</xdr:col>
                <xdr:colOff>39</xdr:colOff>
                <xdr:row>14</xdr:row>
                <xdr:rowOff>14</xdr:rowOff>
              </xdr:to>
            </anchor>
          </commentPr>
        </mc:Choice>
        <mc:Fallback/>
      </mc:AlternateContent>
    </comment>
    <comment ref="AC4" authorId="0">
      <text>
        <r>
          <rPr>
            <sz val="8"/>
            <color rgb="FF000000"/>
            <rFont val="Tahoma"/>
            <family val="0"/>
          </rPr>
          <t xml:space="preserve">2/04/02 0.00/0.10 vs cinergy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21</xdr:colOff>
                <xdr:row>2</xdr:row>
                <xdr:rowOff>1</xdr:rowOff>
              </xdr:from>
              <xdr:to>
                <xdr:col>38</xdr:col>
                <xdr:colOff>11</xdr:colOff>
                <xdr:row>5</xdr:row>
                <xdr:rowOff>8</xdr:rowOff>
              </xdr:to>
            </anchor>
          </commentPr>
        </mc:Choice>
        <mc:Fallback/>
      </mc:AlternateContent>
    </comment>
    <comment ref="AC6" authorId="0">
      <text>
        <r>
          <rPr>
            <b val="true"/>
            <sz val="8"/>
            <color rgb="FF000000"/>
            <rFont val="Tahoma"/>
            <family val="0"/>
          </rPr>
          <t xml:space="preserve">1/28/02 0.50 under cin
1/24/02 0.50 under cin
1/15/02 0.50 under cin
1/14/02 1.25 under cin
1/10/02 1.75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36</xdr:colOff>
                <xdr:row>4</xdr:row>
                <xdr:rowOff>3</xdr:rowOff>
              </xdr:from>
              <xdr:to>
                <xdr:col>37</xdr:col>
                <xdr:colOff>41</xdr:colOff>
                <xdr:row>9</xdr:row>
                <xdr:rowOff>15</xdr:rowOff>
              </xdr:to>
            </anchor>
          </commentPr>
        </mc:Choice>
        <mc:Fallback/>
      </mc:AlternateContent>
    </comment>
    <comment ref="AC8" authorId="0">
      <text>
        <r>
          <rPr>
            <b val="true"/>
            <sz val="8"/>
            <color rgb="FF000000"/>
            <rFont val="Tahoma"/>
            <family val="0"/>
          </rPr>
          <t xml:space="preserve">1/24/02 .50 under cin
1/16/02 .25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31</xdr:colOff>
                <xdr:row>6</xdr:row>
                <xdr:rowOff>6</xdr:rowOff>
              </xdr:from>
              <xdr:to>
                <xdr:col>37</xdr:col>
                <xdr:colOff>13</xdr:colOff>
                <xdr:row>10</xdr:row>
                <xdr:rowOff>14</xdr:rowOff>
              </xdr:to>
            </anchor>
          </commentPr>
        </mc:Choice>
        <mc:Fallback/>
      </mc:AlternateContent>
    </comment>
    <comment ref="AC10" authorId="0">
      <text>
        <r>
          <rPr>
            <b val="true"/>
            <sz val="8"/>
            <color rgb="FF000000"/>
            <rFont val="Tahoma"/>
            <family val="0"/>
          </rPr>
          <t xml:space="preserve">1/30/02 1.00/1.15 vs cin
1/25/02 1.25 under cin
1/24/02 1.25 under cin
1/17/02 75/15
1/9/02 3.50under cin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25</xdr:colOff>
                <xdr:row>5</xdr:row>
                <xdr:rowOff>3</xdr:rowOff>
              </xdr:from>
              <xdr:to>
                <xdr:col>37</xdr:col>
                <xdr:colOff>43</xdr:colOff>
                <xdr:row>12</xdr:row>
                <xdr:rowOff>1</xdr:rowOff>
              </xdr:to>
            </anchor>
          </commentPr>
        </mc:Choice>
        <mc:Fallback/>
      </mc:AlternateContent>
    </comment>
    <comment ref="AC12" authorId="0">
      <text>
        <r>
          <rPr>
            <b val="true"/>
            <sz val="8"/>
            <color rgb="FF000000"/>
            <rFont val="Tahoma"/>
            <family val="0"/>
          </rPr>
          <t xml:space="preserve">1/25/02 1.25 under cin
1/15/02 1.00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31</xdr:colOff>
                <xdr:row>10</xdr:row>
                <xdr:rowOff>6</xdr:rowOff>
              </xdr:from>
              <xdr:to>
                <xdr:col>37</xdr:col>
                <xdr:colOff>29</xdr:colOff>
                <xdr:row>14</xdr:row>
                <xdr:rowOff>1</xdr:rowOff>
              </xdr:to>
            </anchor>
          </commentPr>
        </mc:Choice>
        <mc:Fallback/>
      </mc:AlternateContent>
    </comment>
    <comment ref="AC14" authorId="0">
      <text>
        <r>
          <rPr>
            <b val="true"/>
            <sz val="8"/>
            <color rgb="FF000000"/>
            <rFont val="Tahoma"/>
            <family val="0"/>
          </rPr>
          <t xml:space="preserve">1/30/02 flat
1/25/02 flat
1/24/02 .10 OVER CIN
1/15/02  1.00 under cin bid or .25 premium to U02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31</xdr:colOff>
                <xdr:row>12</xdr:row>
                <xdr:rowOff>0</xdr:rowOff>
              </xdr:from>
              <xdr:to>
                <xdr:col>40</xdr:col>
                <xdr:colOff>10</xdr:colOff>
                <xdr:row>15</xdr:row>
                <xdr:rowOff>14</xdr:rowOff>
              </xdr:to>
            </anchor>
          </commentPr>
        </mc:Choice>
        <mc:Fallback/>
      </mc:AlternateContent>
    </comment>
    <comment ref="AC18" authorId="0">
      <text>
        <r>
          <rPr>
            <b val="true"/>
            <sz val="8"/>
            <color rgb="FF000000"/>
            <rFont val="Tahoma"/>
            <family val="0"/>
          </rPr>
          <t xml:space="preserve">12/6 2.25/275 vs cin
12/10 2.15/3.00 vs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30</xdr:colOff>
                <xdr:row>16</xdr:row>
                <xdr:rowOff>8</xdr:rowOff>
              </xdr:from>
              <xdr:to>
                <xdr:col>36</xdr:col>
                <xdr:colOff>40</xdr:colOff>
                <xdr:row>23</xdr:row>
                <xdr:rowOff>11</xdr:rowOff>
              </xdr:to>
            </anchor>
          </commentPr>
        </mc:Choice>
        <mc:Fallback/>
      </mc:AlternateContent>
    </comment>
    <comment ref="AC20" authorId="0">
      <text>
        <r>
          <rPr>
            <sz val="8"/>
            <color rgb="FF000000"/>
            <rFont val="Tahoma"/>
            <family val="0"/>
          </rPr>
          <t xml:space="preserve">2/4/02 .25 over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9</xdr:colOff>
                <xdr:row>19</xdr:row>
                <xdr:rowOff>0</xdr:rowOff>
              </xdr:from>
              <xdr:to>
                <xdr:col>37</xdr:col>
                <xdr:colOff>32</xdr:colOff>
                <xdr:row>21</xdr:row>
                <xdr:rowOff>6</xdr:rowOff>
              </xdr:to>
            </anchor>
          </commentPr>
        </mc:Choice>
        <mc:Fallback/>
      </mc:AlternateContent>
    </comment>
    <comment ref="AC22" authorId="0">
      <text>
        <r>
          <rPr>
            <b val="true"/>
            <sz val="8"/>
            <color rgb="FF000000"/>
            <rFont val="Tahoma"/>
            <family val="0"/>
          </rPr>
          <t xml:space="preserve">1/25/02 0.50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9</xdr:colOff>
                <xdr:row>20</xdr:row>
                <xdr:rowOff>4</xdr:rowOff>
              </xdr:from>
              <xdr:to>
                <xdr:col>34</xdr:col>
                <xdr:colOff>11</xdr:colOff>
                <xdr:row>24</xdr:row>
                <xdr:rowOff>10</xdr:rowOff>
              </xdr:to>
            </anchor>
          </commentPr>
        </mc:Choice>
        <mc:Fallback/>
      </mc:AlternateContent>
    </comment>
    <comment ref="AC24" authorId="0">
      <text>
        <r>
          <rPr>
            <b val="true"/>
            <sz val="8"/>
            <color rgb="FF000000"/>
            <rFont val="Tahoma"/>
            <family val="0"/>
          </rPr>
          <t xml:space="preserve">1/25/02 0.75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9</xdr:colOff>
                <xdr:row>22</xdr:row>
                <xdr:rowOff>3</xdr:rowOff>
              </xdr:from>
              <xdr:to>
                <xdr:col>37</xdr:col>
                <xdr:colOff>0</xdr:colOff>
                <xdr:row>25</xdr:row>
                <xdr:rowOff>14</xdr:rowOff>
              </xdr:to>
            </anchor>
          </commentPr>
        </mc:Choice>
        <mc:Fallback/>
      </mc:AlternateContent>
    </comment>
    <comment ref="AC26" authorId="0">
      <text>
        <r>
          <rPr>
            <b val="true"/>
            <sz val="8"/>
            <color rgb="FF000000"/>
            <rFont val="Tahoma"/>
            <family val="0"/>
          </rPr>
          <t xml:space="preserve">1/25/02 1.00 under cin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9</xdr:colOff>
                <xdr:row>24</xdr:row>
                <xdr:rowOff>2</xdr:rowOff>
              </xdr:from>
              <xdr:to>
                <xdr:col>37</xdr:col>
                <xdr:colOff>38</xdr:colOff>
                <xdr:row>28</xdr:row>
                <xdr:rowOff>7</xdr:rowOff>
              </xdr:to>
            </anchor>
          </commentPr>
        </mc:Choice>
        <mc:Fallback/>
      </mc:AlternateContent>
    </comment>
    <comment ref="AC28" authorId="0">
      <text>
        <r>
          <rPr>
            <sz val="8"/>
            <color rgb="FF000000"/>
            <rFont val="Tahoma"/>
            <family val="0"/>
          </rPr>
          <t xml:space="preserve">1/25/02 0.75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9</xdr:colOff>
                <xdr:row>26</xdr:row>
                <xdr:rowOff>2</xdr:rowOff>
              </xdr:from>
              <xdr:to>
                <xdr:col>34</xdr:col>
                <xdr:colOff>11</xdr:colOff>
                <xdr:row>30</xdr:row>
                <xdr:rowOff>10</xdr:rowOff>
              </xdr:to>
            </anchor>
          </commentPr>
        </mc:Choice>
        <mc:Fallback/>
      </mc:AlternateContent>
    </comment>
    <comment ref="AC30" authorId="0">
      <text>
        <r>
          <rPr>
            <sz val="8"/>
            <color rgb="FF000000"/>
            <rFont val="Tahoma"/>
            <family val="0"/>
          </rPr>
          <t xml:space="preserve">1/25/02 1.00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9</xdr:colOff>
                <xdr:row>28</xdr:row>
                <xdr:rowOff>3</xdr:rowOff>
              </xdr:from>
              <xdr:to>
                <xdr:col>34</xdr:col>
                <xdr:colOff>11</xdr:colOff>
                <xdr:row>32</xdr:row>
                <xdr:rowOff>10</xdr:rowOff>
              </xdr:to>
            </anchor>
          </commentPr>
        </mc:Choice>
        <mc:Fallback/>
      </mc:AlternateContent>
    </comment>
    <comment ref="AC32" authorId="0">
      <text>
        <r>
          <rPr>
            <sz val="8"/>
            <color rgb="FF000000"/>
            <rFont val="Tahoma"/>
            <family val="0"/>
          </rPr>
          <t xml:space="preserve">1/25/02 1.00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9</xdr:colOff>
                <xdr:row>30</xdr:row>
                <xdr:rowOff>3</xdr:rowOff>
              </xdr:from>
              <xdr:to>
                <xdr:col>34</xdr:col>
                <xdr:colOff>11</xdr:colOff>
                <xdr:row>34</xdr:row>
                <xdr:rowOff>11</xdr:rowOff>
              </xdr:to>
            </anchor>
          </commentPr>
        </mc:Choice>
        <mc:Fallback/>
      </mc:AlternateContent>
    </comment>
    <comment ref="AC36" authorId="0">
      <text>
        <r>
          <rPr>
            <sz val="8"/>
            <color rgb="FF000000"/>
            <rFont val="Tahoma"/>
            <family val="0"/>
          </rPr>
          <t xml:space="preserve">1/25/02 0.35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26</xdr:colOff>
                <xdr:row>34</xdr:row>
                <xdr:rowOff>11</xdr:rowOff>
              </xdr:from>
              <xdr:to>
                <xdr:col>36</xdr:col>
                <xdr:colOff>30</xdr:colOff>
                <xdr:row>36</xdr:row>
                <xdr:rowOff>3</xdr:rowOff>
              </xdr:to>
            </anchor>
          </commentPr>
        </mc:Choice>
        <mc:Fallback/>
      </mc:AlternateContent>
    </comment>
    <comment ref="AC38" authorId="0">
      <text>
        <r>
          <rPr>
            <sz val="8"/>
            <color rgb="FF000000"/>
            <rFont val="Tahoma"/>
            <family val="0"/>
          </rPr>
          <t xml:space="preserve">1/25/02 0.65 under cin
1/23/02 0.65 under cinergy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7</xdr:colOff>
                <xdr:row>36</xdr:row>
                <xdr:rowOff>3</xdr:rowOff>
              </xdr:from>
              <xdr:to>
                <xdr:col>38</xdr:col>
                <xdr:colOff>43</xdr:colOff>
                <xdr:row>39</xdr:row>
                <xdr:rowOff>17</xdr:rowOff>
              </xdr:to>
            </anchor>
          </commentPr>
        </mc:Choice>
        <mc:Fallback/>
      </mc:AlternateContent>
    </comment>
    <comment ref="AC40" authorId="0">
      <text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7</xdr:colOff>
                <xdr:row>38</xdr:row>
                <xdr:rowOff>0</xdr:rowOff>
              </xdr:from>
              <xdr:to>
                <xdr:col>34</xdr:col>
                <xdr:colOff>8</xdr:colOff>
                <xdr:row>42</xdr:row>
                <xdr:rowOff>6</xdr:rowOff>
              </xdr:to>
            </anchor>
          </commentPr>
        </mc:Choice>
        <mc:Fallback/>
      </mc:AlternateContent>
    </comment>
    <comment ref="AF2" authorId="0">
      <text>
        <r>
          <rPr>
            <b val="true"/>
            <sz val="8"/>
            <color rgb="FF000000"/>
            <rFont val="Tahoma"/>
            <family val="0"/>
          </rPr>
          <t xml:space="preserve">1/31/02 2.50 over cin
1/28/02 3.00 over cin
1/17/02 3.50 over cin 
1/15/02 3.25 over cin
1/24/02 3.55 OVER CIN
1/04/02 2.25 Over cin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26</xdr:colOff>
                <xdr:row>1</xdr:row>
                <xdr:rowOff>9</xdr:rowOff>
              </xdr:from>
              <xdr:to>
                <xdr:col>40</xdr:col>
                <xdr:colOff>7</xdr:colOff>
                <xdr:row>8</xdr:row>
                <xdr:rowOff>8</xdr:rowOff>
              </xdr:to>
            </anchor>
          </commentPr>
        </mc:Choice>
        <mc:Fallback/>
      </mc:AlternateContent>
    </comment>
    <comment ref="AF4" authorId="0">
      <text>
        <r>
          <rPr>
            <b val="true"/>
            <sz val="8"/>
            <color rgb="FF000000"/>
            <rFont val="Tahoma"/>
            <family val="0"/>
          </rPr>
          <t xml:space="preserve">1/31/02 0.75 over cin
1/24/02 1.25 overcin
1/07/02  0.75 over cin
1/02/02  1.00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31</xdr:colOff>
                <xdr:row>1</xdr:row>
                <xdr:rowOff>12</xdr:rowOff>
              </xdr:from>
              <xdr:to>
                <xdr:col>39</xdr:col>
                <xdr:colOff>17</xdr:colOff>
                <xdr:row>10</xdr:row>
                <xdr:rowOff>11</xdr:rowOff>
              </xdr:to>
            </anchor>
          </commentPr>
        </mc:Choice>
        <mc:Fallback/>
      </mc:AlternateContent>
    </comment>
    <comment ref="AF6" authorId="0">
      <text>
        <r>
          <rPr>
            <b val="true"/>
            <sz val="8"/>
            <color rgb="FF000000"/>
            <rFont val="Tahoma"/>
            <family val="0"/>
          </rPr>
          <t xml:space="preserve">1/31/02 .75 over cin
1/25/02 .50 OVER CIN
1/24/02 .65 over cin
1/22/02 .75 over cin
1/16/02 .25 over cin
1/15/02 .25 over cin
1/8/02 .25 over cin
1/7/02 .25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31</xdr:colOff>
                <xdr:row>4</xdr:row>
                <xdr:rowOff>6</xdr:rowOff>
              </xdr:from>
              <xdr:to>
                <xdr:col>39</xdr:col>
                <xdr:colOff>7</xdr:colOff>
                <xdr:row>16</xdr:row>
                <xdr:rowOff>9</xdr:rowOff>
              </xdr:to>
            </anchor>
          </commentPr>
        </mc:Choice>
        <mc:Fallback/>
      </mc:AlternateContent>
    </comment>
    <comment ref="AF8" authorId="0">
      <text>
        <r>
          <rPr>
            <b val="true"/>
            <sz val="8"/>
            <color rgb="FF000000"/>
            <rFont val="Tahoma"/>
            <family val="0"/>
          </rPr>
          <t xml:space="preserve">1/31/02 0.75 over cin
1/25/02 1.00 over cin
1/23/02 0.75 over cin
1/16/02 0.50/1.00
1/02/02 0. 50
12/24/01 50 over cin
flat/1.00 vs cin 12/19/01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30</xdr:colOff>
                <xdr:row>6</xdr:row>
                <xdr:rowOff>5</xdr:rowOff>
              </xdr:from>
              <xdr:to>
                <xdr:col>40</xdr:col>
                <xdr:colOff>17</xdr:colOff>
                <xdr:row>18</xdr:row>
                <xdr:rowOff>8</xdr:rowOff>
              </xdr:to>
            </anchor>
          </commentPr>
        </mc:Choice>
        <mc:Fallback/>
      </mc:AlternateContent>
    </comment>
    <comment ref="AF10" authorId="0">
      <text>
        <r>
          <rPr>
            <sz val="8"/>
            <color rgb="FF000000"/>
            <rFont val="Tahoma"/>
            <family val="0"/>
          </rPr>
          <t xml:space="preserve">1/31/02 1.25 over cin
1/28/02 1.75 over cin
1/25/02 1.75 over cin
1/24/02 1.60 over cin
1/23/02 125/175
1/22/02 1.35/1.75
1/15/02  .50/.75
1/09/02  .25/.35
1/07/02  .50/150
1/02/02  -.50/.50
1/02/02  1.00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26</xdr:colOff>
                <xdr:row>8</xdr:row>
                <xdr:rowOff>0</xdr:rowOff>
              </xdr:from>
              <xdr:to>
                <xdr:col>39</xdr:col>
                <xdr:colOff>9</xdr:colOff>
                <xdr:row>21</xdr:row>
                <xdr:rowOff>10</xdr:rowOff>
              </xdr:to>
            </anchor>
          </commentPr>
        </mc:Choice>
        <mc:Fallback/>
      </mc:AlternateContent>
    </comment>
    <comment ref="AF11" authorId="0">
      <text>
        <r>
          <rPr>
            <b val="true"/>
            <sz val="8"/>
            <color rgb="FF000000"/>
            <rFont val="Tahoma"/>
            <family val="0"/>
          </rPr>
          <t xml:space="preserve">1/22/02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4</xdr:colOff>
                <xdr:row>9</xdr:row>
                <xdr:rowOff>2</xdr:rowOff>
              </xdr:from>
              <xdr:to>
                <xdr:col>38</xdr:col>
                <xdr:colOff>27</xdr:colOff>
                <xdr:row>10</xdr:row>
                <xdr:rowOff>13</xdr:rowOff>
              </xdr:to>
            </anchor>
          </commentPr>
        </mc:Choice>
        <mc:Fallback/>
      </mc:AlternateContent>
    </comment>
    <comment ref="AF12" authorId="0">
      <text>
        <r>
          <rPr>
            <b val="true"/>
            <sz val="8"/>
            <color rgb="FF000000"/>
            <rFont val="Tahoma"/>
            <family val="0"/>
          </rPr>
          <t xml:space="preserve">1/31/02 0.25 over cin
1/25/02 1.00 over cin
1/16/02 0 .25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34</xdr:colOff>
                <xdr:row>10</xdr:row>
                <xdr:rowOff>2</xdr:rowOff>
              </xdr:from>
              <xdr:to>
                <xdr:col>40</xdr:col>
                <xdr:colOff>15</xdr:colOff>
                <xdr:row>16</xdr:row>
                <xdr:rowOff>8</xdr:rowOff>
              </xdr:to>
            </anchor>
          </commentPr>
        </mc:Choice>
        <mc:Fallback/>
      </mc:AlternateContent>
    </comment>
    <comment ref="AF14" authorId="0">
      <text>
        <r>
          <rPr>
            <b val="true"/>
            <sz val="8"/>
            <color rgb="FF000000"/>
            <rFont val="Tahoma"/>
            <family val="0"/>
          </rPr>
          <t xml:space="preserve">1/31/02 0.45 over cin
1/25/02 1.00 over cin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27</xdr:colOff>
                <xdr:row>12</xdr:row>
                <xdr:rowOff>6</xdr:rowOff>
              </xdr:from>
              <xdr:to>
                <xdr:col>39</xdr:col>
                <xdr:colOff>36</xdr:colOff>
                <xdr:row>19</xdr:row>
                <xdr:rowOff>1</xdr:rowOff>
              </xdr:to>
            </anchor>
          </commentPr>
        </mc:Choice>
        <mc:Fallback/>
      </mc:AlternateContent>
    </comment>
    <comment ref="AF17" authorId="0">
      <text>
        <r>
          <rPr>
            <b val="true"/>
            <sz val="8"/>
            <color rgb="FF000000"/>
            <rFont val="Tahoma"/>
            <family val="0"/>
          </rPr>
          <t xml:space="preserve">1/22/02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4</xdr:colOff>
                <xdr:row>15</xdr:row>
                <xdr:rowOff>2</xdr:rowOff>
              </xdr:from>
              <xdr:to>
                <xdr:col>38</xdr:col>
                <xdr:colOff>23</xdr:colOff>
                <xdr:row>17</xdr:row>
                <xdr:rowOff>5</xdr:rowOff>
              </xdr:to>
            </anchor>
          </commentPr>
        </mc:Choice>
        <mc:Fallback/>
      </mc:AlternateContent>
    </comment>
    <comment ref="AF20" authorId="0">
      <text>
        <r>
          <rPr>
            <b val="true"/>
            <sz val="8"/>
            <color rgb="FF000000"/>
            <rFont val="Tahoma"/>
            <family val="0"/>
          </rPr>
          <t xml:space="preserve">1/24/02 1.25 OVER CINERGY
1/10/02 .50 over cinergy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20</xdr:colOff>
                <xdr:row>19</xdr:row>
                <xdr:rowOff>0</xdr:rowOff>
              </xdr:from>
              <xdr:to>
                <xdr:col>38</xdr:col>
                <xdr:colOff>36</xdr:colOff>
                <xdr:row>21</xdr:row>
                <xdr:rowOff>10</xdr:rowOff>
              </xdr:to>
            </anchor>
          </commentPr>
        </mc:Choice>
        <mc:Fallback/>
      </mc:AlternateContent>
    </comment>
    <comment ref="AF24" authorId="0">
      <text>
        <r>
          <rPr>
            <sz val="8"/>
            <color rgb="FF000000"/>
            <rFont val="Tahoma"/>
            <family val="0"/>
          </rPr>
          <t xml:space="preserve">1/24/02 1.00 over cin
1/22/02 0 .50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19</xdr:colOff>
                <xdr:row>22</xdr:row>
                <xdr:rowOff>10</xdr:rowOff>
              </xdr:from>
              <xdr:to>
                <xdr:col>39</xdr:col>
                <xdr:colOff>35</xdr:colOff>
                <xdr:row>25</xdr:row>
                <xdr:rowOff>18</xdr:rowOff>
              </xdr:to>
            </anchor>
          </commentPr>
        </mc:Choice>
        <mc:Fallback/>
      </mc:AlternateContent>
    </comment>
    <comment ref="AF26" authorId="0">
      <text>
        <r>
          <rPr>
            <b val="true"/>
            <sz val="8"/>
            <color rgb="FF000000"/>
            <rFont val="Tahoma"/>
            <family val="0"/>
          </rPr>
          <t xml:space="preserve">1/25/02 1.00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9</xdr:colOff>
                <xdr:row>24</xdr:row>
                <xdr:rowOff>2</xdr:rowOff>
              </xdr:from>
              <xdr:to>
                <xdr:col>38</xdr:col>
                <xdr:colOff>19</xdr:colOff>
                <xdr:row>26</xdr:row>
                <xdr:rowOff>2</xdr:rowOff>
              </xdr:to>
            </anchor>
          </commentPr>
        </mc:Choice>
        <mc:Fallback/>
      </mc:AlternateContent>
    </comment>
    <comment ref="AF28" authorId="0">
      <text>
        <r>
          <rPr>
            <b val="true"/>
            <sz val="8"/>
            <color rgb="FF000000"/>
            <rFont val="Tahoma"/>
            <family val="0"/>
          </rPr>
          <t xml:space="preserve">1/25/02 1.25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9</xdr:colOff>
                <xdr:row>26</xdr:row>
                <xdr:rowOff>2</xdr:rowOff>
              </xdr:from>
              <xdr:to>
                <xdr:col>38</xdr:col>
                <xdr:colOff>25</xdr:colOff>
                <xdr:row>27</xdr:row>
                <xdr:rowOff>16</xdr:rowOff>
              </xdr:to>
            </anchor>
          </commentPr>
        </mc:Choice>
        <mc:Fallback/>
      </mc:AlternateContent>
    </comment>
    <comment ref="AF30" authorId="0">
      <text>
        <r>
          <rPr>
            <b val="true"/>
            <sz val="8"/>
            <color rgb="FF000000"/>
            <rFont val="Tahoma"/>
            <family val="0"/>
          </rPr>
          <t xml:space="preserve">1/25/02 1.00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9</xdr:colOff>
                <xdr:row>28</xdr:row>
                <xdr:rowOff>3</xdr:rowOff>
              </xdr:from>
              <xdr:to>
                <xdr:col>38</xdr:col>
                <xdr:colOff>23</xdr:colOff>
                <xdr:row>30</xdr:row>
                <xdr:rowOff>3</xdr:rowOff>
              </xdr:to>
            </anchor>
          </commentPr>
        </mc:Choice>
        <mc:Fallback/>
      </mc:AlternateContent>
    </comment>
    <comment ref="AF32" authorId="0">
      <text>
        <r>
          <rPr>
            <b val="true"/>
            <sz val="8"/>
            <color rgb="FF000000"/>
            <rFont val="Tahoma"/>
            <family val="0"/>
          </rPr>
          <t xml:space="preserve">1/25/02 1.00 over cin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9</xdr:colOff>
                <xdr:row>30</xdr:row>
                <xdr:rowOff>3</xdr:rowOff>
              </xdr:from>
              <xdr:to>
                <xdr:col>38</xdr:col>
                <xdr:colOff>35</xdr:colOff>
                <xdr:row>33</xdr:row>
                <xdr:rowOff>17</xdr:rowOff>
              </xdr:to>
            </anchor>
          </commentPr>
        </mc:Choice>
        <mc:Fallback/>
      </mc:AlternateContent>
    </comment>
    <comment ref="AF36" authorId="0">
      <text>
        <r>
          <rPr>
            <b val="true"/>
            <sz val="8"/>
            <color rgb="FF000000"/>
            <rFont val="Tahoma"/>
            <family val="0"/>
          </rPr>
          <t xml:space="preserve">1/7/02 .05/50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28</xdr:colOff>
                <xdr:row>34</xdr:row>
                <xdr:rowOff>11</xdr:rowOff>
              </xdr:from>
              <xdr:to>
                <xdr:col>38</xdr:col>
                <xdr:colOff>36</xdr:colOff>
                <xdr:row>36</xdr:row>
                <xdr:rowOff>6</xdr:rowOff>
              </xdr:to>
            </anchor>
          </commentPr>
        </mc:Choice>
        <mc:Fallback/>
      </mc:AlternateContent>
    </comment>
    <comment ref="AF38" authorId="0">
      <text>
        <r>
          <rPr>
            <sz val="8"/>
            <color rgb="FF000000"/>
            <rFont val="Tahoma"/>
            <family val="0"/>
          </rPr>
          <t xml:space="preserve">1/25/02 
1/22/02 4/5 roll .50/1.00
1/4/02 4yrs .75 over 3yrs
1/4/02 3yr/4yr Roll trades 4yrs .50 over
soc/cin 00/.50 1/2/02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11</xdr:colOff>
                <xdr:row>36</xdr:row>
                <xdr:rowOff>5</xdr:rowOff>
              </xdr:from>
              <xdr:to>
                <xdr:col>40</xdr:col>
                <xdr:colOff>18</xdr:colOff>
                <xdr:row>39</xdr:row>
                <xdr:rowOff>17</xdr:rowOff>
              </xdr:to>
            </anchor>
          </commentPr>
        </mc:Choice>
        <mc:Fallback/>
      </mc:AlternateContent>
    </comment>
    <comment ref="AF40" authorId="0">
      <text>
        <r>
          <rPr>
            <sz val="8"/>
            <color rgb="FF000000"/>
            <rFont val="Tahoma"/>
            <family val="0"/>
          </rPr>
          <t xml:space="preserve">1/28/02 1.00/1.50 soco /cin
1/22/02 1.25 over cin
cal05 soc/cin .25/.75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14</xdr:colOff>
                <xdr:row>38</xdr:row>
                <xdr:rowOff>2</xdr:rowOff>
              </xdr:from>
              <xdr:to>
                <xdr:col>40</xdr:col>
                <xdr:colOff>5</xdr:colOff>
                <xdr:row>41</xdr:row>
                <xdr:rowOff>15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9" authorId="0">
      <text>
        <r>
          <rPr>
            <b val="true"/>
            <sz val="8"/>
            <color rgb="FF000000"/>
            <rFont val="Tahoma"/>
            <family val="0"/>
          </rPr>
          <t xml:space="preserve">12/14/01 @1.00
12/10 .50 trades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27</xdr:row>
                <xdr:rowOff>19</xdr:rowOff>
              </xdr:from>
              <xdr:to>
                <xdr:col>7</xdr:col>
                <xdr:colOff>20</xdr:colOff>
                <xdr:row>33</xdr:row>
                <xdr:rowOff>6</xdr:rowOff>
              </xdr:to>
            </anchor>
          </commentPr>
        </mc:Choice>
        <mc:Fallback/>
      </mc:AlternateContent>
    </comment>
    <comment ref="D3" authorId="0">
      <text>
        <r>
          <rPr>
            <b val="true"/>
            <sz val="8"/>
            <color rgb="FF000000"/>
            <rFont val="Tahoma"/>
            <family val="0"/>
          </rPr>
          <t xml:space="preserve">1/17/02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1</xdr:row>
                <xdr:rowOff>2</xdr:rowOff>
              </xdr:from>
              <xdr:to>
                <xdr:col>9</xdr:col>
                <xdr:colOff>34</xdr:colOff>
                <xdr:row>2</xdr:row>
                <xdr:rowOff>11</xdr:rowOff>
              </xdr:to>
            </anchor>
          </commentPr>
        </mc:Choice>
        <mc:Fallback/>
      </mc:AlternateContent>
    </comment>
    <comment ref="D5" authorId="0">
      <text>
        <r>
          <rPr>
            <b val="true"/>
            <sz val="8"/>
            <color rgb="FF000000"/>
            <rFont val="Tahoma"/>
            <family val="0"/>
          </rPr>
          <t xml:space="preserve">2/4/02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14</xdr:colOff>
                <xdr:row>3</xdr:row>
                <xdr:rowOff>2</xdr:rowOff>
              </xdr:from>
              <xdr:to>
                <xdr:col>12</xdr:col>
                <xdr:colOff>18</xdr:colOff>
                <xdr:row>7</xdr:row>
                <xdr:rowOff>6</xdr:rowOff>
              </xdr:to>
            </anchor>
          </commentPr>
        </mc:Choice>
        <mc:Fallback/>
      </mc:AlternateContent>
    </comment>
    <comment ref="D12" authorId="0">
      <text>
        <r>
          <rPr>
            <b val="true"/>
            <sz val="8"/>
            <color rgb="FF000000"/>
            <rFont val="Tahoma"/>
            <family val="0"/>
          </rPr>
          <t xml:space="preserve">U 0.20 over Q4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10</xdr:row>
                <xdr:rowOff>4</xdr:rowOff>
              </xdr:from>
              <xdr:to>
                <xdr:col>10</xdr:col>
                <xdr:colOff>29</xdr:colOff>
                <xdr:row>12</xdr:row>
                <xdr:rowOff>3</xdr:rowOff>
              </xdr:to>
            </anchor>
          </commentPr>
        </mc:Choice>
        <mc:Fallback/>
      </mc:AlternateContent>
    </comment>
    <comment ref="D17" authorId="0">
      <text>
        <r>
          <rPr>
            <b val="true"/>
            <sz val="8"/>
            <color rgb="FF000000"/>
            <rFont val="Tahoma"/>
            <family val="0"/>
          </rPr>
          <t xml:space="preserve">@$18.00 12/21/01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15</xdr:row>
                <xdr:rowOff>2</xdr:rowOff>
              </xdr:from>
              <xdr:to>
                <xdr:col>10</xdr:col>
                <xdr:colOff>25</xdr:colOff>
                <xdr:row>16</xdr:row>
                <xdr:rowOff>11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0"/>
          </rPr>
          <t xml:space="preserve">1/30/02 1.25 under 
1/21/02 1.25 under fg03
1/17/02 1.00 under FG03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19</xdr:row>
                <xdr:rowOff>2</xdr:rowOff>
              </xdr:from>
              <xdr:to>
                <xdr:col>11</xdr:col>
                <xdr:colOff>5</xdr:colOff>
                <xdr:row>23</xdr:row>
                <xdr:rowOff>8</xdr:rowOff>
              </xdr:to>
            </anchor>
          </commentPr>
        </mc:Choice>
        <mc:Fallback/>
      </mc:AlternateContent>
    </comment>
    <comment ref="D24" authorId="0">
      <text>
        <r>
          <rPr>
            <sz val="8"/>
            <color rgb="FF000000"/>
            <rFont val="Tahoma"/>
            <family val="0"/>
          </rPr>
          <t xml:space="preserve">1/31/02 2.00 Over HJ03
1/24/02 2.25 over HJ03
1/23/02 2.00 over HJ03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22</xdr:row>
                <xdr:rowOff>3</xdr:rowOff>
              </xdr:from>
              <xdr:to>
                <xdr:col>12</xdr:col>
                <xdr:colOff>9</xdr:colOff>
                <xdr:row>26</xdr:row>
                <xdr:rowOff>10</xdr:rowOff>
              </xdr:to>
            </anchor>
          </commentPr>
        </mc:Choice>
        <mc:Fallback/>
      </mc:AlternateContent>
    </comment>
    <comment ref="D26" authorId="0">
      <text>
        <r>
          <rPr>
            <sz val="8"/>
            <color rgb="FF000000"/>
            <rFont val="Tahoma"/>
            <family val="0"/>
          </rPr>
          <t xml:space="preserve">1/31/02 5.00 OVER K03
1/17/02 5.75 over k03
1/11/02 5.00 Over K03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24</xdr:row>
                <xdr:rowOff>2</xdr:rowOff>
              </xdr:from>
              <xdr:to>
                <xdr:col>12</xdr:col>
                <xdr:colOff>18</xdr:colOff>
                <xdr:row>27</xdr:row>
                <xdr:rowOff>8</xdr:rowOff>
              </xdr:to>
            </anchor>
          </commentPr>
        </mc:Choice>
        <mc:Fallback/>
      </mc:AlternateContent>
    </comment>
    <comment ref="D28" authorId="0">
      <text>
        <r>
          <rPr>
            <b val="true"/>
            <sz val="8"/>
            <color rgb="FF000000"/>
            <rFont val="Tahoma"/>
            <family val="0"/>
          </rPr>
          <t xml:space="preserve">1/15/02  .75 over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26</xdr:row>
                <xdr:rowOff>2</xdr:rowOff>
              </xdr:from>
              <xdr:to>
                <xdr:col>9</xdr:col>
                <xdr:colOff>28</xdr:colOff>
                <xdr:row>27</xdr:row>
                <xdr:rowOff>16</xdr:rowOff>
              </xdr:to>
            </anchor>
          </commentPr>
        </mc:Choice>
        <mc:Fallback/>
      </mc:AlternateContent>
    </comment>
    <comment ref="D30" authorId="0">
      <text>
        <r>
          <rPr>
            <b val="true"/>
            <sz val="8"/>
            <color rgb="FF000000"/>
            <rFont val="Tahoma"/>
            <family val="0"/>
          </rPr>
          <t xml:space="preserve">1/29/02 0.75 under cin to q403
1/28/02 0.50 undercin to q403 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28</xdr:row>
                <xdr:rowOff>2</xdr:rowOff>
              </xdr:from>
              <xdr:to>
                <xdr:col>13</xdr:col>
                <xdr:colOff>33</xdr:colOff>
                <xdr:row>31</xdr:row>
                <xdr:rowOff>20</xdr:rowOff>
              </xdr:to>
            </anchor>
          </commentPr>
        </mc:Choice>
        <mc:Fallback/>
      </mc:AlternateContent>
    </comment>
    <comment ref="D36" authorId="0">
      <text>
        <r>
          <rPr>
            <b val="true"/>
            <sz val="8"/>
            <color rgb="FF000000"/>
            <rFont val="Tahoma"/>
            <family val="0"/>
          </rPr>
          <t xml:space="preserve">1/10/02 3/4 roll ilfted 1.00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34</xdr:row>
                <xdr:rowOff>4</xdr:rowOff>
              </xdr:from>
              <xdr:to>
                <xdr:col>12</xdr:col>
                <xdr:colOff>16</xdr:colOff>
                <xdr:row>36</xdr:row>
                <xdr:rowOff>3</xdr:rowOff>
              </xdr:to>
            </anchor>
          </commentPr>
        </mc:Choice>
        <mc:Fallback/>
      </mc:AlternateContent>
    </comment>
    <comment ref="D37" authorId="0">
      <text>
        <r>
          <rPr>
            <b val="true"/>
            <sz val="8"/>
            <color rgb="FF000000"/>
            <rFont val="Tahoma"/>
            <family val="0"/>
          </rPr>
          <t xml:space="preserve">-2/5/02  
@19 2/3/02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14</xdr:colOff>
                <xdr:row>34</xdr:row>
                <xdr:rowOff>10</xdr:rowOff>
              </xdr:from>
              <xdr:to>
                <xdr:col>10</xdr:col>
                <xdr:colOff>26</xdr:colOff>
                <xdr:row>38</xdr:row>
                <xdr:rowOff>17</xdr:rowOff>
              </xdr:to>
            </anchor>
          </commentPr>
        </mc:Choice>
        <mc:Fallback/>
      </mc:AlternateContent>
    </comment>
    <comment ref="D38" authorId="0">
      <text>
        <r>
          <rPr>
            <b val="true"/>
            <sz val="8"/>
            <color rgb="FF000000"/>
            <rFont val="Tahoma"/>
            <family val="0"/>
          </rPr>
          <t xml:space="preserve">1/23/02 @29.15
1/21/02 3/4 roll 1.15/1.25
1/17/02 3/4 roll .75/1.40
1/16/02 3/4 roll 1.25/1.50@1.25
1/15/02 3/4 roll .85/1.25
1/10/02 3/4roll .75/1.25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6</xdr:colOff>
                <xdr:row>37</xdr:row>
                <xdr:rowOff>9</xdr:rowOff>
              </xdr:from>
              <xdr:to>
                <xdr:col>14</xdr:col>
                <xdr:colOff>6</xdr:colOff>
                <xdr:row>43</xdr:row>
                <xdr:rowOff>10</xdr:rowOff>
              </xdr:to>
            </anchor>
          </commentPr>
        </mc:Choice>
        <mc:Fallback/>
      </mc:AlternateContent>
    </comment>
    <comment ref="D40" authorId="0">
      <text>
        <r>
          <rPr>
            <b val="true"/>
            <sz val="8"/>
            <color rgb="FF000000"/>
            <rFont val="Tahoma"/>
            <family val="0"/>
          </rPr>
          <t xml:space="preserve">1/16/02 4/5 roll  .35/.75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38</xdr:row>
                <xdr:rowOff>0</xdr:rowOff>
              </xdr:from>
              <xdr:to>
                <xdr:col>10</xdr:col>
                <xdr:colOff>18</xdr:colOff>
                <xdr:row>39</xdr:row>
                <xdr:rowOff>15</xdr:rowOff>
              </xdr:to>
            </anchor>
          </commentPr>
        </mc:Choice>
        <mc:Fallback/>
      </mc:AlternateContent>
    </comment>
    <comment ref="G2" authorId="0">
      <text>
        <r>
          <rPr>
            <b val="true"/>
            <sz val="8"/>
            <color rgb="FF000000"/>
            <rFont val="Tahoma"/>
            <family val="0"/>
          </rPr>
          <t xml:space="preserve">2/05/02 1.00 under cin
1/31/02 1.00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</xdr:colOff>
                <xdr:row>1</xdr:row>
                <xdr:rowOff>7</xdr:rowOff>
              </xdr:from>
              <xdr:to>
                <xdr:col>15</xdr:col>
                <xdr:colOff>29</xdr:colOff>
                <xdr:row>4</xdr:row>
                <xdr:rowOff>13</xdr:rowOff>
              </xdr:to>
            </anchor>
          </commentPr>
        </mc:Choice>
        <mc:Fallback/>
      </mc:AlternateContent>
    </comment>
    <comment ref="G4" authorId="0">
      <text>
        <r>
          <rPr>
            <b val="true"/>
            <sz val="8"/>
            <color rgb="FF000000"/>
            <rFont val="Tahoma"/>
            <family val="0"/>
          </rPr>
          <t xml:space="preserve">2/2/02 1.10 vs cin
2/1/02 1.45 vs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</xdr:colOff>
                <xdr:row>2</xdr:row>
                <xdr:rowOff>1</xdr:rowOff>
              </xdr:from>
              <xdr:to>
                <xdr:col>15</xdr:col>
                <xdr:colOff>7</xdr:colOff>
                <xdr:row>5</xdr:row>
                <xdr:rowOff>6</xdr:rowOff>
              </xdr:to>
            </anchor>
          </commentPr>
        </mc:Choice>
        <mc:Fallback/>
      </mc:AlternateContent>
    </comment>
    <comment ref="G6" authorId="0">
      <text>
        <r>
          <rPr>
            <b val="true"/>
            <sz val="8"/>
            <color rgb="FF000000"/>
            <rFont val="Tahoma"/>
            <family val="0"/>
          </rPr>
          <t xml:space="preserve">1/28/02 1.75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</xdr:colOff>
                <xdr:row>4</xdr:row>
                <xdr:rowOff>7</xdr:rowOff>
              </xdr:from>
              <xdr:to>
                <xdr:col>14</xdr:col>
                <xdr:colOff>7</xdr:colOff>
                <xdr:row>7</xdr:row>
                <xdr:rowOff>6</xdr:rowOff>
              </xdr:to>
            </anchor>
          </commentPr>
        </mc:Choice>
        <mc:Fallback/>
      </mc:AlternateContent>
    </comment>
    <comment ref="G8" authorId="0">
      <text>
        <r>
          <rPr>
            <b val="true"/>
            <sz val="8"/>
            <color rgb="FF000000"/>
            <rFont val="Tahoma"/>
            <family val="0"/>
          </rPr>
          <t xml:space="preserve">1/28/02 2.45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17</xdr:colOff>
                <xdr:row>6</xdr:row>
                <xdr:rowOff>6</xdr:rowOff>
              </xdr:from>
              <xdr:to>
                <xdr:col>13</xdr:col>
                <xdr:colOff>26</xdr:colOff>
                <xdr:row>9</xdr:row>
                <xdr:rowOff>10</xdr:rowOff>
              </xdr:to>
            </anchor>
          </commentPr>
        </mc:Choice>
        <mc:Fallback/>
      </mc:AlternateContent>
    </comment>
    <comment ref="G10" authorId="0">
      <text>
        <r>
          <rPr>
            <sz val="8"/>
            <color rgb="FF000000"/>
            <rFont val="Tahoma"/>
            <family val="0"/>
          </rPr>
          <t xml:space="preserve">3.45 2/4/02
3.65 1/30/02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</xdr:colOff>
                <xdr:row>7</xdr:row>
                <xdr:rowOff>7</xdr:rowOff>
              </xdr:from>
              <xdr:to>
                <xdr:col>15</xdr:col>
                <xdr:colOff>9</xdr:colOff>
                <xdr:row>10</xdr:row>
                <xdr:rowOff>8</xdr:rowOff>
              </xdr:to>
            </anchor>
          </commentPr>
        </mc:Choice>
        <mc:Fallback/>
      </mc:AlternateContent>
    </comment>
    <comment ref="G12" authorId="0">
      <text>
        <r>
          <rPr>
            <b val="true"/>
            <sz val="8"/>
            <color rgb="FF000000"/>
            <rFont val="Tahoma"/>
            <family val="0"/>
          </rPr>
          <t xml:space="preserve">2/1/02 1.45 under cin
1/29/02 1.00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</xdr:colOff>
                <xdr:row>10</xdr:row>
                <xdr:rowOff>7</xdr:rowOff>
              </xdr:from>
              <xdr:to>
                <xdr:col>13</xdr:col>
                <xdr:colOff>36</xdr:colOff>
                <xdr:row>13</xdr:row>
                <xdr:rowOff>3</xdr:rowOff>
              </xdr:to>
            </anchor>
          </commentPr>
        </mc:Choice>
        <mc:Fallback/>
      </mc:AlternateContent>
    </comment>
    <comment ref="G14" authorId="0">
      <text>
        <r>
          <rPr>
            <b val="true"/>
            <sz val="8"/>
            <color rgb="FF000000"/>
            <rFont val="Tahoma"/>
            <family val="0"/>
          </rPr>
          <t xml:space="preserve">2/05/02 1.00 under cin
1/31/02 1.05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</xdr:colOff>
                <xdr:row>12</xdr:row>
                <xdr:rowOff>7</xdr:rowOff>
              </xdr:from>
              <xdr:to>
                <xdr:col>14</xdr:col>
                <xdr:colOff>5</xdr:colOff>
                <xdr:row>18</xdr:row>
                <xdr:rowOff>9</xdr:rowOff>
              </xdr:to>
            </anchor>
          </commentPr>
        </mc:Choice>
        <mc:Fallback/>
      </mc:AlternateContent>
    </comment>
    <comment ref="G18" authorId="0">
      <text>
        <r>
          <rPr>
            <sz val="8"/>
            <color rgb="FF000000"/>
            <rFont val="Tahoma"/>
            <family val="0"/>
          </rPr>
          <t xml:space="preserve">1/15/02 1.85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19</xdr:colOff>
                <xdr:row>16</xdr:row>
                <xdr:rowOff>4</xdr:rowOff>
              </xdr:from>
              <xdr:to>
                <xdr:col>13</xdr:col>
                <xdr:colOff>21</xdr:colOff>
                <xdr:row>18</xdr:row>
                <xdr:rowOff>9</xdr:rowOff>
              </xdr:to>
            </anchor>
          </commentPr>
        </mc:Choice>
        <mc:Fallback/>
      </mc:AlternateContent>
    </comment>
    <comment ref="G20" authorId="0">
      <text>
        <r>
          <rPr>
            <b val="true"/>
            <sz val="8"/>
            <color rgb="FF000000"/>
            <rFont val="Tahoma"/>
            <family val="0"/>
          </rPr>
          <t xml:space="preserve">1/29/02 1.25 under cin
1/22/02 1.00 under cin
1/15/02 1.25 under cin
1/02/02 1.50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</xdr:colOff>
                <xdr:row>18</xdr:row>
                <xdr:rowOff>5</xdr:rowOff>
              </xdr:from>
              <xdr:to>
                <xdr:col>14</xdr:col>
                <xdr:colOff>2</xdr:colOff>
                <xdr:row>22</xdr:row>
                <xdr:rowOff>8</xdr:rowOff>
              </xdr:to>
            </anchor>
          </commentPr>
        </mc:Choice>
        <mc:Fallback/>
      </mc:AlternateContent>
    </comment>
    <comment ref="G22" authorId="0">
      <text>
        <r>
          <rPr>
            <b val="true"/>
            <sz val="8"/>
            <color rgb="FF000000"/>
            <rFont val="Tahoma"/>
            <family val="0"/>
          </rPr>
          <t xml:space="preserve">1/22/02 1.25 under cin
1/15/02 1.50 under cin
1/10/02  235 under cin    
1/10/02  fg03/hj03 roll 150/170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</xdr:colOff>
                <xdr:row>24</xdr:row>
                <xdr:rowOff>4</xdr:rowOff>
              </xdr:from>
              <xdr:to>
                <xdr:col>7</xdr:col>
                <xdr:colOff>25</xdr:colOff>
                <xdr:row>29</xdr:row>
                <xdr:rowOff>18</xdr:rowOff>
              </xdr:to>
            </anchor>
          </commentPr>
        </mc:Choice>
        <mc:Fallback/>
      </mc:AlternateContent>
    </comment>
    <comment ref="G24" authorId="0">
      <text>
        <r>
          <rPr>
            <sz val="8"/>
            <color rgb="FF000000"/>
            <rFont val="Tahoma"/>
            <family val="0"/>
          </rPr>
          <t xml:space="preserve">1/22/02 1.50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22</xdr:row>
                <xdr:rowOff>10</xdr:rowOff>
              </xdr:from>
              <xdr:to>
                <xdr:col>12</xdr:col>
                <xdr:colOff>42</xdr:colOff>
                <xdr:row>25</xdr:row>
                <xdr:rowOff>2</xdr:rowOff>
              </xdr:to>
            </anchor>
          </commentPr>
        </mc:Choice>
        <mc:Fallback/>
      </mc:AlternateContent>
    </comment>
    <comment ref="G26" authorId="0">
      <text>
        <r>
          <rPr>
            <sz val="8"/>
            <color rgb="FF000000"/>
            <rFont val="Tahoma"/>
            <family val="0"/>
          </rPr>
          <t xml:space="preserve">1/22/02 2.50 under cin
1/17/02 3.50 under cin
1/16/02 3.50 under cin
1/15/02 2.50 under cin
1.00 UNDER CINERGY
????? 1/11/02 2.50 under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22</xdr:colOff>
                <xdr:row>24</xdr:row>
                <xdr:rowOff>8</xdr:rowOff>
              </xdr:from>
              <xdr:to>
                <xdr:col>13</xdr:col>
                <xdr:colOff>18</xdr:colOff>
                <xdr:row>30</xdr:row>
                <xdr:rowOff>11</xdr:rowOff>
              </xdr:to>
            </anchor>
          </commentPr>
        </mc:Choice>
        <mc:Fallback/>
      </mc:AlternateContent>
    </comment>
    <comment ref="G28" authorId="0">
      <text>
        <r>
          <rPr>
            <b val="true"/>
            <sz val="8"/>
            <color rgb="FF000000"/>
            <rFont val="Tahoma"/>
            <family val="0"/>
          </rPr>
          <t xml:space="preserve">1/29/02 4.50 under cin
1/24/02 4.10 under cin
1/17/02 4.50 under cin 2/3 000/0.25
1/9/02 .50/.75 2/3 roll
1/7/02 trade 3/2 roll .50
1/2/02 5.00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26</xdr:row>
                <xdr:rowOff>10</xdr:rowOff>
              </xdr:from>
              <xdr:to>
                <xdr:col>16</xdr:col>
                <xdr:colOff>10</xdr:colOff>
                <xdr:row>32</xdr:row>
                <xdr:rowOff>1</xdr:rowOff>
              </xdr:to>
            </anchor>
          </commentPr>
        </mc:Choice>
        <mc:Fallback/>
      </mc:AlternateContent>
    </comment>
    <comment ref="G30" authorId="0">
      <text>
        <r>
          <rPr>
            <sz val="8"/>
            <color rgb="FF000000"/>
            <rFont val="Tahoma"/>
            <family val="0"/>
          </rPr>
          <t xml:space="preserve">1/9/02 1.00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28</xdr:row>
                <xdr:rowOff>10</xdr:rowOff>
              </xdr:from>
              <xdr:to>
                <xdr:col>12</xdr:col>
                <xdr:colOff>11</xdr:colOff>
                <xdr:row>34</xdr:row>
                <xdr:rowOff>13</xdr:rowOff>
              </xdr:to>
            </anchor>
          </commentPr>
        </mc:Choice>
        <mc:Fallback/>
      </mc:AlternateContent>
    </comment>
    <comment ref="G32" authorId="0">
      <text>
        <r>
          <rPr>
            <b val="true"/>
            <sz val="8"/>
            <color rgb="FF000000"/>
            <rFont val="Tahoma"/>
            <family val="0"/>
          </rPr>
          <t xml:space="preserve">2/1/02 1.10 under cin
1/23/02 .50 under cin
1/8/02 .75 under
1/7/02 .75 under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19</xdr:colOff>
                <xdr:row>30</xdr:row>
                <xdr:rowOff>1</xdr:rowOff>
              </xdr:from>
              <xdr:to>
                <xdr:col>13</xdr:col>
                <xdr:colOff>18</xdr:colOff>
                <xdr:row>35</xdr:row>
                <xdr:rowOff>4</xdr:rowOff>
              </xdr:to>
            </anchor>
          </commentPr>
        </mc:Choice>
        <mc:Fallback/>
      </mc:AlternateContent>
    </comment>
    <comment ref="G36" authorId="0">
      <text>
        <r>
          <rPr>
            <b val="true"/>
            <sz val="8"/>
            <color rgb="FF000000"/>
            <rFont val="Tahoma"/>
            <family val="0"/>
          </rPr>
          <t xml:space="preserve">1/17/02 cin/nt 195/210
1/02/02 2.50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0</xdr:colOff>
                <xdr:row>34</xdr:row>
                <xdr:rowOff>1</xdr:rowOff>
              </xdr:from>
              <xdr:to>
                <xdr:col>16</xdr:col>
                <xdr:colOff>2</xdr:colOff>
                <xdr:row>37</xdr:row>
                <xdr:rowOff>16</xdr:rowOff>
              </xdr:to>
            </anchor>
          </commentPr>
        </mc:Choice>
        <mc:Fallback/>
      </mc:AlternateContent>
    </comment>
    <comment ref="G38" authorId="0">
      <text>
        <r>
          <rPr>
            <b val="true"/>
            <sz val="8"/>
            <color rgb="FF000000"/>
            <rFont val="Tahoma"/>
            <family val="0"/>
          </rPr>
          <t xml:space="preserve">2/05/02 2.50 under cin
1/31/02 2.25 under cin
1/17/02 2.25 under cin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22</xdr:colOff>
                <xdr:row>36</xdr:row>
                <xdr:rowOff>9</xdr:rowOff>
              </xdr:from>
              <xdr:to>
                <xdr:col>16</xdr:col>
                <xdr:colOff>17</xdr:colOff>
                <xdr:row>42</xdr:row>
                <xdr:rowOff>12</xdr:rowOff>
              </xdr:to>
            </anchor>
          </commentPr>
        </mc:Choice>
        <mc:Fallback/>
      </mc:AlternateContent>
    </comment>
    <comment ref="G40" authorId="0">
      <text>
        <r>
          <rPr>
            <b val="true"/>
            <sz val="8"/>
            <color rgb="FF000000"/>
            <rFont val="Tahoma"/>
            <family val="0"/>
          </rPr>
          <t xml:space="preserve">2/05/02 3.00 under cin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19</xdr:colOff>
                <xdr:row>38</xdr:row>
                <xdr:rowOff>0</xdr:rowOff>
              </xdr:from>
              <xdr:to>
                <xdr:col>15</xdr:col>
                <xdr:colOff>11</xdr:colOff>
                <xdr:row>41</xdr:row>
                <xdr:rowOff>16</xdr:rowOff>
              </xdr:to>
            </anchor>
          </commentPr>
        </mc:Choice>
        <mc:Fallback/>
      </mc:AlternateContent>
    </comment>
    <comment ref="G42" authorId="0">
      <text>
        <r>
          <rPr>
            <b val="true"/>
            <sz val="8"/>
            <color rgb="FF000000"/>
            <rFont val="Tahoma"/>
            <family val="0"/>
          </rPr>
          <t xml:space="preserve">1/31/02 1.90 under cin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40</xdr:row>
                <xdr:rowOff>4</xdr:rowOff>
              </xdr:from>
              <xdr:to>
                <xdr:col>13</xdr:col>
                <xdr:colOff>27</xdr:colOff>
                <xdr:row>42</xdr:row>
                <xdr:rowOff>10</xdr:rowOff>
              </xdr:to>
            </anchor>
          </commentPr>
        </mc:Choice>
        <mc:Fallback/>
      </mc:AlternateContent>
    </comment>
    <comment ref="G44" authorId="0">
      <text>
        <r>
          <rPr>
            <b val="true"/>
            <sz val="8"/>
            <color rgb="FF000000"/>
            <rFont val="Tahoma"/>
            <family val="0"/>
          </rPr>
          <t xml:space="preserve">1/31/02 2.00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41</xdr:row>
                <xdr:rowOff>16</xdr:rowOff>
              </xdr:from>
              <xdr:to>
                <xdr:col>13</xdr:col>
                <xdr:colOff>19</xdr:colOff>
                <xdr:row>44</xdr:row>
                <xdr:rowOff>4</xdr:rowOff>
              </xdr:to>
            </anchor>
          </commentPr>
        </mc:Choice>
        <mc:Fallback/>
      </mc:AlternateContent>
    </comment>
    <comment ref="J2" authorId="0">
      <text>
        <r>
          <rPr>
            <b val="true"/>
            <sz val="8"/>
            <color rgb="FF000000"/>
            <rFont val="Tahoma"/>
            <family val="0"/>
          </rPr>
          <t xml:space="preserve">1/31/02 0.60 under cin
1/30/02 1.35 under cin
1/28/02 1.15 under cin
1/25/02 1.20 under cin
1/22/02 0.90 under cin
1/21/02 0.60 under cin
1/17/02 1.15 over
1/16/02 .10 over
1/15/02 .20 over
1/10/02 .10 under
1/08/02 .80 under
1/07/02 1.40 under
1/03/02 .40 under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1</xdr:row>
                <xdr:rowOff>8</xdr:rowOff>
              </xdr:from>
              <xdr:to>
                <xdr:col>18</xdr:col>
                <xdr:colOff>3</xdr:colOff>
                <xdr:row>15</xdr:row>
                <xdr:rowOff>16</xdr:rowOff>
              </xdr:to>
            </anchor>
          </commentPr>
        </mc:Choice>
        <mc:Fallback/>
      </mc:AlternateContent>
    </comment>
    <comment ref="J4" authorId="0">
      <text>
        <r>
          <rPr>
            <b val="true"/>
            <sz val="8"/>
            <color rgb="FF000000"/>
            <rFont val="Tahoma"/>
            <family val="0"/>
          </rPr>
          <t xml:space="preserve">.60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2</xdr:row>
                <xdr:rowOff>1</xdr:rowOff>
              </xdr:from>
              <xdr:to>
                <xdr:col>15</xdr:col>
                <xdr:colOff>7</xdr:colOff>
                <xdr:row>10</xdr:row>
                <xdr:rowOff>3</xdr:rowOff>
              </xdr:to>
            </anchor>
          </commentPr>
        </mc:Choice>
        <mc:Fallback/>
      </mc:AlternateContent>
    </comment>
    <comment ref="J6" authorId="0">
      <text>
        <r>
          <rPr>
            <b val="true"/>
            <sz val="8"/>
            <color rgb="FF000000"/>
            <rFont val="Tahoma"/>
            <family val="0"/>
          </rPr>
          <t xml:space="preserve">1/23/02 0.75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4</xdr:row>
                <xdr:rowOff>6</xdr:rowOff>
              </xdr:from>
              <xdr:to>
                <xdr:col>16</xdr:col>
                <xdr:colOff>11</xdr:colOff>
                <xdr:row>6</xdr:row>
                <xdr:rowOff>13</xdr:rowOff>
              </xdr:to>
            </anchor>
          </commentPr>
        </mc:Choice>
        <mc:Fallback/>
      </mc:AlternateContent>
    </comment>
    <comment ref="J8" authorId="0">
      <text>
        <r>
          <rPr>
            <b val="true"/>
            <sz val="8"/>
            <color rgb="FF000000"/>
            <rFont val="Tahoma"/>
            <family val="0"/>
          </rPr>
          <t xml:space="preserve">1.50 lower than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6</xdr:row>
                <xdr:rowOff>6</xdr:rowOff>
              </xdr:from>
              <xdr:to>
                <xdr:col>15</xdr:col>
                <xdr:colOff>4</xdr:colOff>
                <xdr:row>11</xdr:row>
                <xdr:rowOff>14</xdr:rowOff>
              </xdr:to>
            </anchor>
          </commentPr>
        </mc:Choice>
        <mc:Fallback/>
      </mc:AlternateContent>
    </comment>
    <comment ref="J10" authorId="0">
      <text>
        <r>
          <rPr>
            <b val="true"/>
            <sz val="8"/>
            <color rgb="FF000000"/>
            <rFont val="Tahoma"/>
            <family val="0"/>
          </rPr>
          <t xml:space="preserve">2/01/02 1.50 under cin
1/23/02 1.75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11</xdr:colOff>
                <xdr:row>8</xdr:row>
                <xdr:rowOff>6</xdr:rowOff>
              </xdr:from>
              <xdr:to>
                <xdr:col>15</xdr:col>
                <xdr:colOff>39</xdr:colOff>
                <xdr:row>11</xdr:row>
                <xdr:rowOff>15</xdr:rowOff>
              </xdr:to>
            </anchor>
          </commentPr>
        </mc:Choice>
        <mc:Fallback/>
      </mc:AlternateContent>
    </comment>
    <comment ref="J12" authorId="0">
      <text>
        <r>
          <rPr>
            <b val="true"/>
            <sz val="8"/>
            <color rgb="FF000000"/>
            <rFont val="Tahoma"/>
            <family val="0"/>
          </rPr>
          <t xml:space="preserve">1/15/02 .60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10</xdr:row>
                <xdr:rowOff>6</xdr:rowOff>
              </xdr:from>
              <xdr:to>
                <xdr:col>15</xdr:col>
                <xdr:colOff>7</xdr:colOff>
                <xdr:row>15</xdr:row>
                <xdr:rowOff>11</xdr:rowOff>
              </xdr:to>
            </anchor>
          </commentPr>
        </mc:Choice>
        <mc:Fallback/>
      </mc:AlternateContent>
    </comment>
    <comment ref="J14" authorId="0">
      <text>
        <r>
          <rPr>
            <b val="true"/>
            <sz val="8"/>
            <color rgb="FF000000"/>
            <rFont val="Tahoma"/>
            <family val="0"/>
          </rPr>
          <t xml:space="preserve">1/31/02 0.60 under
1/28/02 0.40 under
1/10/02 0.75 under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12</xdr:row>
                <xdr:rowOff>6</xdr:rowOff>
              </xdr:from>
              <xdr:to>
                <xdr:col>18</xdr:col>
                <xdr:colOff>3</xdr:colOff>
                <xdr:row>16</xdr:row>
                <xdr:rowOff>10</xdr:rowOff>
              </xdr:to>
            </anchor>
          </commentPr>
        </mc:Choice>
        <mc:Fallback/>
      </mc:AlternateContent>
    </comment>
    <comment ref="J20" authorId="0">
      <text>
        <r>
          <rPr>
            <b val="true"/>
            <sz val="8"/>
            <color rgb="FF000000"/>
            <rFont val="Tahoma"/>
            <family val="0"/>
          </rPr>
          <t xml:space="preserve">-50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18</xdr:row>
                <xdr:rowOff>5</xdr:rowOff>
              </xdr:from>
              <xdr:to>
                <xdr:col>15</xdr:col>
                <xdr:colOff>4</xdr:colOff>
                <xdr:row>26</xdr:row>
                <xdr:rowOff>12</xdr:rowOff>
              </xdr:to>
            </anchor>
          </commentPr>
        </mc:Choice>
        <mc:Fallback/>
      </mc:AlternateContent>
    </comment>
    <comment ref="J22" authorId="0">
      <text>
        <r>
          <rPr>
            <b val="true"/>
            <sz val="8"/>
            <color rgb="FF000000"/>
            <rFont val="Tahoma"/>
            <family val="0"/>
          </rPr>
          <t xml:space="preserve">-.50 cin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20</xdr:row>
                <xdr:rowOff>12</xdr:rowOff>
              </xdr:from>
              <xdr:to>
                <xdr:col>15</xdr:col>
                <xdr:colOff>4</xdr:colOff>
                <xdr:row>25</xdr:row>
                <xdr:rowOff>3</xdr:rowOff>
              </xdr:to>
            </anchor>
          </commentPr>
        </mc:Choice>
        <mc:Fallback/>
      </mc:AlternateContent>
    </comment>
    <comment ref="J24" authorId="0">
      <text>
        <r>
          <rPr>
            <b val="true"/>
            <sz val="8"/>
            <color rgb="FF000000"/>
            <rFont val="Tahoma"/>
            <family val="0"/>
          </rPr>
          <t xml:space="preserve">-75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22</xdr:row>
                <xdr:rowOff>10</xdr:rowOff>
              </xdr:from>
              <xdr:to>
                <xdr:col>15</xdr:col>
                <xdr:colOff>4</xdr:colOff>
                <xdr:row>28</xdr:row>
                <xdr:rowOff>6</xdr:rowOff>
              </xdr:to>
            </anchor>
          </commentPr>
        </mc:Choice>
        <mc:Fallback/>
      </mc:AlternateContent>
    </comment>
    <comment ref="J26" authorId="0">
      <text>
        <r>
          <rPr>
            <b val="true"/>
            <sz val="8"/>
            <color rgb="FF000000"/>
            <rFont val="Tahoma"/>
            <family val="0"/>
          </rPr>
          <t xml:space="preserve">-.50
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24</xdr:row>
                <xdr:rowOff>8</xdr:rowOff>
              </xdr:from>
              <xdr:to>
                <xdr:col>15</xdr:col>
                <xdr:colOff>4</xdr:colOff>
                <xdr:row>28</xdr:row>
                <xdr:rowOff>7</xdr:rowOff>
              </xdr:to>
            </anchor>
          </commentPr>
        </mc:Choice>
        <mc:Fallback/>
      </mc:AlternateContent>
    </comment>
    <comment ref="J28" authorId="0">
      <text>
        <r>
          <rPr>
            <b val="true"/>
            <sz val="8"/>
            <color rgb="FF000000"/>
            <rFont val="Tahoma"/>
            <family val="0"/>
          </rPr>
          <t xml:space="preserve">tva 2/3 roll .25/.75
-1.00 bid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26</xdr:row>
                <xdr:rowOff>10</xdr:rowOff>
              </xdr:from>
              <xdr:to>
                <xdr:col>15</xdr:col>
                <xdr:colOff>4</xdr:colOff>
                <xdr:row>32</xdr:row>
                <xdr:rowOff>6</xdr:rowOff>
              </xdr:to>
            </anchor>
          </commentPr>
        </mc:Choice>
        <mc:Fallback/>
      </mc:AlternateContent>
    </comment>
    <comment ref="J30" authorId="0">
      <text>
        <r>
          <rPr>
            <b val="true"/>
            <sz val="8"/>
            <color rgb="FF000000"/>
            <rFont val="Tahoma"/>
            <family val="0"/>
          </rPr>
          <t xml:space="preserve">-75 to cin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28</xdr:row>
                <xdr:rowOff>10</xdr:rowOff>
              </xdr:from>
              <xdr:to>
                <xdr:col>15</xdr:col>
                <xdr:colOff>4</xdr:colOff>
                <xdr:row>34</xdr:row>
                <xdr:rowOff>13</xdr:rowOff>
              </xdr:to>
            </anchor>
          </commentPr>
        </mc:Choice>
        <mc:Fallback/>
      </mc:AlternateContent>
    </comment>
    <comment ref="J32" authorId="0">
      <text>
        <r>
          <rPr>
            <b val="true"/>
            <sz val="8"/>
            <color rgb="FF000000"/>
            <rFont val="Tahoma"/>
            <family val="0"/>
          </rPr>
          <t xml:space="preserve">1/7/02 -50 to cin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30</xdr:row>
                <xdr:rowOff>6</xdr:rowOff>
              </xdr:from>
              <xdr:to>
                <xdr:col>15</xdr:col>
                <xdr:colOff>4</xdr:colOff>
                <xdr:row>36</xdr:row>
                <xdr:rowOff>11</xdr:rowOff>
              </xdr:to>
            </anchor>
          </commentPr>
        </mc:Choice>
        <mc:Fallback/>
      </mc:AlternateContent>
    </comment>
    <comment ref="J36" authorId="0">
      <text>
        <r>
          <rPr>
            <b val="true"/>
            <sz val="8"/>
            <color rgb="FF000000"/>
            <rFont val="Tahoma"/>
            <family val="0"/>
          </rPr>
          <t xml:space="preserve">1/23/02 cin/tva 0.65/0.85
1/17/02 cin/tva 0.50/0.90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34</xdr:row>
                <xdr:rowOff>0</xdr:rowOff>
              </xdr:from>
              <xdr:to>
                <xdr:col>19</xdr:col>
                <xdr:colOff>0</xdr:colOff>
                <xdr:row>38</xdr:row>
                <xdr:rowOff>11</xdr:rowOff>
              </xdr:to>
            </anchor>
          </commentPr>
        </mc:Choice>
        <mc:Fallback/>
      </mc:AlternateContent>
    </comment>
    <comment ref="J38" authorId="0">
      <text>
        <r>
          <rPr>
            <b val="true"/>
            <sz val="8"/>
            <color rgb="FF000000"/>
            <rFont val="Tahoma"/>
            <family val="0"/>
          </rPr>
          <t xml:space="preserve">1/17/02 cin/tva 0.60/.80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22</xdr:colOff>
                <xdr:row>36</xdr:row>
                <xdr:rowOff>9</xdr:rowOff>
              </xdr:from>
              <xdr:to>
                <xdr:col>18</xdr:col>
                <xdr:colOff>17</xdr:colOff>
                <xdr:row>40</xdr:row>
                <xdr:rowOff>6</xdr:rowOff>
              </xdr:to>
            </anchor>
          </commentPr>
        </mc:Choice>
        <mc:Fallback/>
      </mc:AlternateContent>
    </comment>
    <comment ref="J40" authorId="0">
      <text>
        <r>
          <rPr>
            <b val="true"/>
            <sz val="8"/>
            <color rgb="FF000000"/>
            <rFont val="Tahoma"/>
            <family val="0"/>
          </rPr>
          <t xml:space="preserve">1/23/02 0.60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38</xdr:row>
                <xdr:rowOff>4</xdr:rowOff>
              </xdr:from>
              <xdr:to>
                <xdr:col>16</xdr:col>
                <xdr:colOff>12</xdr:colOff>
                <xdr:row>40</xdr:row>
                <xdr:rowOff>6</xdr:rowOff>
              </xdr:to>
            </anchor>
          </commentPr>
        </mc:Choice>
        <mc:Fallback/>
      </mc:AlternateContent>
    </comment>
    <comment ref="J42" authorId="0">
      <text>
        <r>
          <rPr>
            <b val="true"/>
            <sz val="8"/>
            <color rgb="FF000000"/>
            <rFont val="Tahoma"/>
            <family val="0"/>
          </rPr>
          <t xml:space="preserve">50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22</xdr:colOff>
                <xdr:row>40</xdr:row>
                <xdr:rowOff>2</xdr:rowOff>
              </xdr:from>
              <xdr:to>
                <xdr:col>15</xdr:col>
                <xdr:colOff>15</xdr:colOff>
                <xdr:row>44</xdr:row>
                <xdr:rowOff>4</xdr:rowOff>
              </xdr:to>
            </anchor>
          </commentPr>
        </mc:Choice>
        <mc:Fallback/>
      </mc:AlternateContent>
    </comment>
    <comment ref="M3" authorId="0">
      <text>
        <r>
          <rPr>
            <b val="true"/>
            <sz val="8"/>
            <color rgb="FF000000"/>
            <rFont val="Tahoma"/>
            <family val="0"/>
          </rPr>
          <t xml:space="preserve">12/14/01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18</xdr:colOff>
                <xdr:row>1</xdr:row>
                <xdr:rowOff>2</xdr:rowOff>
              </xdr:from>
              <xdr:to>
                <xdr:col>18</xdr:col>
                <xdr:colOff>14</xdr:colOff>
                <xdr:row>7</xdr:row>
                <xdr:rowOff>8</xdr:rowOff>
              </xdr:to>
            </anchor>
          </commentPr>
        </mc:Choice>
        <mc:Fallback/>
      </mc:AlternateContent>
    </comment>
    <comment ref="M17" authorId="0">
      <text>
        <r>
          <rPr>
            <b val="true"/>
            <sz val="8"/>
            <color rgb="FF000000"/>
            <rFont val="Tahoma"/>
            <family val="0"/>
          </rPr>
          <t xml:space="preserve">12/14/01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18</xdr:colOff>
                <xdr:row>15</xdr:row>
                <xdr:rowOff>2</xdr:rowOff>
              </xdr:from>
              <xdr:to>
                <xdr:col>18</xdr:col>
                <xdr:colOff>14</xdr:colOff>
                <xdr:row>21</xdr:row>
                <xdr:rowOff>3</xdr:rowOff>
              </xdr:to>
            </anchor>
          </commentPr>
        </mc:Choice>
        <mc:Fallback/>
      </mc:AlternateContent>
    </comment>
    <comment ref="M28" authorId="0">
      <text>
        <r>
          <rPr>
            <sz val="8"/>
            <color rgb="FF000000"/>
            <rFont val="Tahoma"/>
            <family val="0"/>
          </rPr>
          <t xml:space="preserve">2/05/02 8.25 Over Cinergy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26</xdr:row>
                <xdr:rowOff>4</xdr:rowOff>
              </xdr:from>
              <xdr:to>
                <xdr:col>18</xdr:col>
                <xdr:colOff>38</xdr:colOff>
                <xdr:row>30</xdr:row>
                <xdr:rowOff>10</xdr:rowOff>
              </xdr:to>
            </anchor>
          </commentPr>
        </mc:Choice>
        <mc:Fallback/>
      </mc:AlternateContent>
    </comment>
    <comment ref="N10" authorId="0">
      <text>
        <r>
          <rPr>
            <sz val="8"/>
            <color rgb="FF000000"/>
            <rFont val="Tahoma"/>
            <family val="0"/>
          </rPr>
          <t xml:space="preserve">6.15 trades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15</xdr:colOff>
                <xdr:row>8</xdr:row>
                <xdr:rowOff>7</xdr:rowOff>
              </xdr:from>
              <xdr:to>
                <xdr:col>19</xdr:col>
                <xdr:colOff>18</xdr:colOff>
                <xdr:row>13</xdr:row>
                <xdr:rowOff>11</xdr:rowOff>
              </xdr:to>
            </anchor>
          </commentPr>
        </mc:Choice>
        <mc:Fallback/>
      </mc:AlternateContent>
    </comment>
    <comment ref="P11" authorId="0">
      <text>
        <r>
          <rPr>
            <b val="true"/>
            <sz val="8"/>
            <color rgb="FF000000"/>
            <rFont val="Tahoma"/>
            <family val="0"/>
          </rPr>
          <t xml:space="preserve">1/28/02 @3.65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20</xdr:colOff>
                <xdr:row>9</xdr:row>
                <xdr:rowOff>2</xdr:rowOff>
              </xdr:from>
              <xdr:to>
                <xdr:col>24</xdr:col>
                <xdr:colOff>35</xdr:colOff>
                <xdr:row>13</xdr:row>
                <xdr:rowOff>15</xdr:rowOff>
              </xdr:to>
            </anchor>
          </commentPr>
        </mc:Choice>
        <mc:Fallback/>
      </mc:AlternateContent>
    </comment>
    <comment ref="P18" authorId="0">
      <text>
        <r>
          <rPr>
            <sz val="8"/>
            <color rgb="FF000000"/>
            <rFont val="Tahoma"/>
            <family val="0"/>
          </rPr>
          <t xml:space="preserve">12/12/01 245/275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17</xdr:colOff>
                <xdr:row>16</xdr:row>
                <xdr:rowOff>8</xdr:rowOff>
              </xdr:from>
              <xdr:to>
                <xdr:col>21</xdr:col>
                <xdr:colOff>13</xdr:colOff>
                <xdr:row>23</xdr:row>
                <xdr:rowOff>11</xdr:rowOff>
              </xdr:to>
            </anchor>
          </commentPr>
        </mc:Choice>
        <mc:Fallback/>
      </mc:AlternateContent>
    </comment>
    <comment ref="S3" authorId="0">
      <text>
        <r>
          <rPr>
            <sz val="8"/>
            <color rgb="FF000000"/>
            <rFont val="Tahoma"/>
            <family val="0"/>
          </rPr>
          <t xml:space="preserve">12/17/01 - 4.80
12/14/01 - 4.50
Early Dec Collapsed 3.55…3.25..3.00..275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1</xdr:row>
                <xdr:rowOff>6</xdr:rowOff>
              </xdr:from>
              <xdr:to>
                <xdr:col>24</xdr:col>
                <xdr:colOff>14</xdr:colOff>
                <xdr:row>11</xdr:row>
                <xdr:rowOff>8</xdr:rowOff>
              </xdr:to>
            </anchor>
          </commentPr>
        </mc:Choice>
        <mc:Fallback/>
      </mc:AlternateContent>
    </comment>
    <comment ref="S10" authorId="0">
      <text>
        <r>
          <rPr>
            <b val="true"/>
            <sz val="8"/>
            <color rgb="FF000000"/>
            <rFont val="Tahoma"/>
            <family val="0"/>
          </rPr>
          <t xml:space="preserve">1/15/02 @7.20
1/08/02 @6.25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18</xdr:colOff>
                <xdr:row>8</xdr:row>
                <xdr:rowOff>1</xdr:rowOff>
              </xdr:from>
              <xdr:to>
                <xdr:col>24</xdr:col>
                <xdr:colOff>22</xdr:colOff>
                <xdr:row>12</xdr:row>
                <xdr:rowOff>3</xdr:rowOff>
              </xdr:to>
            </anchor>
          </commentPr>
        </mc:Choice>
        <mc:Fallback/>
      </mc:AlternateContent>
    </comment>
    <comment ref="W10" authorId="0">
      <text>
        <r>
          <rPr>
            <b val="true"/>
            <sz val="8"/>
            <color rgb="FF000000"/>
            <rFont val="Tahoma"/>
            <family val="0"/>
          </rPr>
          <t xml:space="preserve">175 trade against cin
12/11/01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20</xdr:colOff>
                <xdr:row>8</xdr:row>
                <xdr:rowOff>6</xdr:rowOff>
              </xdr:from>
              <xdr:to>
                <xdr:col>28</xdr:col>
                <xdr:colOff>20</xdr:colOff>
                <xdr:row>13</xdr:row>
                <xdr:rowOff>11</xdr:rowOff>
              </xdr:to>
            </anchor>
          </commentPr>
        </mc:Choice>
        <mc:Fallback/>
      </mc:AlternateContent>
    </comment>
    <comment ref="AC2" authorId="0">
      <text>
        <r>
          <rPr>
            <b val="true"/>
            <sz val="8"/>
            <color rgb="FF000000"/>
            <rFont val="Tahoma"/>
            <family val="0"/>
          </rPr>
          <t xml:space="preserve">2/05/02 0.090 over cin
1/30/02 0.30 over cin
1/25/02 0.30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25</xdr:colOff>
                <xdr:row>1</xdr:row>
                <xdr:rowOff>8</xdr:rowOff>
              </xdr:from>
              <xdr:to>
                <xdr:col>37</xdr:col>
                <xdr:colOff>24</xdr:colOff>
                <xdr:row>5</xdr:row>
                <xdr:rowOff>13</xdr:rowOff>
              </xdr:to>
            </anchor>
          </commentPr>
        </mc:Choice>
        <mc:Fallback/>
      </mc:AlternateContent>
    </comment>
    <comment ref="AC4" authorId="0">
      <text>
        <r>
          <rPr>
            <sz val="8"/>
            <color rgb="FF000000"/>
            <rFont val="Tahoma"/>
            <family val="0"/>
          </rPr>
          <t xml:space="preserve">2/04/02 0.00/0.10 vs cinergy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21</xdr:colOff>
                <xdr:row>2</xdr:row>
                <xdr:rowOff>1</xdr:rowOff>
              </xdr:from>
              <xdr:to>
                <xdr:col>38</xdr:col>
                <xdr:colOff>11</xdr:colOff>
                <xdr:row>5</xdr:row>
                <xdr:rowOff>8</xdr:rowOff>
              </xdr:to>
            </anchor>
          </commentPr>
        </mc:Choice>
        <mc:Fallback/>
      </mc:AlternateContent>
    </comment>
    <comment ref="AC6" authorId="0">
      <text>
        <r>
          <rPr>
            <b val="true"/>
            <sz val="8"/>
            <color rgb="FF000000"/>
            <rFont val="Tahoma"/>
            <family val="0"/>
          </rPr>
          <t xml:space="preserve">1/28/02 0.50 under cin
1/24/02 0.50 under cin
1/15/02 0.50 under cin
1/14/02 1.25 under cin
1/10/02 1.75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36</xdr:colOff>
                <xdr:row>4</xdr:row>
                <xdr:rowOff>3</xdr:rowOff>
              </xdr:from>
              <xdr:to>
                <xdr:col>37</xdr:col>
                <xdr:colOff>41</xdr:colOff>
                <xdr:row>9</xdr:row>
                <xdr:rowOff>15</xdr:rowOff>
              </xdr:to>
            </anchor>
          </commentPr>
        </mc:Choice>
        <mc:Fallback/>
      </mc:AlternateContent>
    </comment>
    <comment ref="AC8" authorId="0">
      <text>
        <r>
          <rPr>
            <b val="true"/>
            <sz val="8"/>
            <color rgb="FF000000"/>
            <rFont val="Tahoma"/>
            <family val="0"/>
          </rPr>
          <t xml:space="preserve">1/24/02 .50 under cin
1/16/02 .25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31</xdr:colOff>
                <xdr:row>6</xdr:row>
                <xdr:rowOff>6</xdr:rowOff>
              </xdr:from>
              <xdr:to>
                <xdr:col>37</xdr:col>
                <xdr:colOff>13</xdr:colOff>
                <xdr:row>10</xdr:row>
                <xdr:rowOff>14</xdr:rowOff>
              </xdr:to>
            </anchor>
          </commentPr>
        </mc:Choice>
        <mc:Fallback/>
      </mc:AlternateContent>
    </comment>
    <comment ref="AC10" authorId="0">
      <text>
        <r>
          <rPr>
            <b val="true"/>
            <sz val="8"/>
            <color rgb="FF000000"/>
            <rFont val="Tahoma"/>
            <family val="0"/>
          </rPr>
          <t xml:space="preserve">1/30/02 1.00/1.15 vs cin
1/25/02 1.25 under cin
1/24/02 1.25 under cin
1/17/02 75/15
1/9/02 3.50under cin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25</xdr:colOff>
                <xdr:row>5</xdr:row>
                <xdr:rowOff>3</xdr:rowOff>
              </xdr:from>
              <xdr:to>
                <xdr:col>37</xdr:col>
                <xdr:colOff>43</xdr:colOff>
                <xdr:row>12</xdr:row>
                <xdr:rowOff>1</xdr:rowOff>
              </xdr:to>
            </anchor>
          </commentPr>
        </mc:Choice>
        <mc:Fallback/>
      </mc:AlternateContent>
    </comment>
    <comment ref="AC12" authorId="0">
      <text>
        <r>
          <rPr>
            <b val="true"/>
            <sz val="8"/>
            <color rgb="FF000000"/>
            <rFont val="Tahoma"/>
            <family val="0"/>
          </rPr>
          <t xml:space="preserve">1/25/02 1.25 under cin
1/15/02 1.00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31</xdr:colOff>
                <xdr:row>10</xdr:row>
                <xdr:rowOff>6</xdr:rowOff>
              </xdr:from>
              <xdr:to>
                <xdr:col>37</xdr:col>
                <xdr:colOff>29</xdr:colOff>
                <xdr:row>14</xdr:row>
                <xdr:rowOff>1</xdr:rowOff>
              </xdr:to>
            </anchor>
          </commentPr>
        </mc:Choice>
        <mc:Fallback/>
      </mc:AlternateContent>
    </comment>
    <comment ref="AC14" authorId="0">
      <text>
        <r>
          <rPr>
            <b val="true"/>
            <sz val="8"/>
            <color rgb="FF000000"/>
            <rFont val="Tahoma"/>
            <family val="0"/>
          </rPr>
          <t xml:space="preserve">2/05/02 -0.25
1/30/02 flat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14</xdr:colOff>
                <xdr:row>5</xdr:row>
                <xdr:rowOff>12</xdr:rowOff>
              </xdr:from>
              <xdr:to>
                <xdr:col>27</xdr:col>
                <xdr:colOff>6</xdr:colOff>
                <xdr:row>11</xdr:row>
                <xdr:rowOff>12</xdr:rowOff>
              </xdr:to>
            </anchor>
          </commentPr>
        </mc:Choice>
        <mc:Fallback/>
      </mc:AlternateContent>
    </comment>
    <comment ref="AC18" authorId="0">
      <text>
        <r>
          <rPr>
            <b val="true"/>
            <sz val="8"/>
            <color rgb="FF000000"/>
            <rFont val="Tahoma"/>
            <family val="0"/>
          </rPr>
          <t xml:space="preserve">12/6 2.25/275 vs cin
12/10 2.15/3.00 vs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30</xdr:colOff>
                <xdr:row>16</xdr:row>
                <xdr:rowOff>8</xdr:rowOff>
              </xdr:from>
              <xdr:to>
                <xdr:col>36</xdr:col>
                <xdr:colOff>40</xdr:colOff>
                <xdr:row>23</xdr:row>
                <xdr:rowOff>11</xdr:rowOff>
              </xdr:to>
            </anchor>
          </commentPr>
        </mc:Choice>
        <mc:Fallback/>
      </mc:AlternateContent>
    </comment>
    <comment ref="AC20" authorId="0">
      <text>
        <r>
          <rPr>
            <sz val="8"/>
            <color rgb="FF000000"/>
            <rFont val="Tahoma"/>
            <family val="0"/>
          </rPr>
          <t xml:space="preserve">2/4/02 .25 over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9</xdr:colOff>
                <xdr:row>19</xdr:row>
                <xdr:rowOff>0</xdr:rowOff>
              </xdr:from>
              <xdr:to>
                <xdr:col>37</xdr:col>
                <xdr:colOff>32</xdr:colOff>
                <xdr:row>21</xdr:row>
                <xdr:rowOff>6</xdr:rowOff>
              </xdr:to>
            </anchor>
          </commentPr>
        </mc:Choice>
        <mc:Fallback/>
      </mc:AlternateContent>
    </comment>
    <comment ref="AC22" authorId="0">
      <text>
        <r>
          <rPr>
            <b val="true"/>
            <sz val="8"/>
            <color rgb="FF000000"/>
            <rFont val="Tahoma"/>
            <family val="0"/>
          </rPr>
          <t xml:space="preserve">2/05/02 0.50 under cin
1/25/02 0.50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27</xdr:colOff>
                <xdr:row>7</xdr:row>
                <xdr:rowOff>13</xdr:rowOff>
              </xdr:from>
              <xdr:to>
                <xdr:col>27</xdr:col>
                <xdr:colOff>30</xdr:colOff>
                <xdr:row>13</xdr:row>
                <xdr:rowOff>10</xdr:rowOff>
              </xdr:to>
            </anchor>
          </commentPr>
        </mc:Choice>
        <mc:Fallback/>
      </mc:AlternateContent>
    </comment>
    <comment ref="AC24" authorId="0">
      <text>
        <r>
          <rPr>
            <b val="true"/>
            <sz val="8"/>
            <color rgb="FF000000"/>
            <rFont val="Tahoma"/>
            <family val="0"/>
          </rPr>
          <t xml:space="preserve">1/25/02 0.75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9</xdr:colOff>
                <xdr:row>22</xdr:row>
                <xdr:rowOff>3</xdr:rowOff>
              </xdr:from>
              <xdr:to>
                <xdr:col>37</xdr:col>
                <xdr:colOff>0</xdr:colOff>
                <xdr:row>25</xdr:row>
                <xdr:rowOff>14</xdr:rowOff>
              </xdr:to>
            </anchor>
          </commentPr>
        </mc:Choice>
        <mc:Fallback/>
      </mc:AlternateContent>
    </comment>
    <comment ref="AC26" authorId="0">
      <text>
        <r>
          <rPr>
            <b val="true"/>
            <sz val="8"/>
            <color rgb="FF000000"/>
            <rFont val="Tahoma"/>
            <family val="0"/>
          </rPr>
          <t xml:space="preserve">1/25/02 1.00 under cin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9</xdr:colOff>
                <xdr:row>24</xdr:row>
                <xdr:rowOff>2</xdr:rowOff>
              </xdr:from>
              <xdr:to>
                <xdr:col>37</xdr:col>
                <xdr:colOff>38</xdr:colOff>
                <xdr:row>28</xdr:row>
                <xdr:rowOff>6</xdr:rowOff>
              </xdr:to>
            </anchor>
          </commentPr>
        </mc:Choice>
        <mc:Fallback/>
      </mc:AlternateContent>
    </comment>
    <comment ref="AC28" authorId="0">
      <text>
        <r>
          <rPr>
            <sz val="8"/>
            <color rgb="FF000000"/>
            <rFont val="Tahoma"/>
            <family val="0"/>
          </rPr>
          <t xml:space="preserve">1/25/02 0.75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9</xdr:colOff>
                <xdr:row>26</xdr:row>
                <xdr:rowOff>2</xdr:rowOff>
              </xdr:from>
              <xdr:to>
                <xdr:col>34</xdr:col>
                <xdr:colOff>11</xdr:colOff>
                <xdr:row>30</xdr:row>
                <xdr:rowOff>8</xdr:rowOff>
              </xdr:to>
            </anchor>
          </commentPr>
        </mc:Choice>
        <mc:Fallback/>
      </mc:AlternateContent>
    </comment>
    <comment ref="AC30" authorId="0">
      <text>
        <r>
          <rPr>
            <sz val="8"/>
            <color rgb="FF000000"/>
            <rFont val="Tahoma"/>
            <family val="0"/>
          </rPr>
          <t xml:space="preserve">1/25/02 1.00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9</xdr:colOff>
                <xdr:row>28</xdr:row>
                <xdr:rowOff>2</xdr:rowOff>
              </xdr:from>
              <xdr:to>
                <xdr:col>34</xdr:col>
                <xdr:colOff>11</xdr:colOff>
                <xdr:row>32</xdr:row>
                <xdr:rowOff>8</xdr:rowOff>
              </xdr:to>
            </anchor>
          </commentPr>
        </mc:Choice>
        <mc:Fallback/>
      </mc:AlternateContent>
    </comment>
    <comment ref="AC32" authorId="0">
      <text>
        <r>
          <rPr>
            <sz val="8"/>
            <color rgb="FF000000"/>
            <rFont val="Tahoma"/>
            <family val="0"/>
          </rPr>
          <t xml:space="preserve">1/25/02 1.00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9</xdr:colOff>
                <xdr:row>30</xdr:row>
                <xdr:rowOff>1</xdr:rowOff>
              </xdr:from>
              <xdr:to>
                <xdr:col>34</xdr:col>
                <xdr:colOff>11</xdr:colOff>
                <xdr:row>34</xdr:row>
                <xdr:rowOff>9</xdr:rowOff>
              </xdr:to>
            </anchor>
          </commentPr>
        </mc:Choice>
        <mc:Fallback/>
      </mc:AlternateContent>
    </comment>
    <comment ref="AC36" authorId="0">
      <text>
        <r>
          <rPr>
            <sz val="8"/>
            <color rgb="FF000000"/>
            <rFont val="Tahoma"/>
            <family val="0"/>
          </rPr>
          <t xml:space="preserve">1/25/02 0.35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26</xdr:colOff>
                <xdr:row>34</xdr:row>
                <xdr:rowOff>9</xdr:rowOff>
              </xdr:from>
              <xdr:to>
                <xdr:col>36</xdr:col>
                <xdr:colOff>30</xdr:colOff>
                <xdr:row>36</xdr:row>
                <xdr:rowOff>1</xdr:rowOff>
              </xdr:to>
            </anchor>
          </commentPr>
        </mc:Choice>
        <mc:Fallback/>
      </mc:AlternateContent>
    </comment>
    <comment ref="AC38" authorId="0">
      <text>
        <r>
          <rPr>
            <sz val="8"/>
            <color rgb="FF000000"/>
            <rFont val="Tahoma"/>
            <family val="0"/>
          </rPr>
          <t xml:space="preserve">1/25/02 0.65 under cin
1/23/02 0.65 under cinergy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7</xdr:colOff>
                <xdr:row>36</xdr:row>
                <xdr:rowOff>1</xdr:rowOff>
              </xdr:from>
              <xdr:to>
                <xdr:col>38</xdr:col>
                <xdr:colOff>43</xdr:colOff>
                <xdr:row>39</xdr:row>
                <xdr:rowOff>15</xdr:rowOff>
              </xdr:to>
            </anchor>
          </commentPr>
        </mc:Choice>
        <mc:Fallback/>
      </mc:AlternateContent>
    </comment>
    <comment ref="AC40" authorId="0">
      <text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7</xdr:colOff>
                <xdr:row>37</xdr:row>
                <xdr:rowOff>18</xdr:rowOff>
              </xdr:from>
              <xdr:to>
                <xdr:col>34</xdr:col>
                <xdr:colOff>8</xdr:colOff>
                <xdr:row>42</xdr:row>
                <xdr:rowOff>4</xdr:rowOff>
              </xdr:to>
            </anchor>
          </commentPr>
        </mc:Choice>
        <mc:Fallback/>
      </mc:AlternateContent>
    </comment>
    <comment ref="AF2" authorId="0">
      <text>
        <r>
          <rPr>
            <b val="true"/>
            <sz val="8"/>
            <color rgb="FF000000"/>
            <rFont val="Tahoma"/>
            <family val="0"/>
          </rPr>
          <t xml:space="preserve">2/05/02 4.00 over cin
1/31/02 2.50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40</xdr:colOff>
                <xdr:row>2</xdr:row>
                <xdr:rowOff>1</xdr:rowOff>
              </xdr:from>
              <xdr:to>
                <xdr:col>25</xdr:col>
                <xdr:colOff>24</xdr:colOff>
                <xdr:row>5</xdr:row>
                <xdr:rowOff>5</xdr:rowOff>
              </xdr:to>
            </anchor>
          </commentPr>
        </mc:Choice>
        <mc:Fallback/>
      </mc:AlternateContent>
    </comment>
    <comment ref="AF4" authorId="0">
      <text>
        <r>
          <rPr>
            <b val="true"/>
            <sz val="8"/>
            <color rgb="FF000000"/>
            <rFont val="Tahoma"/>
            <family val="0"/>
          </rPr>
          <t xml:space="preserve">2/05/02 1.25 over cin
1/31/02 0.75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31</xdr:colOff>
                <xdr:row>1</xdr:row>
                <xdr:rowOff>12</xdr:rowOff>
              </xdr:from>
              <xdr:to>
                <xdr:col>39</xdr:col>
                <xdr:colOff>12</xdr:colOff>
                <xdr:row>5</xdr:row>
                <xdr:rowOff>7</xdr:rowOff>
              </xdr:to>
            </anchor>
          </commentPr>
        </mc:Choice>
        <mc:Fallback/>
      </mc:AlternateContent>
    </comment>
    <comment ref="AF6" authorId="0">
      <text>
        <r>
          <rPr>
            <b val="true"/>
            <sz val="8"/>
            <color rgb="FF000000"/>
            <rFont val="Tahoma"/>
            <family val="0"/>
          </rPr>
          <t xml:space="preserve">2/05/02 1.25 over cin
1/31/02 .75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31</xdr:colOff>
                <xdr:row>4</xdr:row>
                <xdr:rowOff>6</xdr:rowOff>
              </xdr:from>
              <xdr:to>
                <xdr:col>39</xdr:col>
                <xdr:colOff>15</xdr:colOff>
                <xdr:row>8</xdr:row>
                <xdr:rowOff>9</xdr:rowOff>
              </xdr:to>
            </anchor>
          </commentPr>
        </mc:Choice>
        <mc:Fallback/>
      </mc:AlternateContent>
    </comment>
    <comment ref="AF8" authorId="0">
      <text>
        <r>
          <rPr>
            <b val="true"/>
            <sz val="8"/>
            <color rgb="FF000000"/>
            <rFont val="Tahoma"/>
            <family val="0"/>
          </rPr>
          <t xml:space="preserve">2/05/02 1.25 over cin
1/31/02 0.75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30</xdr:colOff>
                <xdr:row>6</xdr:row>
                <xdr:rowOff>5</xdr:rowOff>
              </xdr:from>
              <xdr:to>
                <xdr:col>40</xdr:col>
                <xdr:colOff>15</xdr:colOff>
                <xdr:row>10</xdr:row>
                <xdr:rowOff>14</xdr:rowOff>
              </xdr:to>
            </anchor>
          </commentPr>
        </mc:Choice>
        <mc:Fallback/>
      </mc:AlternateContent>
    </comment>
    <comment ref="AF10" authorId="0">
      <text>
        <r>
          <rPr>
            <sz val="8"/>
            <color rgb="FF000000"/>
            <rFont val="Tahoma"/>
            <family val="0"/>
          </rPr>
          <t xml:space="preserve">2/05/02 1.50 over cin
1/31/02 1.25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26</xdr:colOff>
                <xdr:row>8</xdr:row>
                <xdr:rowOff>0</xdr:rowOff>
              </xdr:from>
              <xdr:to>
                <xdr:col>39</xdr:col>
                <xdr:colOff>9</xdr:colOff>
                <xdr:row>21</xdr:row>
                <xdr:rowOff>10</xdr:rowOff>
              </xdr:to>
            </anchor>
          </commentPr>
        </mc:Choice>
        <mc:Fallback/>
      </mc:AlternateContent>
    </comment>
    <comment ref="AF12" authorId="0">
      <text>
        <r>
          <rPr>
            <b val="true"/>
            <sz val="8"/>
            <color rgb="FF000000"/>
            <rFont val="Tahoma"/>
            <family val="0"/>
          </rPr>
          <t xml:space="preserve">1/31/02 0.25 over cin
1/25/02 1.00 over cin
1/16/02 0 .25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34</xdr:colOff>
                <xdr:row>10</xdr:row>
                <xdr:rowOff>2</xdr:rowOff>
              </xdr:from>
              <xdr:to>
                <xdr:col>40</xdr:col>
                <xdr:colOff>15</xdr:colOff>
                <xdr:row>16</xdr:row>
                <xdr:rowOff>8</xdr:rowOff>
              </xdr:to>
            </anchor>
          </commentPr>
        </mc:Choice>
        <mc:Fallback/>
      </mc:AlternateContent>
    </comment>
    <comment ref="AF14" authorId="0">
      <text>
        <r>
          <rPr>
            <b val="true"/>
            <sz val="8"/>
            <color rgb="FF000000"/>
            <rFont val="Tahoma"/>
            <family val="0"/>
          </rPr>
          <t xml:space="preserve">2/05/02 0.50 over cin
1/31/02 0.45 over cin
1/25/02 1.00 over cin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27</xdr:colOff>
                <xdr:row>12</xdr:row>
                <xdr:rowOff>6</xdr:rowOff>
              </xdr:from>
              <xdr:to>
                <xdr:col>39</xdr:col>
                <xdr:colOff>36</xdr:colOff>
                <xdr:row>19</xdr:row>
                <xdr:rowOff>1</xdr:rowOff>
              </xdr:to>
            </anchor>
          </commentPr>
        </mc:Choice>
        <mc:Fallback/>
      </mc:AlternateContent>
    </comment>
    <comment ref="AF20" authorId="0">
      <text>
        <r>
          <rPr>
            <b val="true"/>
            <sz val="8"/>
            <color rgb="FF000000"/>
            <rFont val="Tahoma"/>
            <family val="0"/>
          </rPr>
          <t xml:space="preserve">2/05/02 0.75 over cin
1/24/02 1.25 OVER CINERGY
1/10/02 .50 over cinergy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4</xdr:colOff>
                <xdr:row>14</xdr:row>
                <xdr:rowOff>0</xdr:rowOff>
              </xdr:from>
              <xdr:to>
                <xdr:col>29</xdr:col>
                <xdr:colOff>4</xdr:colOff>
                <xdr:row>19</xdr:row>
                <xdr:rowOff>5</xdr:rowOff>
              </xdr:to>
            </anchor>
          </commentPr>
        </mc:Choice>
        <mc:Fallback/>
      </mc:AlternateContent>
    </comment>
    <comment ref="AF24" authorId="0">
      <text>
        <r>
          <rPr>
            <sz val="8"/>
            <color rgb="FF000000"/>
            <rFont val="Tahoma"/>
            <family val="0"/>
          </rPr>
          <t xml:space="preserve">2/05/02 0.50 over cin 
1/24/02 1.00 over cin
1/22/02 0 .50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36</xdr:colOff>
                <xdr:row>20</xdr:row>
                <xdr:rowOff>12</xdr:rowOff>
              </xdr:from>
              <xdr:to>
                <xdr:col>25</xdr:col>
                <xdr:colOff>33</xdr:colOff>
                <xdr:row>23</xdr:row>
                <xdr:rowOff>20</xdr:rowOff>
              </xdr:to>
            </anchor>
          </commentPr>
        </mc:Choice>
        <mc:Fallback/>
      </mc:AlternateContent>
    </comment>
    <comment ref="AF26" authorId="0">
      <text>
        <r>
          <rPr>
            <b val="true"/>
            <sz val="8"/>
            <color rgb="FF000000"/>
            <rFont val="Tahoma"/>
            <family val="0"/>
          </rPr>
          <t xml:space="preserve">2/5/02 0.50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9</xdr:colOff>
                <xdr:row>24</xdr:row>
                <xdr:rowOff>2</xdr:rowOff>
              </xdr:from>
              <xdr:to>
                <xdr:col>38</xdr:col>
                <xdr:colOff>19</xdr:colOff>
                <xdr:row>26</xdr:row>
                <xdr:rowOff>2</xdr:rowOff>
              </xdr:to>
            </anchor>
          </commentPr>
        </mc:Choice>
        <mc:Fallback/>
      </mc:AlternateContent>
    </comment>
    <comment ref="AF28" authorId="0">
      <text>
        <r>
          <rPr>
            <b val="true"/>
            <sz val="8"/>
            <color rgb="FF000000"/>
            <rFont val="Tahoma"/>
            <family val="0"/>
          </rPr>
          <t xml:space="preserve">2/05/02 1.25 over cin
1/25/02 1.25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</xdr:colOff>
                <xdr:row>15</xdr:row>
                <xdr:rowOff>3</xdr:rowOff>
              </xdr:from>
              <xdr:to>
                <xdr:col>26</xdr:col>
                <xdr:colOff>5</xdr:colOff>
                <xdr:row>19</xdr:row>
                <xdr:rowOff>9</xdr:rowOff>
              </xdr:to>
            </anchor>
          </commentPr>
        </mc:Choice>
        <mc:Fallback/>
      </mc:AlternateContent>
    </comment>
    <comment ref="AF30" authorId="0">
      <text>
        <r>
          <rPr>
            <b val="true"/>
            <sz val="8"/>
            <color rgb="FF000000"/>
            <rFont val="Tahoma"/>
            <family val="0"/>
          </rPr>
          <t xml:space="preserve">1/25/02 1.00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9</xdr:colOff>
                <xdr:row>28</xdr:row>
                <xdr:rowOff>2</xdr:rowOff>
              </xdr:from>
              <xdr:to>
                <xdr:col>38</xdr:col>
                <xdr:colOff>23</xdr:colOff>
                <xdr:row>30</xdr:row>
                <xdr:rowOff>1</xdr:rowOff>
              </xdr:to>
            </anchor>
          </commentPr>
        </mc:Choice>
        <mc:Fallback/>
      </mc:AlternateContent>
    </comment>
    <comment ref="AF32" authorId="0">
      <text>
        <r>
          <rPr>
            <b val="true"/>
            <sz val="8"/>
            <color rgb="FF000000"/>
            <rFont val="Tahoma"/>
            <family val="0"/>
          </rPr>
          <t xml:space="preserve">1/25/02 1.00 over cin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9</xdr:colOff>
                <xdr:row>30</xdr:row>
                <xdr:rowOff>1</xdr:rowOff>
              </xdr:from>
              <xdr:to>
                <xdr:col>38</xdr:col>
                <xdr:colOff>35</xdr:colOff>
                <xdr:row>33</xdr:row>
                <xdr:rowOff>15</xdr:rowOff>
              </xdr:to>
            </anchor>
          </commentPr>
        </mc:Choice>
        <mc:Fallback/>
      </mc:AlternateContent>
    </comment>
    <comment ref="AF36" authorId="0">
      <text>
        <r>
          <rPr>
            <b val="true"/>
            <sz val="8"/>
            <color rgb="FF000000"/>
            <rFont val="Tahoma"/>
            <family val="0"/>
          </rPr>
          <t xml:space="preserve">2/05/02 0.50 over cin
1/7/02 .05/50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28</xdr:colOff>
                <xdr:row>34</xdr:row>
                <xdr:rowOff>9</xdr:rowOff>
              </xdr:from>
              <xdr:to>
                <xdr:col>38</xdr:col>
                <xdr:colOff>36</xdr:colOff>
                <xdr:row>37</xdr:row>
                <xdr:rowOff>13</xdr:rowOff>
              </xdr:to>
            </anchor>
          </commentPr>
        </mc:Choice>
        <mc:Fallback/>
      </mc:AlternateContent>
    </comment>
    <comment ref="AF38" authorId="0">
      <text>
        <r>
          <rPr>
            <sz val="8"/>
            <color rgb="FF000000"/>
            <rFont val="Tahoma"/>
            <family val="0"/>
          </rPr>
          <t xml:space="preserve">2/05/02 0.25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11</xdr:colOff>
                <xdr:row>36</xdr:row>
                <xdr:rowOff>3</xdr:rowOff>
              </xdr:from>
              <xdr:to>
                <xdr:col>38</xdr:col>
                <xdr:colOff>36</xdr:colOff>
                <xdr:row>39</xdr:row>
                <xdr:rowOff>7</xdr:rowOff>
              </xdr:to>
            </anchor>
          </commentPr>
        </mc:Choice>
        <mc:Fallback/>
      </mc:AlternateContent>
    </comment>
    <comment ref="AF40" authorId="0">
      <text>
        <r>
          <rPr>
            <sz val="8"/>
            <color rgb="FF000000"/>
            <rFont val="Tahoma"/>
            <family val="0"/>
          </rPr>
          <t xml:space="preserve">2/05/02 flat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32</xdr:colOff>
                <xdr:row>29</xdr:row>
                <xdr:rowOff>11</xdr:rowOff>
              </xdr:from>
              <xdr:to>
                <xdr:col>29</xdr:col>
                <xdr:colOff>2</xdr:colOff>
                <xdr:row>36</xdr:row>
                <xdr:rowOff>7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9" authorId="0">
      <text>
        <r>
          <rPr>
            <b val="true"/>
            <sz val="8"/>
            <color rgb="FF000000"/>
            <rFont val="Tahoma"/>
            <family val="0"/>
          </rPr>
          <t xml:space="preserve">12/14/01 @1.00
12/10 .50 trades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27</xdr:row>
                <xdr:rowOff>18</xdr:rowOff>
              </xdr:from>
              <xdr:to>
                <xdr:col>7</xdr:col>
                <xdr:colOff>20</xdr:colOff>
                <xdr:row>33</xdr:row>
                <xdr:rowOff>5</xdr:rowOff>
              </xdr:to>
            </anchor>
          </commentPr>
        </mc:Choice>
        <mc:Fallback/>
      </mc:AlternateContent>
    </comment>
    <comment ref="D3" authorId="0">
      <text>
        <r>
          <rPr>
            <b val="true"/>
            <sz val="8"/>
            <color rgb="FF000000"/>
            <rFont val="Tahoma"/>
            <family val="0"/>
          </rPr>
          <t xml:space="preserve">1/17/02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1</xdr:row>
                <xdr:rowOff>2</xdr:rowOff>
              </xdr:from>
              <xdr:to>
                <xdr:col>9</xdr:col>
                <xdr:colOff>34</xdr:colOff>
                <xdr:row>2</xdr:row>
                <xdr:rowOff>11</xdr:rowOff>
              </xdr:to>
            </anchor>
          </commentPr>
        </mc:Choice>
        <mc:Fallback/>
      </mc:AlternateContent>
    </comment>
    <comment ref="D5" authorId="0">
      <text>
        <r>
          <rPr>
            <b val="true"/>
            <sz val="8"/>
            <color rgb="FF000000"/>
            <rFont val="Tahoma"/>
            <family val="0"/>
          </rPr>
          <t xml:space="preserve">2/4/02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14</xdr:colOff>
                <xdr:row>3</xdr:row>
                <xdr:rowOff>2</xdr:rowOff>
              </xdr:from>
              <xdr:to>
                <xdr:col>12</xdr:col>
                <xdr:colOff>18</xdr:colOff>
                <xdr:row>7</xdr:row>
                <xdr:rowOff>6</xdr:rowOff>
              </xdr:to>
            </anchor>
          </commentPr>
        </mc:Choice>
        <mc:Fallback/>
      </mc:AlternateContent>
    </comment>
    <comment ref="D12" authorId="0">
      <text>
        <r>
          <rPr>
            <b val="true"/>
            <sz val="8"/>
            <color rgb="FF000000"/>
            <rFont val="Tahoma"/>
            <family val="0"/>
          </rPr>
          <t xml:space="preserve">U 0.20 over Q4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10</xdr:row>
                <xdr:rowOff>4</xdr:rowOff>
              </xdr:from>
              <xdr:to>
                <xdr:col>10</xdr:col>
                <xdr:colOff>29</xdr:colOff>
                <xdr:row>12</xdr:row>
                <xdr:rowOff>3</xdr:rowOff>
              </xdr:to>
            </anchor>
          </commentPr>
        </mc:Choice>
        <mc:Fallback/>
      </mc:AlternateContent>
    </comment>
    <comment ref="D17" authorId="0">
      <text>
        <r>
          <rPr>
            <b val="true"/>
            <sz val="8"/>
            <color rgb="FF000000"/>
            <rFont val="Tahoma"/>
            <family val="0"/>
          </rPr>
          <t xml:space="preserve">@$18.00 12/21/01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15</xdr:row>
                <xdr:rowOff>2</xdr:rowOff>
              </xdr:from>
              <xdr:to>
                <xdr:col>10</xdr:col>
                <xdr:colOff>25</xdr:colOff>
                <xdr:row>16</xdr:row>
                <xdr:rowOff>11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0"/>
          </rPr>
          <t xml:space="preserve">1/30/02 1.25 under 
1/21/02 1.25 under fg03
1/17/02 1.00 under FG03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19</xdr:row>
                <xdr:rowOff>2</xdr:rowOff>
              </xdr:from>
              <xdr:to>
                <xdr:col>11</xdr:col>
                <xdr:colOff>5</xdr:colOff>
                <xdr:row>23</xdr:row>
                <xdr:rowOff>7</xdr:rowOff>
              </xdr:to>
            </anchor>
          </commentPr>
        </mc:Choice>
        <mc:Fallback/>
      </mc:AlternateContent>
    </comment>
    <comment ref="D24" authorId="0">
      <text>
        <r>
          <rPr>
            <sz val="8"/>
            <color rgb="FF000000"/>
            <rFont val="Tahoma"/>
            <family val="0"/>
          </rPr>
          <t xml:space="preserve">1/31/02 2.00 Over HJ03
1/24/02 2.25 over HJ03
1/23/02 2.00 over HJ03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22</xdr:row>
                <xdr:rowOff>2</xdr:rowOff>
              </xdr:from>
              <xdr:to>
                <xdr:col>12</xdr:col>
                <xdr:colOff>9</xdr:colOff>
                <xdr:row>26</xdr:row>
                <xdr:rowOff>9</xdr:rowOff>
              </xdr:to>
            </anchor>
          </commentPr>
        </mc:Choice>
        <mc:Fallback/>
      </mc:AlternateContent>
    </comment>
    <comment ref="D26" authorId="0">
      <text>
        <r>
          <rPr>
            <sz val="8"/>
            <color rgb="FF000000"/>
            <rFont val="Tahoma"/>
            <family val="0"/>
          </rPr>
          <t xml:space="preserve">1/31/02 5.00 OVER K03
1/17/02 5.75 over k03
1/11/02 5.00 Over K03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24</xdr:row>
                <xdr:rowOff>1</xdr:rowOff>
              </xdr:from>
              <xdr:to>
                <xdr:col>12</xdr:col>
                <xdr:colOff>18</xdr:colOff>
                <xdr:row>27</xdr:row>
                <xdr:rowOff>7</xdr:rowOff>
              </xdr:to>
            </anchor>
          </commentPr>
        </mc:Choice>
        <mc:Fallback/>
      </mc:AlternateContent>
    </comment>
    <comment ref="D28" authorId="0">
      <text>
        <r>
          <rPr>
            <b val="true"/>
            <sz val="8"/>
            <color rgb="FF000000"/>
            <rFont val="Tahoma"/>
            <family val="0"/>
          </rPr>
          <t xml:space="preserve">1/15/02  .75 over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26</xdr:row>
                <xdr:rowOff>1</xdr:rowOff>
              </xdr:from>
              <xdr:to>
                <xdr:col>9</xdr:col>
                <xdr:colOff>28</xdr:colOff>
                <xdr:row>27</xdr:row>
                <xdr:rowOff>15</xdr:rowOff>
              </xdr:to>
            </anchor>
          </commentPr>
        </mc:Choice>
        <mc:Fallback/>
      </mc:AlternateContent>
    </comment>
    <comment ref="D30" authorId="0">
      <text>
        <r>
          <rPr>
            <b val="true"/>
            <sz val="8"/>
            <color rgb="FF000000"/>
            <rFont val="Tahoma"/>
            <family val="0"/>
          </rPr>
          <t xml:space="preserve">1/29/02 0.75 under cin to q403
1/28/02 0.50 undercin to q403 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28</xdr:row>
                <xdr:rowOff>1</xdr:rowOff>
              </xdr:from>
              <xdr:to>
                <xdr:col>13</xdr:col>
                <xdr:colOff>33</xdr:colOff>
                <xdr:row>31</xdr:row>
                <xdr:rowOff>19</xdr:rowOff>
              </xdr:to>
            </anchor>
          </commentPr>
        </mc:Choice>
        <mc:Fallback/>
      </mc:AlternateContent>
    </comment>
    <comment ref="D36" authorId="0">
      <text>
        <r>
          <rPr>
            <b val="true"/>
            <sz val="8"/>
            <color rgb="FF000000"/>
            <rFont val="Tahoma"/>
            <family val="0"/>
          </rPr>
          <t xml:space="preserve">1/10/02 3/4 roll ilfted 1.00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34</xdr:row>
                <xdr:rowOff>3</xdr:rowOff>
              </xdr:from>
              <xdr:to>
                <xdr:col>12</xdr:col>
                <xdr:colOff>16</xdr:colOff>
                <xdr:row>36</xdr:row>
                <xdr:rowOff>2</xdr:rowOff>
              </xdr:to>
            </anchor>
          </commentPr>
        </mc:Choice>
        <mc:Fallback/>
      </mc:AlternateContent>
    </comment>
    <comment ref="D37" authorId="0">
      <text>
        <r>
          <rPr>
            <b val="true"/>
            <sz val="8"/>
            <color rgb="FF000000"/>
            <rFont val="Tahoma"/>
            <family val="0"/>
          </rPr>
          <t xml:space="preserve">-2/5/02  
@19 2/3/02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14</xdr:colOff>
                <xdr:row>34</xdr:row>
                <xdr:rowOff>9</xdr:rowOff>
              </xdr:from>
              <xdr:to>
                <xdr:col>10</xdr:col>
                <xdr:colOff>26</xdr:colOff>
                <xdr:row>38</xdr:row>
                <xdr:rowOff>16</xdr:rowOff>
              </xdr:to>
            </anchor>
          </commentPr>
        </mc:Choice>
        <mc:Fallback/>
      </mc:AlternateContent>
    </comment>
    <comment ref="D38" authorId="0">
      <text>
        <r>
          <rPr>
            <b val="true"/>
            <sz val="8"/>
            <color rgb="FF000000"/>
            <rFont val="Tahoma"/>
            <family val="0"/>
          </rPr>
          <t xml:space="preserve">1/23/02 @29.15
1/21/02 3/4 roll 1.15/1.25
1/17/02 3/4 roll .75/1.40
1/16/02 3/4 roll 1.25/1.50@1.25
1/15/02 3/4 roll .85/1.25
1/10/02 3/4roll .75/1.25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6</xdr:colOff>
                <xdr:row>37</xdr:row>
                <xdr:rowOff>8</xdr:rowOff>
              </xdr:from>
              <xdr:to>
                <xdr:col>14</xdr:col>
                <xdr:colOff>6</xdr:colOff>
                <xdr:row>43</xdr:row>
                <xdr:rowOff>9</xdr:rowOff>
              </xdr:to>
            </anchor>
          </commentPr>
        </mc:Choice>
        <mc:Fallback/>
      </mc:AlternateContent>
    </comment>
    <comment ref="D40" authorId="0">
      <text>
        <r>
          <rPr>
            <b val="true"/>
            <sz val="8"/>
            <color rgb="FF000000"/>
            <rFont val="Tahoma"/>
            <family val="0"/>
          </rPr>
          <t xml:space="preserve">1/16/02 4/5 roll  .35/.75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37</xdr:row>
                <xdr:rowOff>19</xdr:rowOff>
              </xdr:from>
              <xdr:to>
                <xdr:col>10</xdr:col>
                <xdr:colOff>18</xdr:colOff>
                <xdr:row>39</xdr:row>
                <xdr:rowOff>14</xdr:rowOff>
              </xdr:to>
            </anchor>
          </commentPr>
        </mc:Choice>
        <mc:Fallback/>
      </mc:AlternateContent>
    </comment>
    <comment ref="G2" authorId="0">
      <text>
        <r>
          <rPr>
            <b val="true"/>
            <sz val="8"/>
            <color rgb="FF000000"/>
            <rFont val="Tahoma"/>
            <family val="0"/>
          </rPr>
          <t xml:space="preserve">2/05/02 1.00 under cin
1/31/02 1.00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</xdr:colOff>
                <xdr:row>1</xdr:row>
                <xdr:rowOff>7</xdr:rowOff>
              </xdr:from>
              <xdr:to>
                <xdr:col>15</xdr:col>
                <xdr:colOff>29</xdr:colOff>
                <xdr:row>4</xdr:row>
                <xdr:rowOff>13</xdr:rowOff>
              </xdr:to>
            </anchor>
          </commentPr>
        </mc:Choice>
        <mc:Fallback/>
      </mc:AlternateContent>
    </comment>
    <comment ref="G4" authorId="0">
      <text>
        <r>
          <rPr>
            <b val="true"/>
            <sz val="8"/>
            <color rgb="FF000000"/>
            <rFont val="Tahoma"/>
            <family val="0"/>
          </rPr>
          <t xml:space="preserve">2/06/02 1.25
2/2/02 1.10 vs cin
2/1/02 1.45 vs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</xdr:colOff>
                <xdr:row>2</xdr:row>
                <xdr:rowOff>1</xdr:rowOff>
              </xdr:from>
              <xdr:to>
                <xdr:col>15</xdr:col>
                <xdr:colOff>7</xdr:colOff>
                <xdr:row>5</xdr:row>
                <xdr:rowOff>6</xdr:rowOff>
              </xdr:to>
            </anchor>
          </commentPr>
        </mc:Choice>
        <mc:Fallback/>
      </mc:AlternateContent>
    </comment>
    <comment ref="G6" authorId="0">
      <text>
        <r>
          <rPr>
            <b val="true"/>
            <sz val="8"/>
            <color rgb="FF000000"/>
            <rFont val="Tahoma"/>
            <family val="0"/>
          </rPr>
          <t xml:space="preserve">1/28/02 1.75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</xdr:colOff>
                <xdr:row>4</xdr:row>
                <xdr:rowOff>7</xdr:rowOff>
              </xdr:from>
              <xdr:to>
                <xdr:col>14</xdr:col>
                <xdr:colOff>7</xdr:colOff>
                <xdr:row>7</xdr:row>
                <xdr:rowOff>6</xdr:rowOff>
              </xdr:to>
            </anchor>
          </commentPr>
        </mc:Choice>
        <mc:Fallback/>
      </mc:AlternateContent>
    </comment>
    <comment ref="G8" authorId="0">
      <text>
        <r>
          <rPr>
            <b val="true"/>
            <sz val="8"/>
            <color rgb="FF000000"/>
            <rFont val="Tahoma"/>
            <family val="0"/>
          </rPr>
          <t xml:space="preserve">1/28/02 2.45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17</xdr:colOff>
                <xdr:row>6</xdr:row>
                <xdr:rowOff>6</xdr:rowOff>
              </xdr:from>
              <xdr:to>
                <xdr:col>13</xdr:col>
                <xdr:colOff>26</xdr:colOff>
                <xdr:row>9</xdr:row>
                <xdr:rowOff>10</xdr:rowOff>
              </xdr:to>
            </anchor>
          </commentPr>
        </mc:Choice>
        <mc:Fallback/>
      </mc:AlternateContent>
    </comment>
    <comment ref="G10" authorId="0">
      <text>
        <r>
          <rPr>
            <sz val="8"/>
            <color rgb="FF000000"/>
            <rFont val="Tahoma"/>
            <family val="0"/>
          </rPr>
          <t xml:space="preserve">3.45 2/4/02
3.65 1/30/02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</xdr:colOff>
                <xdr:row>7</xdr:row>
                <xdr:rowOff>7</xdr:rowOff>
              </xdr:from>
              <xdr:to>
                <xdr:col>15</xdr:col>
                <xdr:colOff>9</xdr:colOff>
                <xdr:row>10</xdr:row>
                <xdr:rowOff>8</xdr:rowOff>
              </xdr:to>
            </anchor>
          </commentPr>
        </mc:Choice>
        <mc:Fallback/>
      </mc:AlternateContent>
    </comment>
    <comment ref="G12" authorId="0">
      <text>
        <r>
          <rPr>
            <b val="true"/>
            <sz val="8"/>
            <color rgb="FF000000"/>
            <rFont val="Tahoma"/>
            <family val="0"/>
          </rPr>
          <t xml:space="preserve">2/1/02 1.45 under cin
1/29/02 1.00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</xdr:colOff>
                <xdr:row>10</xdr:row>
                <xdr:rowOff>7</xdr:rowOff>
              </xdr:from>
              <xdr:to>
                <xdr:col>13</xdr:col>
                <xdr:colOff>36</xdr:colOff>
                <xdr:row>13</xdr:row>
                <xdr:rowOff>3</xdr:rowOff>
              </xdr:to>
            </anchor>
          </commentPr>
        </mc:Choice>
        <mc:Fallback/>
      </mc:AlternateContent>
    </comment>
    <comment ref="G14" authorId="0">
      <text>
        <r>
          <rPr>
            <b val="true"/>
            <sz val="8"/>
            <color rgb="FF000000"/>
            <rFont val="Tahoma"/>
            <family val="0"/>
          </rPr>
          <t xml:space="preserve">2/05/02 1.00 under cin
1/31/02 1.05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</xdr:colOff>
                <xdr:row>12</xdr:row>
                <xdr:rowOff>7</xdr:rowOff>
              </xdr:from>
              <xdr:to>
                <xdr:col>14</xdr:col>
                <xdr:colOff>5</xdr:colOff>
                <xdr:row>18</xdr:row>
                <xdr:rowOff>9</xdr:rowOff>
              </xdr:to>
            </anchor>
          </commentPr>
        </mc:Choice>
        <mc:Fallback/>
      </mc:AlternateContent>
    </comment>
    <comment ref="G18" authorId="0">
      <text>
        <r>
          <rPr>
            <sz val="8"/>
            <color rgb="FF000000"/>
            <rFont val="Tahoma"/>
            <family val="0"/>
          </rPr>
          <t xml:space="preserve">1/15/02 1.85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19</xdr:colOff>
                <xdr:row>16</xdr:row>
                <xdr:rowOff>4</xdr:rowOff>
              </xdr:from>
              <xdr:to>
                <xdr:col>13</xdr:col>
                <xdr:colOff>21</xdr:colOff>
                <xdr:row>18</xdr:row>
                <xdr:rowOff>9</xdr:rowOff>
              </xdr:to>
            </anchor>
          </commentPr>
        </mc:Choice>
        <mc:Fallback/>
      </mc:AlternateContent>
    </comment>
    <comment ref="G20" authorId="0">
      <text>
        <r>
          <rPr>
            <b val="true"/>
            <sz val="8"/>
            <color rgb="FF000000"/>
            <rFont val="Tahoma"/>
            <family val="0"/>
          </rPr>
          <t xml:space="preserve">1/29/02 1.25 under cin
1/22/02 1.00 under cin
1/15/02 1.25 under cin
1/02/02 1.50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</xdr:colOff>
                <xdr:row>18</xdr:row>
                <xdr:rowOff>5</xdr:rowOff>
              </xdr:from>
              <xdr:to>
                <xdr:col>14</xdr:col>
                <xdr:colOff>2</xdr:colOff>
                <xdr:row>22</xdr:row>
                <xdr:rowOff>7</xdr:rowOff>
              </xdr:to>
            </anchor>
          </commentPr>
        </mc:Choice>
        <mc:Fallback/>
      </mc:AlternateContent>
    </comment>
    <comment ref="G22" authorId="0">
      <text>
        <r>
          <rPr>
            <b val="true"/>
            <sz val="8"/>
            <color rgb="FF000000"/>
            <rFont val="Tahoma"/>
            <family val="0"/>
          </rPr>
          <t xml:space="preserve">1/22/02 1.25 under cin
1/15/02 1.50 under cin
1/10/02  235 under cin    
1/10/02  fg03/hj03 roll 150/170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</xdr:colOff>
                <xdr:row>24</xdr:row>
                <xdr:rowOff>3</xdr:rowOff>
              </xdr:from>
              <xdr:to>
                <xdr:col>7</xdr:col>
                <xdr:colOff>25</xdr:colOff>
                <xdr:row>29</xdr:row>
                <xdr:rowOff>17</xdr:rowOff>
              </xdr:to>
            </anchor>
          </commentPr>
        </mc:Choice>
        <mc:Fallback/>
      </mc:AlternateContent>
    </comment>
    <comment ref="G24" authorId="0">
      <text>
        <r>
          <rPr>
            <sz val="8"/>
            <color rgb="FF000000"/>
            <rFont val="Tahoma"/>
            <family val="0"/>
          </rPr>
          <t xml:space="preserve">1/22/02 1.50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22</xdr:row>
                <xdr:rowOff>9</xdr:rowOff>
              </xdr:from>
              <xdr:to>
                <xdr:col>12</xdr:col>
                <xdr:colOff>42</xdr:colOff>
                <xdr:row>25</xdr:row>
                <xdr:rowOff>1</xdr:rowOff>
              </xdr:to>
            </anchor>
          </commentPr>
        </mc:Choice>
        <mc:Fallback/>
      </mc:AlternateContent>
    </comment>
    <comment ref="G26" authorId="0">
      <text>
        <r>
          <rPr>
            <sz val="8"/>
            <color rgb="FF000000"/>
            <rFont val="Tahoma"/>
            <family val="0"/>
          </rPr>
          <t xml:space="preserve">1/22/02 2.50 under cin
1/17/02 3.50 under cin
1/16/02 3.50 under cin
1/15/02 2.50 under cin
1.00 UNDER CINERGY
????? 1/11/02 2.50 under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22</xdr:colOff>
                <xdr:row>24</xdr:row>
                <xdr:rowOff>7</xdr:rowOff>
              </xdr:from>
              <xdr:to>
                <xdr:col>13</xdr:col>
                <xdr:colOff>18</xdr:colOff>
                <xdr:row>30</xdr:row>
                <xdr:rowOff>10</xdr:rowOff>
              </xdr:to>
            </anchor>
          </commentPr>
        </mc:Choice>
        <mc:Fallback/>
      </mc:AlternateContent>
    </comment>
    <comment ref="G28" authorId="0">
      <text>
        <r>
          <rPr>
            <b val="true"/>
            <sz val="8"/>
            <color rgb="FF000000"/>
            <rFont val="Tahoma"/>
            <family val="0"/>
          </rPr>
          <t xml:space="preserve">1/29/02 4.50 under cin
1/24/02 4.10 under cin
1/17/02 4.50 under cin 2/3 000/0.25
1/9/02 .50/.75 2/3 roll
1/7/02 trade 3/2 roll .50
1/2/02 5.00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26</xdr:row>
                <xdr:rowOff>9</xdr:rowOff>
              </xdr:from>
              <xdr:to>
                <xdr:col>16</xdr:col>
                <xdr:colOff>10</xdr:colOff>
                <xdr:row>31</xdr:row>
                <xdr:rowOff>20</xdr:rowOff>
              </xdr:to>
            </anchor>
          </commentPr>
        </mc:Choice>
        <mc:Fallback/>
      </mc:AlternateContent>
    </comment>
    <comment ref="G30" authorId="0">
      <text>
        <r>
          <rPr>
            <sz val="8"/>
            <color rgb="FF000000"/>
            <rFont val="Tahoma"/>
            <family val="0"/>
          </rPr>
          <t xml:space="preserve">1/9/02 1.00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28</xdr:row>
                <xdr:rowOff>9</xdr:rowOff>
              </xdr:from>
              <xdr:to>
                <xdr:col>12</xdr:col>
                <xdr:colOff>11</xdr:colOff>
                <xdr:row>34</xdr:row>
                <xdr:rowOff>12</xdr:rowOff>
              </xdr:to>
            </anchor>
          </commentPr>
        </mc:Choice>
        <mc:Fallback/>
      </mc:AlternateContent>
    </comment>
    <comment ref="G32" authorId="0">
      <text>
        <r>
          <rPr>
            <b val="true"/>
            <sz val="8"/>
            <color rgb="FF000000"/>
            <rFont val="Tahoma"/>
            <family val="0"/>
          </rPr>
          <t xml:space="preserve">2/1/02 1.10 under cin
1/23/02 .50 under cin
1/8/02 .75 under
1/7/02 .75 under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19</xdr:colOff>
                <xdr:row>30</xdr:row>
                <xdr:rowOff>0</xdr:rowOff>
              </xdr:from>
              <xdr:to>
                <xdr:col>13</xdr:col>
                <xdr:colOff>18</xdr:colOff>
                <xdr:row>35</xdr:row>
                <xdr:rowOff>3</xdr:rowOff>
              </xdr:to>
            </anchor>
          </commentPr>
        </mc:Choice>
        <mc:Fallback/>
      </mc:AlternateContent>
    </comment>
    <comment ref="G36" authorId="0">
      <text>
        <r>
          <rPr>
            <b val="true"/>
            <sz val="8"/>
            <color rgb="FF000000"/>
            <rFont val="Tahoma"/>
            <family val="0"/>
          </rPr>
          <t xml:space="preserve">1/17/02 cin/nt 195/210
1/02/02 2.50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0</xdr:colOff>
                <xdr:row>34</xdr:row>
                <xdr:rowOff>0</xdr:rowOff>
              </xdr:from>
              <xdr:to>
                <xdr:col>16</xdr:col>
                <xdr:colOff>2</xdr:colOff>
                <xdr:row>37</xdr:row>
                <xdr:rowOff>15</xdr:rowOff>
              </xdr:to>
            </anchor>
          </commentPr>
        </mc:Choice>
        <mc:Fallback/>
      </mc:AlternateContent>
    </comment>
    <comment ref="G38" authorId="0">
      <text>
        <r>
          <rPr>
            <b val="true"/>
            <sz val="8"/>
            <color rgb="FF000000"/>
            <rFont val="Tahoma"/>
            <family val="0"/>
          </rPr>
          <t xml:space="preserve">2/06/02 3.00 under cin
2/05/02 2.50 under cin
1/31/02 2.25 under cin
1/17/02 2.25 under cin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22</xdr:colOff>
                <xdr:row>36</xdr:row>
                <xdr:rowOff>8</xdr:rowOff>
              </xdr:from>
              <xdr:to>
                <xdr:col>16</xdr:col>
                <xdr:colOff>17</xdr:colOff>
                <xdr:row>42</xdr:row>
                <xdr:rowOff>11</xdr:rowOff>
              </xdr:to>
            </anchor>
          </commentPr>
        </mc:Choice>
        <mc:Fallback/>
      </mc:AlternateContent>
    </comment>
    <comment ref="G40" authorId="0">
      <text>
        <r>
          <rPr>
            <b val="true"/>
            <sz val="8"/>
            <color rgb="FF000000"/>
            <rFont val="Tahoma"/>
            <family val="0"/>
          </rPr>
          <t xml:space="preserve">2/05/02 3.00 under cin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19</xdr:colOff>
                <xdr:row>37</xdr:row>
                <xdr:rowOff>19</xdr:rowOff>
              </xdr:from>
              <xdr:to>
                <xdr:col>15</xdr:col>
                <xdr:colOff>11</xdr:colOff>
                <xdr:row>41</xdr:row>
                <xdr:rowOff>15</xdr:rowOff>
              </xdr:to>
            </anchor>
          </commentPr>
        </mc:Choice>
        <mc:Fallback/>
      </mc:AlternateContent>
    </comment>
    <comment ref="G42" authorId="0">
      <text>
        <r>
          <rPr>
            <b val="true"/>
            <sz val="8"/>
            <color rgb="FF000000"/>
            <rFont val="Tahoma"/>
            <family val="0"/>
          </rPr>
          <t xml:space="preserve">1/31/02 1.90 under cin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40</xdr:row>
                <xdr:rowOff>3</xdr:rowOff>
              </xdr:from>
              <xdr:to>
                <xdr:col>13</xdr:col>
                <xdr:colOff>27</xdr:colOff>
                <xdr:row>42</xdr:row>
                <xdr:rowOff>9</xdr:rowOff>
              </xdr:to>
            </anchor>
          </commentPr>
        </mc:Choice>
        <mc:Fallback/>
      </mc:AlternateContent>
    </comment>
    <comment ref="G44" authorId="0">
      <text>
        <r>
          <rPr>
            <b val="true"/>
            <sz val="8"/>
            <color rgb="FF000000"/>
            <rFont val="Tahoma"/>
            <family val="0"/>
          </rPr>
          <t xml:space="preserve">1/31/02 2.00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41</xdr:row>
                <xdr:rowOff>15</xdr:rowOff>
              </xdr:from>
              <xdr:to>
                <xdr:col>13</xdr:col>
                <xdr:colOff>19</xdr:colOff>
                <xdr:row>44</xdr:row>
                <xdr:rowOff>3</xdr:rowOff>
              </xdr:to>
            </anchor>
          </commentPr>
        </mc:Choice>
        <mc:Fallback/>
      </mc:AlternateContent>
    </comment>
    <comment ref="J2" authorId="0">
      <text>
        <r>
          <rPr>
            <b val="true"/>
            <sz val="8"/>
            <color rgb="FF000000"/>
            <rFont val="Tahoma"/>
            <family val="0"/>
          </rPr>
          <t xml:space="preserve">1/31/02 0.60 under cin
1/30/02 1.35 under cin
1/28/02 1.15 under cin
1/25/02 1.20 under cin
1/22/02 0.90 under cin
1/21/02 0.60 under cin
1/17/02 1.15 over
1/16/02 .10 over
1/15/02 .20 over
1/10/02 .10 under
1/08/02 .80 under
1/07/02 1.40 under
1/03/02 .40 under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1</xdr:row>
                <xdr:rowOff>8</xdr:rowOff>
              </xdr:from>
              <xdr:to>
                <xdr:col>18</xdr:col>
                <xdr:colOff>3</xdr:colOff>
                <xdr:row>15</xdr:row>
                <xdr:rowOff>16</xdr:rowOff>
              </xdr:to>
            </anchor>
          </commentPr>
        </mc:Choice>
        <mc:Fallback/>
      </mc:AlternateContent>
    </comment>
    <comment ref="J4" authorId="0">
      <text>
        <r>
          <rPr>
            <b val="true"/>
            <sz val="8"/>
            <color rgb="FF000000"/>
            <rFont val="Tahoma"/>
            <family val="0"/>
          </rPr>
          <t xml:space="preserve">.60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2</xdr:row>
                <xdr:rowOff>1</xdr:rowOff>
              </xdr:from>
              <xdr:to>
                <xdr:col>15</xdr:col>
                <xdr:colOff>7</xdr:colOff>
                <xdr:row>10</xdr:row>
                <xdr:rowOff>3</xdr:rowOff>
              </xdr:to>
            </anchor>
          </commentPr>
        </mc:Choice>
        <mc:Fallback/>
      </mc:AlternateContent>
    </comment>
    <comment ref="J6" authorId="0">
      <text>
        <r>
          <rPr>
            <b val="true"/>
            <sz val="8"/>
            <color rgb="FF000000"/>
            <rFont val="Tahoma"/>
            <family val="0"/>
          </rPr>
          <t xml:space="preserve">1/23/02 0.75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4</xdr:row>
                <xdr:rowOff>6</xdr:rowOff>
              </xdr:from>
              <xdr:to>
                <xdr:col>16</xdr:col>
                <xdr:colOff>11</xdr:colOff>
                <xdr:row>6</xdr:row>
                <xdr:rowOff>13</xdr:rowOff>
              </xdr:to>
            </anchor>
          </commentPr>
        </mc:Choice>
        <mc:Fallback/>
      </mc:AlternateContent>
    </comment>
    <comment ref="J8" authorId="0">
      <text>
        <r>
          <rPr>
            <b val="true"/>
            <sz val="8"/>
            <color rgb="FF000000"/>
            <rFont val="Tahoma"/>
            <family val="0"/>
          </rPr>
          <t xml:space="preserve">1.50 lower than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6</xdr:row>
                <xdr:rowOff>6</xdr:rowOff>
              </xdr:from>
              <xdr:to>
                <xdr:col>15</xdr:col>
                <xdr:colOff>4</xdr:colOff>
                <xdr:row>11</xdr:row>
                <xdr:rowOff>14</xdr:rowOff>
              </xdr:to>
            </anchor>
          </commentPr>
        </mc:Choice>
        <mc:Fallback/>
      </mc:AlternateContent>
    </comment>
    <comment ref="J10" authorId="0">
      <text>
        <r>
          <rPr>
            <b val="true"/>
            <sz val="8"/>
            <color rgb="FF000000"/>
            <rFont val="Tahoma"/>
            <family val="0"/>
          </rPr>
          <t xml:space="preserve">2/01/02 1.50 under cin
1/23/02 1.75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11</xdr:colOff>
                <xdr:row>8</xdr:row>
                <xdr:rowOff>6</xdr:rowOff>
              </xdr:from>
              <xdr:to>
                <xdr:col>15</xdr:col>
                <xdr:colOff>39</xdr:colOff>
                <xdr:row>11</xdr:row>
                <xdr:rowOff>15</xdr:rowOff>
              </xdr:to>
            </anchor>
          </commentPr>
        </mc:Choice>
        <mc:Fallback/>
      </mc:AlternateContent>
    </comment>
    <comment ref="J12" authorId="0">
      <text>
        <r>
          <rPr>
            <b val="true"/>
            <sz val="8"/>
            <color rgb="FF000000"/>
            <rFont val="Tahoma"/>
            <family val="0"/>
          </rPr>
          <t xml:space="preserve">1/15/02 .60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10</xdr:row>
                <xdr:rowOff>6</xdr:rowOff>
              </xdr:from>
              <xdr:to>
                <xdr:col>15</xdr:col>
                <xdr:colOff>7</xdr:colOff>
                <xdr:row>15</xdr:row>
                <xdr:rowOff>11</xdr:rowOff>
              </xdr:to>
            </anchor>
          </commentPr>
        </mc:Choice>
        <mc:Fallback/>
      </mc:AlternateContent>
    </comment>
    <comment ref="J14" authorId="0">
      <text>
        <r>
          <rPr>
            <b val="true"/>
            <sz val="8"/>
            <color rgb="FF000000"/>
            <rFont val="Tahoma"/>
            <family val="0"/>
          </rPr>
          <t xml:space="preserve">1/31/02 0.60 under
1/28/02 0.40 under
1/10/02 0.75 under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12</xdr:row>
                <xdr:rowOff>6</xdr:rowOff>
              </xdr:from>
              <xdr:to>
                <xdr:col>18</xdr:col>
                <xdr:colOff>3</xdr:colOff>
                <xdr:row>16</xdr:row>
                <xdr:rowOff>10</xdr:rowOff>
              </xdr:to>
            </anchor>
          </commentPr>
        </mc:Choice>
        <mc:Fallback/>
      </mc:AlternateContent>
    </comment>
    <comment ref="J20" authorId="0">
      <text>
        <r>
          <rPr>
            <b val="true"/>
            <sz val="8"/>
            <color rgb="FF000000"/>
            <rFont val="Tahoma"/>
            <family val="0"/>
          </rPr>
          <t xml:space="preserve">-50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18</xdr:row>
                <xdr:rowOff>5</xdr:rowOff>
              </xdr:from>
              <xdr:to>
                <xdr:col>15</xdr:col>
                <xdr:colOff>4</xdr:colOff>
                <xdr:row>26</xdr:row>
                <xdr:rowOff>11</xdr:rowOff>
              </xdr:to>
            </anchor>
          </commentPr>
        </mc:Choice>
        <mc:Fallback/>
      </mc:AlternateContent>
    </comment>
    <comment ref="J22" authorId="0">
      <text>
        <r>
          <rPr>
            <b val="true"/>
            <sz val="8"/>
            <color rgb="FF000000"/>
            <rFont val="Tahoma"/>
            <family val="0"/>
          </rPr>
          <t xml:space="preserve">-.50 cin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20</xdr:row>
                <xdr:rowOff>11</xdr:rowOff>
              </xdr:from>
              <xdr:to>
                <xdr:col>15</xdr:col>
                <xdr:colOff>4</xdr:colOff>
                <xdr:row>25</xdr:row>
                <xdr:rowOff>2</xdr:rowOff>
              </xdr:to>
            </anchor>
          </commentPr>
        </mc:Choice>
        <mc:Fallback/>
      </mc:AlternateContent>
    </comment>
    <comment ref="J24" authorId="0">
      <text>
        <r>
          <rPr>
            <b val="true"/>
            <sz val="8"/>
            <color rgb="FF000000"/>
            <rFont val="Tahoma"/>
            <family val="0"/>
          </rPr>
          <t xml:space="preserve">2/06/02 0.50 under cin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27</xdr:colOff>
                <xdr:row>6</xdr:row>
                <xdr:rowOff>13</xdr:rowOff>
              </xdr:from>
              <xdr:to>
                <xdr:col>18</xdr:col>
                <xdr:colOff>35</xdr:colOff>
                <xdr:row>11</xdr:row>
                <xdr:rowOff>10</xdr:rowOff>
              </xdr:to>
            </anchor>
          </commentPr>
        </mc:Choice>
        <mc:Fallback/>
      </mc:AlternateContent>
    </comment>
    <comment ref="J26" authorId="0">
      <text>
        <r>
          <rPr>
            <b val="true"/>
            <sz val="8"/>
            <color rgb="FF000000"/>
            <rFont val="Tahoma"/>
            <family val="0"/>
          </rPr>
          <t xml:space="preserve">-.50
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24</xdr:row>
                <xdr:rowOff>7</xdr:rowOff>
              </xdr:from>
              <xdr:to>
                <xdr:col>15</xdr:col>
                <xdr:colOff>4</xdr:colOff>
                <xdr:row>28</xdr:row>
                <xdr:rowOff>6</xdr:rowOff>
              </xdr:to>
            </anchor>
          </commentPr>
        </mc:Choice>
        <mc:Fallback/>
      </mc:AlternateContent>
    </comment>
    <comment ref="J28" authorId="0">
      <text>
        <r>
          <rPr>
            <b val="true"/>
            <sz val="8"/>
            <color rgb="FF000000"/>
            <rFont val="Tahoma"/>
            <family val="0"/>
          </rPr>
          <t xml:space="preserve">tva 2/3 roll .25/.75
-1.00 bid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26</xdr:row>
                <xdr:rowOff>9</xdr:rowOff>
              </xdr:from>
              <xdr:to>
                <xdr:col>15</xdr:col>
                <xdr:colOff>4</xdr:colOff>
                <xdr:row>32</xdr:row>
                <xdr:rowOff>5</xdr:rowOff>
              </xdr:to>
            </anchor>
          </commentPr>
        </mc:Choice>
        <mc:Fallback/>
      </mc:AlternateContent>
    </comment>
    <comment ref="J30" authorId="0">
      <text>
        <r>
          <rPr>
            <b val="true"/>
            <sz val="8"/>
            <color rgb="FF000000"/>
            <rFont val="Tahoma"/>
            <family val="0"/>
          </rPr>
          <t xml:space="preserve">-75 to cin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28</xdr:row>
                <xdr:rowOff>9</xdr:rowOff>
              </xdr:from>
              <xdr:to>
                <xdr:col>15</xdr:col>
                <xdr:colOff>4</xdr:colOff>
                <xdr:row>34</xdr:row>
                <xdr:rowOff>12</xdr:rowOff>
              </xdr:to>
            </anchor>
          </commentPr>
        </mc:Choice>
        <mc:Fallback/>
      </mc:AlternateContent>
    </comment>
    <comment ref="J32" authorId="0">
      <text>
        <r>
          <rPr>
            <b val="true"/>
            <sz val="8"/>
            <color rgb="FF000000"/>
            <rFont val="Tahoma"/>
            <family val="0"/>
          </rPr>
          <t xml:space="preserve">1/7/02 -50 to cin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30</xdr:row>
                <xdr:rowOff>5</xdr:rowOff>
              </xdr:from>
              <xdr:to>
                <xdr:col>15</xdr:col>
                <xdr:colOff>4</xdr:colOff>
                <xdr:row>36</xdr:row>
                <xdr:rowOff>10</xdr:rowOff>
              </xdr:to>
            </anchor>
          </commentPr>
        </mc:Choice>
        <mc:Fallback/>
      </mc:AlternateContent>
    </comment>
    <comment ref="J36" authorId="0">
      <text>
        <r>
          <rPr>
            <b val="true"/>
            <sz val="8"/>
            <color rgb="FF000000"/>
            <rFont val="Tahoma"/>
            <family val="0"/>
          </rPr>
          <t xml:space="preserve">1/23/02 cin/tva 0.65/0.85
1/17/02 cin/tva 0.50/0.90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33</xdr:row>
                <xdr:rowOff>19</xdr:rowOff>
              </xdr:from>
              <xdr:to>
                <xdr:col>19</xdr:col>
                <xdr:colOff>0</xdr:colOff>
                <xdr:row>38</xdr:row>
                <xdr:rowOff>10</xdr:rowOff>
              </xdr:to>
            </anchor>
          </commentPr>
        </mc:Choice>
        <mc:Fallback/>
      </mc:AlternateContent>
    </comment>
    <comment ref="J38" authorId="0">
      <text>
        <r>
          <rPr>
            <b val="true"/>
            <sz val="8"/>
            <color rgb="FF000000"/>
            <rFont val="Tahoma"/>
            <family val="0"/>
          </rPr>
          <t xml:space="preserve">1/17/02 cin/tva 0.60/.80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22</xdr:colOff>
                <xdr:row>36</xdr:row>
                <xdr:rowOff>8</xdr:rowOff>
              </xdr:from>
              <xdr:to>
                <xdr:col>18</xdr:col>
                <xdr:colOff>17</xdr:colOff>
                <xdr:row>40</xdr:row>
                <xdr:rowOff>5</xdr:rowOff>
              </xdr:to>
            </anchor>
          </commentPr>
        </mc:Choice>
        <mc:Fallback/>
      </mc:AlternateContent>
    </comment>
    <comment ref="J40" authorId="0">
      <text>
        <r>
          <rPr>
            <b val="true"/>
            <sz val="8"/>
            <color rgb="FF000000"/>
            <rFont val="Tahoma"/>
            <family val="0"/>
          </rPr>
          <t xml:space="preserve">1/23/02 0.60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38</xdr:row>
                <xdr:rowOff>3</xdr:rowOff>
              </xdr:from>
              <xdr:to>
                <xdr:col>16</xdr:col>
                <xdr:colOff>12</xdr:colOff>
                <xdr:row>40</xdr:row>
                <xdr:rowOff>5</xdr:rowOff>
              </xdr:to>
            </anchor>
          </commentPr>
        </mc:Choice>
        <mc:Fallback/>
      </mc:AlternateContent>
    </comment>
    <comment ref="J42" authorId="0">
      <text>
        <r>
          <rPr>
            <b val="true"/>
            <sz val="8"/>
            <color rgb="FF000000"/>
            <rFont val="Tahoma"/>
            <family val="0"/>
          </rPr>
          <t xml:space="preserve">50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22</xdr:colOff>
                <xdr:row>40</xdr:row>
                <xdr:rowOff>1</xdr:rowOff>
              </xdr:from>
              <xdr:to>
                <xdr:col>15</xdr:col>
                <xdr:colOff>15</xdr:colOff>
                <xdr:row>44</xdr:row>
                <xdr:rowOff>3</xdr:rowOff>
              </xdr:to>
            </anchor>
          </commentPr>
        </mc:Choice>
        <mc:Fallback/>
      </mc:AlternateContent>
    </comment>
    <comment ref="M3" authorId="0">
      <text>
        <r>
          <rPr>
            <b val="true"/>
            <sz val="8"/>
            <color rgb="FF000000"/>
            <rFont val="Tahoma"/>
            <family val="0"/>
          </rPr>
          <t xml:space="preserve">12/14/01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18</xdr:colOff>
                <xdr:row>1</xdr:row>
                <xdr:rowOff>2</xdr:rowOff>
              </xdr:from>
              <xdr:to>
                <xdr:col>18</xdr:col>
                <xdr:colOff>14</xdr:colOff>
                <xdr:row>7</xdr:row>
                <xdr:rowOff>8</xdr:rowOff>
              </xdr:to>
            </anchor>
          </commentPr>
        </mc:Choice>
        <mc:Fallback/>
      </mc:AlternateContent>
    </comment>
    <comment ref="M17" authorId="0">
      <text>
        <r>
          <rPr>
            <b val="true"/>
            <sz val="8"/>
            <color rgb="FF000000"/>
            <rFont val="Tahoma"/>
            <family val="0"/>
          </rPr>
          <t xml:space="preserve">12/14/01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18</xdr:colOff>
                <xdr:row>15</xdr:row>
                <xdr:rowOff>2</xdr:rowOff>
              </xdr:from>
              <xdr:to>
                <xdr:col>18</xdr:col>
                <xdr:colOff>14</xdr:colOff>
                <xdr:row>21</xdr:row>
                <xdr:rowOff>2</xdr:rowOff>
              </xdr:to>
            </anchor>
          </commentPr>
        </mc:Choice>
        <mc:Fallback/>
      </mc:AlternateContent>
    </comment>
    <comment ref="M28" authorId="0">
      <text>
        <r>
          <rPr>
            <sz val="8"/>
            <color rgb="FF000000"/>
            <rFont val="Tahoma"/>
            <family val="0"/>
          </rPr>
          <t xml:space="preserve">2/05/02 8.25 Over Cinergy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26</xdr:row>
                <xdr:rowOff>3</xdr:rowOff>
              </xdr:from>
              <xdr:to>
                <xdr:col>18</xdr:col>
                <xdr:colOff>38</xdr:colOff>
                <xdr:row>30</xdr:row>
                <xdr:rowOff>9</xdr:rowOff>
              </xdr:to>
            </anchor>
          </commentPr>
        </mc:Choice>
        <mc:Fallback/>
      </mc:AlternateContent>
    </comment>
    <comment ref="N10" authorId="0">
      <text>
        <r>
          <rPr>
            <sz val="8"/>
            <color rgb="FF000000"/>
            <rFont val="Tahoma"/>
            <family val="0"/>
          </rPr>
          <t xml:space="preserve">6.15 trades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15</xdr:colOff>
                <xdr:row>8</xdr:row>
                <xdr:rowOff>7</xdr:rowOff>
              </xdr:from>
              <xdr:to>
                <xdr:col>19</xdr:col>
                <xdr:colOff>18</xdr:colOff>
                <xdr:row>13</xdr:row>
                <xdr:rowOff>11</xdr:rowOff>
              </xdr:to>
            </anchor>
          </commentPr>
        </mc:Choice>
        <mc:Fallback/>
      </mc:AlternateContent>
    </comment>
    <comment ref="P11" authorId="0">
      <text>
        <r>
          <rPr>
            <b val="true"/>
            <sz val="8"/>
            <color rgb="FF000000"/>
            <rFont val="Tahoma"/>
            <family val="0"/>
          </rPr>
          <t xml:space="preserve">1/28/02 @3.65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20</xdr:colOff>
                <xdr:row>9</xdr:row>
                <xdr:rowOff>2</xdr:rowOff>
              </xdr:from>
              <xdr:to>
                <xdr:col>24</xdr:col>
                <xdr:colOff>35</xdr:colOff>
                <xdr:row>13</xdr:row>
                <xdr:rowOff>15</xdr:rowOff>
              </xdr:to>
            </anchor>
          </commentPr>
        </mc:Choice>
        <mc:Fallback/>
      </mc:AlternateContent>
    </comment>
    <comment ref="P18" authorId="0">
      <text>
        <r>
          <rPr>
            <sz val="8"/>
            <color rgb="FF000000"/>
            <rFont val="Tahoma"/>
            <family val="0"/>
          </rPr>
          <t xml:space="preserve">12/12/01 245/275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17</xdr:colOff>
                <xdr:row>16</xdr:row>
                <xdr:rowOff>8</xdr:rowOff>
              </xdr:from>
              <xdr:to>
                <xdr:col>21</xdr:col>
                <xdr:colOff>13</xdr:colOff>
                <xdr:row>23</xdr:row>
                <xdr:rowOff>10</xdr:rowOff>
              </xdr:to>
            </anchor>
          </commentPr>
        </mc:Choice>
        <mc:Fallback/>
      </mc:AlternateContent>
    </comment>
    <comment ref="S3" authorId="0">
      <text>
        <r>
          <rPr>
            <sz val="8"/>
            <color rgb="FF000000"/>
            <rFont val="Tahoma"/>
            <family val="0"/>
          </rPr>
          <t xml:space="preserve">12/17/01 - 4.80
12/14/01 - 4.50
Early Dec Collapsed 3.55…3.25..3.00..275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1</xdr:row>
                <xdr:rowOff>6</xdr:rowOff>
              </xdr:from>
              <xdr:to>
                <xdr:col>24</xdr:col>
                <xdr:colOff>14</xdr:colOff>
                <xdr:row>11</xdr:row>
                <xdr:rowOff>8</xdr:rowOff>
              </xdr:to>
            </anchor>
          </commentPr>
        </mc:Choice>
        <mc:Fallback/>
      </mc:AlternateContent>
    </comment>
    <comment ref="S10" authorId="0">
      <text>
        <r>
          <rPr>
            <b val="true"/>
            <sz val="8"/>
            <color rgb="FF000000"/>
            <rFont val="Tahoma"/>
            <family val="0"/>
          </rPr>
          <t xml:space="preserve">1/15/02 @7.20
1/08/02 @6.25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18</xdr:colOff>
                <xdr:row>8</xdr:row>
                <xdr:rowOff>1</xdr:rowOff>
              </xdr:from>
              <xdr:to>
                <xdr:col>24</xdr:col>
                <xdr:colOff>22</xdr:colOff>
                <xdr:row>12</xdr:row>
                <xdr:rowOff>3</xdr:rowOff>
              </xdr:to>
            </anchor>
          </commentPr>
        </mc:Choice>
        <mc:Fallback/>
      </mc:AlternateContent>
    </comment>
    <comment ref="W10" authorId="0">
      <text>
        <r>
          <rPr>
            <b val="true"/>
            <sz val="8"/>
            <color rgb="FF000000"/>
            <rFont val="Tahoma"/>
            <family val="0"/>
          </rPr>
          <t xml:space="preserve">175 trade against cin
12/11/01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20</xdr:colOff>
                <xdr:row>8</xdr:row>
                <xdr:rowOff>6</xdr:rowOff>
              </xdr:from>
              <xdr:to>
                <xdr:col>28</xdr:col>
                <xdr:colOff>20</xdr:colOff>
                <xdr:row>13</xdr:row>
                <xdr:rowOff>11</xdr:rowOff>
              </xdr:to>
            </anchor>
          </commentPr>
        </mc:Choice>
        <mc:Fallback/>
      </mc:AlternateContent>
    </comment>
    <comment ref="AC2" authorId="0">
      <text>
        <r>
          <rPr>
            <b val="true"/>
            <sz val="8"/>
            <color rgb="FF000000"/>
            <rFont val="Tahoma"/>
            <family val="0"/>
          </rPr>
          <t xml:space="preserve">2/05/02 0.090 over cin
1/30/02 0.30 over cin
1/25/02 0.30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25</xdr:colOff>
                <xdr:row>1</xdr:row>
                <xdr:rowOff>8</xdr:rowOff>
              </xdr:from>
              <xdr:to>
                <xdr:col>37</xdr:col>
                <xdr:colOff>24</xdr:colOff>
                <xdr:row>5</xdr:row>
                <xdr:rowOff>13</xdr:rowOff>
              </xdr:to>
            </anchor>
          </commentPr>
        </mc:Choice>
        <mc:Fallback/>
      </mc:AlternateContent>
    </comment>
    <comment ref="AC4" authorId="0">
      <text>
        <r>
          <rPr>
            <sz val="8"/>
            <color rgb="FF000000"/>
            <rFont val="Tahoma"/>
            <family val="0"/>
          </rPr>
          <t xml:space="preserve">2/06/02 -10/+10
2/04/02 0.00/0.10 vs cinergy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36</xdr:colOff>
                <xdr:row>1</xdr:row>
                <xdr:rowOff>14</xdr:rowOff>
              </xdr:from>
              <xdr:to>
                <xdr:col>23</xdr:col>
                <xdr:colOff>5</xdr:colOff>
                <xdr:row>12</xdr:row>
                <xdr:rowOff>13</xdr:rowOff>
              </xdr:to>
            </anchor>
          </commentPr>
        </mc:Choice>
        <mc:Fallback/>
      </mc:AlternateContent>
    </comment>
    <comment ref="AC6" authorId="0">
      <text>
        <r>
          <rPr>
            <b val="true"/>
            <sz val="8"/>
            <color rgb="FF000000"/>
            <rFont val="Tahoma"/>
            <family val="0"/>
          </rPr>
          <t xml:space="preserve">2/06/02 1.00 under cin
1/28/02 0.50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</xdr:colOff>
                <xdr:row>3</xdr:row>
                <xdr:rowOff>2</xdr:rowOff>
              </xdr:from>
              <xdr:to>
                <xdr:col>27</xdr:col>
                <xdr:colOff>26</xdr:colOff>
                <xdr:row>12</xdr:row>
                <xdr:rowOff>3</xdr:rowOff>
              </xdr:to>
            </anchor>
          </commentPr>
        </mc:Choice>
        <mc:Fallback/>
      </mc:AlternateContent>
    </comment>
    <comment ref="AC8" authorId="0">
      <text>
        <r>
          <rPr>
            <b val="true"/>
            <sz val="8"/>
            <color rgb="FF000000"/>
            <rFont val="Tahoma"/>
            <family val="0"/>
          </rPr>
          <t xml:space="preserve">2/06/02 1.00 under cin
1/24/02 .50 under cin
1/16/02 .25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32</xdr:colOff>
                <xdr:row>5</xdr:row>
                <xdr:rowOff>2</xdr:rowOff>
              </xdr:from>
              <xdr:to>
                <xdr:col>22</xdr:col>
                <xdr:colOff>31</xdr:colOff>
                <xdr:row>12</xdr:row>
                <xdr:rowOff>13</xdr:rowOff>
              </xdr:to>
            </anchor>
          </commentPr>
        </mc:Choice>
        <mc:Fallback/>
      </mc:AlternateContent>
    </comment>
    <comment ref="AC10" authorId="0">
      <text>
        <r>
          <rPr>
            <b val="true"/>
            <sz val="8"/>
            <color rgb="FF000000"/>
            <rFont val="Tahoma"/>
            <family val="0"/>
          </rPr>
          <t xml:space="preserve">2/06/02 1.25 under cin
1/30/02 1.00/1.15 vs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31</xdr:colOff>
                <xdr:row>3</xdr:row>
                <xdr:rowOff>3</xdr:rowOff>
              </xdr:from>
              <xdr:to>
                <xdr:col>28</xdr:col>
                <xdr:colOff>22</xdr:colOff>
                <xdr:row>13</xdr:row>
                <xdr:rowOff>5</xdr:rowOff>
              </xdr:to>
            </anchor>
          </commentPr>
        </mc:Choice>
        <mc:Fallback/>
      </mc:AlternateContent>
    </comment>
    <comment ref="AC12" authorId="0">
      <text>
        <r>
          <rPr>
            <b val="true"/>
            <sz val="8"/>
            <color rgb="FF000000"/>
            <rFont val="Tahoma"/>
            <family val="0"/>
          </rPr>
          <t xml:space="preserve">1/25/02 1.25 under cin
1/15/02 1.00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31</xdr:colOff>
                <xdr:row>10</xdr:row>
                <xdr:rowOff>6</xdr:rowOff>
              </xdr:from>
              <xdr:to>
                <xdr:col>37</xdr:col>
                <xdr:colOff>29</xdr:colOff>
                <xdr:row>14</xdr:row>
                <xdr:rowOff>1</xdr:rowOff>
              </xdr:to>
            </anchor>
          </commentPr>
        </mc:Choice>
        <mc:Fallback/>
      </mc:AlternateContent>
    </comment>
    <comment ref="AC14" authorId="0">
      <text>
        <r>
          <rPr>
            <b val="true"/>
            <sz val="8"/>
            <color rgb="FF000000"/>
            <rFont val="Tahoma"/>
            <family val="0"/>
          </rPr>
          <t xml:space="preserve">2/05/02 -0.25
1/30/02 flat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14</xdr:colOff>
                <xdr:row>5</xdr:row>
                <xdr:rowOff>12</xdr:rowOff>
              </xdr:from>
              <xdr:to>
                <xdr:col>27</xdr:col>
                <xdr:colOff>6</xdr:colOff>
                <xdr:row>11</xdr:row>
                <xdr:rowOff>12</xdr:rowOff>
              </xdr:to>
            </anchor>
          </commentPr>
        </mc:Choice>
        <mc:Fallback/>
      </mc:AlternateContent>
    </comment>
    <comment ref="AC18" authorId="0">
      <text>
        <r>
          <rPr>
            <b val="true"/>
            <sz val="8"/>
            <color rgb="FF000000"/>
            <rFont val="Tahoma"/>
            <family val="0"/>
          </rPr>
          <t xml:space="preserve">12/6 2.25/275 vs cin
12/10 2.15/3.00 vs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30</xdr:colOff>
                <xdr:row>16</xdr:row>
                <xdr:rowOff>8</xdr:rowOff>
              </xdr:from>
              <xdr:to>
                <xdr:col>36</xdr:col>
                <xdr:colOff>40</xdr:colOff>
                <xdr:row>23</xdr:row>
                <xdr:rowOff>10</xdr:rowOff>
              </xdr:to>
            </anchor>
          </commentPr>
        </mc:Choice>
        <mc:Fallback/>
      </mc:AlternateContent>
    </comment>
    <comment ref="AC20" authorId="0">
      <text>
        <r>
          <rPr>
            <sz val="8"/>
            <color rgb="FF000000"/>
            <rFont val="Tahoma"/>
            <family val="0"/>
          </rPr>
          <t xml:space="preserve">2/6/02 .25  over
2/4/02 .25 over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9</xdr:colOff>
                <xdr:row>19</xdr:row>
                <xdr:rowOff>0</xdr:rowOff>
              </xdr:from>
              <xdr:to>
                <xdr:col>37</xdr:col>
                <xdr:colOff>32</xdr:colOff>
                <xdr:row>21</xdr:row>
                <xdr:rowOff>5</xdr:rowOff>
              </xdr:to>
            </anchor>
          </commentPr>
        </mc:Choice>
        <mc:Fallback/>
      </mc:AlternateContent>
    </comment>
    <comment ref="AC22" authorId="0">
      <text>
        <r>
          <rPr>
            <b val="true"/>
            <sz val="8"/>
            <color rgb="FF000000"/>
            <rFont val="Tahoma"/>
            <family val="0"/>
          </rPr>
          <t xml:space="preserve">2/06/02 0.75 under cin
2/05/02 0.50 under cin
1/25/02 0.50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27</xdr:colOff>
                <xdr:row>7</xdr:row>
                <xdr:rowOff>13</xdr:rowOff>
              </xdr:from>
              <xdr:to>
                <xdr:col>28</xdr:col>
                <xdr:colOff>13</xdr:colOff>
                <xdr:row>15</xdr:row>
                <xdr:rowOff>7</xdr:rowOff>
              </xdr:to>
            </anchor>
          </commentPr>
        </mc:Choice>
        <mc:Fallback/>
      </mc:AlternateContent>
    </comment>
    <comment ref="AC24" authorId="0">
      <text>
        <r>
          <rPr>
            <b val="true"/>
            <sz val="8"/>
            <color rgb="FF000000"/>
            <rFont val="Tahoma"/>
            <family val="0"/>
          </rPr>
          <t xml:space="preserve">2/06/02 1.25 under cin
1/25/02 0.75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13</xdr:colOff>
                <xdr:row>9</xdr:row>
                <xdr:rowOff>1</xdr:rowOff>
              </xdr:from>
              <xdr:to>
                <xdr:col>25</xdr:col>
                <xdr:colOff>22</xdr:colOff>
                <xdr:row>15</xdr:row>
                <xdr:rowOff>16</xdr:rowOff>
              </xdr:to>
            </anchor>
          </commentPr>
        </mc:Choice>
        <mc:Fallback/>
      </mc:AlternateContent>
    </comment>
    <comment ref="AC26" authorId="0">
      <text>
        <r>
          <rPr>
            <b val="true"/>
            <sz val="8"/>
            <color rgb="FF000000"/>
            <rFont val="Tahoma"/>
            <family val="0"/>
          </rPr>
          <t xml:space="preserve">1/25/02 1.00 under cin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9</xdr:colOff>
                <xdr:row>24</xdr:row>
                <xdr:rowOff>1</xdr:rowOff>
              </xdr:from>
              <xdr:to>
                <xdr:col>37</xdr:col>
                <xdr:colOff>38</xdr:colOff>
                <xdr:row>28</xdr:row>
                <xdr:rowOff>5</xdr:rowOff>
              </xdr:to>
            </anchor>
          </commentPr>
        </mc:Choice>
        <mc:Fallback/>
      </mc:AlternateContent>
    </comment>
    <comment ref="AC28" authorId="0">
      <text>
        <r>
          <rPr>
            <sz val="8"/>
            <color rgb="FF000000"/>
            <rFont val="Tahoma"/>
            <family val="0"/>
          </rPr>
          <t xml:space="preserve">1/25/02 0.75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9</xdr:colOff>
                <xdr:row>26</xdr:row>
                <xdr:rowOff>1</xdr:rowOff>
              </xdr:from>
              <xdr:to>
                <xdr:col>34</xdr:col>
                <xdr:colOff>11</xdr:colOff>
                <xdr:row>30</xdr:row>
                <xdr:rowOff>7</xdr:rowOff>
              </xdr:to>
            </anchor>
          </commentPr>
        </mc:Choice>
        <mc:Fallback/>
      </mc:AlternateContent>
    </comment>
    <comment ref="AC30" authorId="0">
      <text>
        <r>
          <rPr>
            <sz val="8"/>
            <color rgb="FF000000"/>
            <rFont val="Tahoma"/>
            <family val="0"/>
          </rPr>
          <t xml:space="preserve">1/25/02 1.00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9</xdr:colOff>
                <xdr:row>28</xdr:row>
                <xdr:rowOff>1</xdr:rowOff>
              </xdr:from>
              <xdr:to>
                <xdr:col>34</xdr:col>
                <xdr:colOff>11</xdr:colOff>
                <xdr:row>32</xdr:row>
                <xdr:rowOff>7</xdr:rowOff>
              </xdr:to>
            </anchor>
          </commentPr>
        </mc:Choice>
        <mc:Fallback/>
      </mc:AlternateContent>
    </comment>
    <comment ref="AC32" authorId="0">
      <text>
        <r>
          <rPr>
            <sz val="8"/>
            <color rgb="FF000000"/>
            <rFont val="Tahoma"/>
            <family val="0"/>
          </rPr>
          <t xml:space="preserve">1/25/02 1.00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9</xdr:colOff>
                <xdr:row>30</xdr:row>
                <xdr:rowOff>0</xdr:rowOff>
              </xdr:from>
              <xdr:to>
                <xdr:col>34</xdr:col>
                <xdr:colOff>11</xdr:colOff>
                <xdr:row>34</xdr:row>
                <xdr:rowOff>8</xdr:rowOff>
              </xdr:to>
            </anchor>
          </commentPr>
        </mc:Choice>
        <mc:Fallback/>
      </mc:AlternateContent>
    </comment>
    <comment ref="AC36" authorId="0">
      <text>
        <r>
          <rPr>
            <sz val="8"/>
            <color rgb="FF000000"/>
            <rFont val="Tahoma"/>
            <family val="0"/>
          </rPr>
          <t xml:space="preserve">1/25/02 0.35 under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26</xdr:colOff>
                <xdr:row>34</xdr:row>
                <xdr:rowOff>8</xdr:rowOff>
              </xdr:from>
              <xdr:to>
                <xdr:col>36</xdr:col>
                <xdr:colOff>30</xdr:colOff>
                <xdr:row>35</xdr:row>
                <xdr:rowOff>20</xdr:rowOff>
              </xdr:to>
            </anchor>
          </commentPr>
        </mc:Choice>
        <mc:Fallback/>
      </mc:AlternateContent>
    </comment>
    <comment ref="AC38" authorId="0">
      <text>
        <r>
          <rPr>
            <sz val="8"/>
            <color rgb="FF000000"/>
            <rFont val="Tahoma"/>
            <family val="0"/>
          </rPr>
          <t xml:space="preserve">2/06/02 .40 under cin
1/25/02 0.65 under cin
1/23/02 0.65 under cinergy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7</xdr:colOff>
                <xdr:row>36</xdr:row>
                <xdr:rowOff>0</xdr:rowOff>
              </xdr:from>
              <xdr:to>
                <xdr:col>38</xdr:col>
                <xdr:colOff>43</xdr:colOff>
                <xdr:row>39</xdr:row>
                <xdr:rowOff>14</xdr:rowOff>
              </xdr:to>
            </anchor>
          </commentPr>
        </mc:Choice>
        <mc:Fallback/>
      </mc:AlternateContent>
    </comment>
    <comment ref="AC40" authorId="0">
      <text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7</xdr:colOff>
                <xdr:row>37</xdr:row>
                <xdr:rowOff>17</xdr:rowOff>
              </xdr:from>
              <xdr:to>
                <xdr:col>34</xdr:col>
                <xdr:colOff>8</xdr:colOff>
                <xdr:row>42</xdr:row>
                <xdr:rowOff>3</xdr:rowOff>
              </xdr:to>
            </anchor>
          </commentPr>
        </mc:Choice>
        <mc:Fallback/>
      </mc:AlternateContent>
    </comment>
    <comment ref="AF2" authorId="0">
      <text>
        <r>
          <rPr>
            <b val="true"/>
            <sz val="8"/>
            <color rgb="FF000000"/>
            <rFont val="Tahoma"/>
            <family val="0"/>
          </rPr>
          <t xml:space="preserve">2/05/02 4.00 over cin
1/31/02 2.50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40</xdr:colOff>
                <xdr:row>2</xdr:row>
                <xdr:rowOff>1</xdr:rowOff>
              </xdr:from>
              <xdr:to>
                <xdr:col>25</xdr:col>
                <xdr:colOff>24</xdr:colOff>
                <xdr:row>5</xdr:row>
                <xdr:rowOff>5</xdr:rowOff>
              </xdr:to>
            </anchor>
          </commentPr>
        </mc:Choice>
        <mc:Fallback/>
      </mc:AlternateContent>
    </comment>
    <comment ref="AF4" authorId="0">
      <text>
        <r>
          <rPr>
            <b val="true"/>
            <sz val="8"/>
            <color rgb="FF000000"/>
            <rFont val="Tahoma"/>
            <family val="0"/>
          </rPr>
          <t xml:space="preserve">2/05/02 1.25 over cin
1/31/02 0.75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31</xdr:colOff>
                <xdr:row>1</xdr:row>
                <xdr:rowOff>12</xdr:rowOff>
              </xdr:from>
              <xdr:to>
                <xdr:col>39</xdr:col>
                <xdr:colOff>12</xdr:colOff>
                <xdr:row>5</xdr:row>
                <xdr:rowOff>7</xdr:rowOff>
              </xdr:to>
            </anchor>
          </commentPr>
        </mc:Choice>
        <mc:Fallback/>
      </mc:AlternateContent>
    </comment>
    <comment ref="AF6" authorId="0">
      <text>
        <r>
          <rPr>
            <b val="true"/>
            <sz val="8"/>
            <color rgb="FF000000"/>
            <rFont val="Tahoma"/>
            <family val="0"/>
          </rPr>
          <t xml:space="preserve">2/05/02 1.25 over cin
1/31/02 .75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31</xdr:colOff>
                <xdr:row>4</xdr:row>
                <xdr:rowOff>6</xdr:rowOff>
              </xdr:from>
              <xdr:to>
                <xdr:col>39</xdr:col>
                <xdr:colOff>15</xdr:colOff>
                <xdr:row>8</xdr:row>
                <xdr:rowOff>9</xdr:rowOff>
              </xdr:to>
            </anchor>
          </commentPr>
        </mc:Choice>
        <mc:Fallback/>
      </mc:AlternateContent>
    </comment>
    <comment ref="AF8" authorId="0">
      <text>
        <r>
          <rPr>
            <b val="true"/>
            <sz val="8"/>
            <color rgb="FF000000"/>
            <rFont val="Tahoma"/>
            <family val="0"/>
          </rPr>
          <t xml:space="preserve">2/05/02 1.25 over cin
1/31/02 0.75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30</xdr:colOff>
                <xdr:row>6</xdr:row>
                <xdr:rowOff>5</xdr:rowOff>
              </xdr:from>
              <xdr:to>
                <xdr:col>40</xdr:col>
                <xdr:colOff>15</xdr:colOff>
                <xdr:row>10</xdr:row>
                <xdr:rowOff>14</xdr:rowOff>
              </xdr:to>
            </anchor>
          </commentPr>
        </mc:Choice>
        <mc:Fallback/>
      </mc:AlternateContent>
    </comment>
    <comment ref="AF10" authorId="0">
      <text>
        <r>
          <rPr>
            <sz val="8"/>
            <color rgb="FF000000"/>
            <rFont val="Tahoma"/>
            <family val="0"/>
          </rPr>
          <t xml:space="preserve">2/06/02 1.10 over cin
2/05/02 1.50 over cin
1/31/02 1.25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39</xdr:colOff>
                <xdr:row>3</xdr:row>
                <xdr:rowOff>14</xdr:rowOff>
              </xdr:from>
              <xdr:to>
                <xdr:col>29</xdr:col>
                <xdr:colOff>3</xdr:colOff>
                <xdr:row>12</xdr:row>
                <xdr:rowOff>10</xdr:rowOff>
              </xdr:to>
            </anchor>
          </commentPr>
        </mc:Choice>
        <mc:Fallback/>
      </mc:AlternateContent>
    </comment>
    <comment ref="AF12" authorId="0">
      <text>
        <r>
          <rPr>
            <b val="true"/>
            <sz val="8"/>
            <color rgb="FF000000"/>
            <rFont val="Tahoma"/>
            <family val="0"/>
          </rPr>
          <t xml:space="preserve">1/31/02 0.25 over cin
1/25/02 1.00 over cin
1/16/02 0 .25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34</xdr:colOff>
                <xdr:row>10</xdr:row>
                <xdr:rowOff>2</xdr:rowOff>
              </xdr:from>
              <xdr:to>
                <xdr:col>40</xdr:col>
                <xdr:colOff>15</xdr:colOff>
                <xdr:row>16</xdr:row>
                <xdr:rowOff>8</xdr:rowOff>
              </xdr:to>
            </anchor>
          </commentPr>
        </mc:Choice>
        <mc:Fallback/>
      </mc:AlternateContent>
    </comment>
    <comment ref="AF14" authorId="0">
      <text>
        <r>
          <rPr>
            <b val="true"/>
            <sz val="8"/>
            <color rgb="FF000000"/>
            <rFont val="Tahoma"/>
            <family val="0"/>
          </rPr>
          <t xml:space="preserve">2/05/02 0.50 over cin
1/31/02 0.45 over cin
1/25/02 1.00 over cin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27</xdr:colOff>
                <xdr:row>12</xdr:row>
                <xdr:rowOff>6</xdr:rowOff>
              </xdr:from>
              <xdr:to>
                <xdr:col>39</xdr:col>
                <xdr:colOff>36</xdr:colOff>
                <xdr:row>19</xdr:row>
                <xdr:rowOff>1</xdr:rowOff>
              </xdr:to>
            </anchor>
          </commentPr>
        </mc:Choice>
        <mc:Fallback/>
      </mc:AlternateContent>
    </comment>
    <comment ref="AF20" authorId="0">
      <text>
        <r>
          <rPr>
            <b val="true"/>
            <sz val="8"/>
            <color rgb="FF000000"/>
            <rFont val="Tahoma"/>
            <family val="0"/>
          </rPr>
          <t xml:space="preserve">2/05/02 0.75 over cin
1/24/02 1.25 OVER CINERGY
1/10/02 .50 over cinergy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4</xdr:colOff>
                <xdr:row>14</xdr:row>
                <xdr:rowOff>0</xdr:rowOff>
              </xdr:from>
              <xdr:to>
                <xdr:col>29</xdr:col>
                <xdr:colOff>4</xdr:colOff>
                <xdr:row>19</xdr:row>
                <xdr:rowOff>5</xdr:rowOff>
              </xdr:to>
            </anchor>
          </commentPr>
        </mc:Choice>
        <mc:Fallback/>
      </mc:AlternateContent>
    </comment>
    <comment ref="AF24" authorId="0">
      <text>
        <r>
          <rPr>
            <sz val="8"/>
            <color rgb="FF000000"/>
            <rFont val="Tahoma"/>
            <family val="0"/>
          </rPr>
          <t xml:space="preserve">2/05/02 0.50 over cin 
1/24/02 1.00 over cin
1/22/02 0 .50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36</xdr:colOff>
                <xdr:row>20</xdr:row>
                <xdr:rowOff>11</xdr:rowOff>
              </xdr:from>
              <xdr:to>
                <xdr:col>25</xdr:col>
                <xdr:colOff>33</xdr:colOff>
                <xdr:row>23</xdr:row>
                <xdr:rowOff>19</xdr:rowOff>
              </xdr:to>
            </anchor>
          </commentPr>
        </mc:Choice>
        <mc:Fallback/>
      </mc:AlternateContent>
    </comment>
    <comment ref="AF26" authorId="0">
      <text>
        <r>
          <rPr>
            <b val="true"/>
            <sz val="8"/>
            <color rgb="FF000000"/>
            <rFont val="Tahoma"/>
            <family val="0"/>
          </rPr>
          <t xml:space="preserve">2/5/02 0.50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9</xdr:colOff>
                <xdr:row>24</xdr:row>
                <xdr:rowOff>1</xdr:rowOff>
              </xdr:from>
              <xdr:to>
                <xdr:col>38</xdr:col>
                <xdr:colOff>19</xdr:colOff>
                <xdr:row>26</xdr:row>
                <xdr:rowOff>1</xdr:rowOff>
              </xdr:to>
            </anchor>
          </commentPr>
        </mc:Choice>
        <mc:Fallback/>
      </mc:AlternateContent>
    </comment>
    <comment ref="AF28" authorId="0">
      <text>
        <r>
          <rPr>
            <b val="true"/>
            <sz val="8"/>
            <color rgb="FF000000"/>
            <rFont val="Tahoma"/>
            <family val="0"/>
          </rPr>
          <t xml:space="preserve">2/05/02 1.25 over cin
1/25/02 1.25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</xdr:colOff>
                <xdr:row>15</xdr:row>
                <xdr:rowOff>3</xdr:rowOff>
              </xdr:from>
              <xdr:to>
                <xdr:col>26</xdr:col>
                <xdr:colOff>5</xdr:colOff>
                <xdr:row>19</xdr:row>
                <xdr:rowOff>9</xdr:rowOff>
              </xdr:to>
            </anchor>
          </commentPr>
        </mc:Choice>
        <mc:Fallback/>
      </mc:AlternateContent>
    </comment>
    <comment ref="AF30" authorId="0">
      <text>
        <r>
          <rPr>
            <b val="true"/>
            <sz val="8"/>
            <color rgb="FF000000"/>
            <rFont val="Tahoma"/>
            <family val="0"/>
          </rPr>
          <t xml:space="preserve">1/25/02 1.00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9</xdr:colOff>
                <xdr:row>28</xdr:row>
                <xdr:rowOff>1</xdr:rowOff>
              </xdr:from>
              <xdr:to>
                <xdr:col>38</xdr:col>
                <xdr:colOff>23</xdr:colOff>
                <xdr:row>29</xdr:row>
                <xdr:rowOff>20</xdr:rowOff>
              </xdr:to>
            </anchor>
          </commentPr>
        </mc:Choice>
        <mc:Fallback/>
      </mc:AlternateContent>
    </comment>
    <comment ref="AF32" authorId="0">
      <text>
        <r>
          <rPr>
            <b val="true"/>
            <sz val="8"/>
            <color rgb="FF000000"/>
            <rFont val="Tahoma"/>
            <family val="0"/>
          </rPr>
          <t xml:space="preserve">1/25/02 1.00 over cin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9</xdr:colOff>
                <xdr:row>30</xdr:row>
                <xdr:rowOff>0</xdr:rowOff>
              </xdr:from>
              <xdr:to>
                <xdr:col>38</xdr:col>
                <xdr:colOff>35</xdr:colOff>
                <xdr:row>33</xdr:row>
                <xdr:rowOff>14</xdr:rowOff>
              </xdr:to>
            </anchor>
          </commentPr>
        </mc:Choice>
        <mc:Fallback/>
      </mc:AlternateContent>
    </comment>
    <comment ref="AF36" authorId="0">
      <text>
        <r>
          <rPr>
            <b val="true"/>
            <sz val="8"/>
            <color rgb="FF000000"/>
            <rFont val="Tahoma"/>
            <family val="0"/>
          </rPr>
          <t xml:space="preserve">2/05/02 0.50 over cin
1/7/02 .05/50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28</xdr:colOff>
                <xdr:row>34</xdr:row>
                <xdr:rowOff>8</xdr:rowOff>
              </xdr:from>
              <xdr:to>
                <xdr:col>38</xdr:col>
                <xdr:colOff>36</xdr:colOff>
                <xdr:row>37</xdr:row>
                <xdr:rowOff>12</xdr:rowOff>
              </xdr:to>
            </anchor>
          </commentPr>
        </mc:Choice>
        <mc:Fallback/>
      </mc:AlternateContent>
    </comment>
    <comment ref="AF38" authorId="0">
      <text>
        <r>
          <rPr>
            <sz val="8"/>
            <color rgb="FF000000"/>
            <rFont val="Tahoma"/>
            <family val="0"/>
          </rPr>
          <t xml:space="preserve">2/05/02 0.25 over cin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11</xdr:colOff>
                <xdr:row>36</xdr:row>
                <xdr:rowOff>2</xdr:rowOff>
              </xdr:from>
              <xdr:to>
                <xdr:col>38</xdr:col>
                <xdr:colOff>36</xdr:colOff>
                <xdr:row>39</xdr:row>
                <xdr:rowOff>6</xdr:rowOff>
              </xdr:to>
            </anchor>
          </commentPr>
        </mc:Choice>
        <mc:Fallback/>
      </mc:AlternateContent>
    </comment>
    <comment ref="AF40" authorId="0">
      <text>
        <r>
          <rPr>
            <sz val="8"/>
            <color rgb="FF000000"/>
            <rFont val="Tahoma"/>
            <family val="0"/>
          </rPr>
          <t xml:space="preserve">2/06/02  .50/1.00 to the cin
2/05/02 flat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32</xdr:colOff>
                <xdr:row>29</xdr:row>
                <xdr:rowOff>10</xdr:rowOff>
              </xdr:from>
              <xdr:to>
                <xdr:col>29</xdr:col>
                <xdr:colOff>2</xdr:colOff>
                <xdr:row>36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<sst xmlns="http://schemas.openxmlformats.org/spreadsheetml/2006/main" count="700" uniqueCount="174">
  <si>
    <t xml:space="preserve">CIN</t>
  </si>
  <si>
    <t xml:space="preserve">ENT</t>
  </si>
  <si>
    <t xml:space="preserve">TVA</t>
  </si>
  <si>
    <t xml:space="preserve">PJM</t>
  </si>
  <si>
    <t xml:space="preserve">CIN/NT Imp</t>
  </si>
  <si>
    <t xml:space="preserve">PJM/CIN Imp</t>
  </si>
  <si>
    <t xml:space="preserve">CIN/TVA Imp</t>
  </si>
  <si>
    <t xml:space="preserve">TVA/NT Imp</t>
  </si>
  <si>
    <t xml:space="preserve">COM</t>
  </si>
  <si>
    <t xml:space="preserve">SOC</t>
  </si>
  <si>
    <t xml:space="preserve">H</t>
  </si>
  <si>
    <t xml:space="preserve">Bal G</t>
  </si>
  <si>
    <t xml:space="preserve">15.50/16.75</t>
  </si>
  <si>
    <t xml:space="preserve">20.50/21.50</t>
  </si>
  <si>
    <t xml:space="preserve">0.75/1.10</t>
  </si>
  <si>
    <t xml:space="preserve">3.80/4.00</t>
  </si>
  <si>
    <t xml:space="preserve">0.00/0.35</t>
  </si>
  <si>
    <t xml:space="preserve">0.15/0.85</t>
  </si>
  <si>
    <t xml:space="preserve">J</t>
  </si>
  <si>
    <t xml:space="preserve">HJ02</t>
  </si>
  <si>
    <t xml:space="preserve">Mnth</t>
  </si>
  <si>
    <t xml:space="preserve">GAS</t>
  </si>
  <si>
    <t xml:space="preserve">POWER</t>
  </si>
  <si>
    <t xml:space="preserve">Heat Rate</t>
  </si>
  <si>
    <t xml:space="preserve">15.50/16.50</t>
  </si>
  <si>
    <t xml:space="preserve">1.20/1.60</t>
  </si>
  <si>
    <t xml:space="preserve">3.40/3.60</t>
  </si>
  <si>
    <t xml:space="preserve">0.10/0.70</t>
  </si>
  <si>
    <t xml:space="preserve">0.60/1.40</t>
  </si>
  <si>
    <t xml:space="preserve">K</t>
  </si>
  <si>
    <t xml:space="preserve">K02</t>
  </si>
  <si>
    <t xml:space="preserve">H02</t>
  </si>
  <si>
    <t xml:space="preserve">17.00/17.75</t>
  </si>
  <si>
    <t xml:space="preserve">1.50/2.25</t>
  </si>
  <si>
    <t xml:space="preserve">3.40/4.10</t>
  </si>
  <si>
    <t xml:space="preserve">0.25/1.25</t>
  </si>
  <si>
    <t xml:space="preserve">0.75/1.50</t>
  </si>
  <si>
    <t xml:space="preserve">M</t>
  </si>
  <si>
    <t xml:space="preserve">M02</t>
  </si>
  <si>
    <t xml:space="preserve">J02</t>
  </si>
  <si>
    <t xml:space="preserve">2.05/3.00</t>
  </si>
  <si>
    <t xml:space="preserve">5.25/5.85</t>
  </si>
  <si>
    <t xml:space="preserve">1.05/1.75</t>
  </si>
  <si>
    <t xml:space="preserve">0.50/1.75</t>
  </si>
  <si>
    <t xml:space="preserve">N</t>
  </si>
  <si>
    <t xml:space="preserve">NQ02</t>
  </si>
  <si>
    <t xml:space="preserve">3.40/3.75</t>
  </si>
  <si>
    <t xml:space="preserve">7.65/7.95</t>
  </si>
  <si>
    <t xml:space="preserve">1.25/1.75</t>
  </si>
  <si>
    <t xml:space="preserve">1.65/2.40</t>
  </si>
  <si>
    <t xml:space="preserve">Q</t>
  </si>
  <si>
    <t xml:space="preserve">U02</t>
  </si>
  <si>
    <t xml:space="preserve">1.00/1.50</t>
  </si>
  <si>
    <t xml:space="preserve">3.45/4.10</t>
  </si>
  <si>
    <t xml:space="preserve">0.00/1.00</t>
  </si>
  <si>
    <t xml:space="preserve">0.30/1.10</t>
  </si>
  <si>
    <t xml:space="preserve">U</t>
  </si>
  <si>
    <t xml:space="preserve">Q402</t>
  </si>
  <si>
    <t xml:space="preserve">N02</t>
  </si>
  <si>
    <t xml:space="preserve">0.85/1.05</t>
  </si>
  <si>
    <t xml:space="preserve">3.00/3.20</t>
  </si>
  <si>
    <t xml:space="preserve">0.25/0.80</t>
  </si>
  <si>
    <t xml:space="preserve">V</t>
  </si>
  <si>
    <t xml:space="preserve">C2 I</t>
  </si>
  <si>
    <t xml:space="preserve">C2I</t>
  </si>
  <si>
    <t xml:space="preserve">Q02</t>
  </si>
  <si>
    <t xml:space="preserve">17.90/18.10</t>
  </si>
  <si>
    <t xml:space="preserve">19.10/19.50</t>
  </si>
  <si>
    <t xml:space="preserve">1.56/1.99</t>
  </si>
  <si>
    <t xml:space="preserve">4.13/4.47</t>
  </si>
  <si>
    <t xml:space="preserve">0.54/1.22</t>
  </si>
  <si>
    <t xml:space="preserve">0.51/1.27</t>
  </si>
  <si>
    <t xml:space="preserve">Bal C2</t>
  </si>
  <si>
    <t xml:space="preserve"> </t>
  </si>
  <si>
    <t xml:space="preserve">FG03</t>
  </si>
  <si>
    <t xml:space="preserve">1.50/2.50</t>
  </si>
  <si>
    <t xml:space="preserve">3.75/4.50</t>
  </si>
  <si>
    <t xml:space="preserve">0.90/1.90</t>
  </si>
  <si>
    <t xml:space="preserve">HJ03</t>
  </si>
  <si>
    <t xml:space="preserve">Cal-03</t>
  </si>
  <si>
    <t xml:space="preserve">0.50/1.50</t>
  </si>
  <si>
    <t xml:space="preserve">2.00/3.00</t>
  </si>
  <si>
    <t xml:space="preserve">0.00/1.25</t>
  </si>
  <si>
    <t xml:space="preserve">K03</t>
  </si>
  <si>
    <t xml:space="preserve">Cal-04</t>
  </si>
  <si>
    <t xml:space="preserve">2.75/3.50</t>
  </si>
  <si>
    <t xml:space="preserve">0.25/1.00</t>
  </si>
  <si>
    <t xml:space="preserve">M03</t>
  </si>
  <si>
    <t xml:space="preserve">Cal-05</t>
  </si>
  <si>
    <t xml:space="preserve">0.65/1.60</t>
  </si>
  <si>
    <t xml:space="preserve">5.50/6.00</t>
  </si>
  <si>
    <t xml:space="preserve">0.00/0.70</t>
  </si>
  <si>
    <t xml:space="preserve">0.15/1.40</t>
  </si>
  <si>
    <t xml:space="preserve">NQ03</t>
  </si>
  <si>
    <t xml:space="preserve">(2/3)</t>
  </si>
  <si>
    <t xml:space="preserve">3.25/4.25</t>
  </si>
  <si>
    <t xml:space="preserve">7.40/8.10</t>
  </si>
  <si>
    <t xml:space="preserve">0.25/1.50</t>
  </si>
  <si>
    <t xml:space="preserve">2.25/3.50</t>
  </si>
  <si>
    <t xml:space="preserve">U03</t>
  </si>
  <si>
    <t xml:space="preserve">3.25/4.50</t>
  </si>
  <si>
    <t xml:space="preserve">Q403</t>
  </si>
  <si>
    <t xml:space="preserve">0.50/1.25</t>
  </si>
  <si>
    <t xml:space="preserve">0.00/0.75</t>
  </si>
  <si>
    <t xml:space="preserve">C3 I</t>
  </si>
  <si>
    <t xml:space="preserve">C3 IMP</t>
  </si>
  <si>
    <t xml:space="preserve">1.06/2.05</t>
  </si>
  <si>
    <t xml:space="preserve">3.28/4.09</t>
  </si>
  <si>
    <t xml:space="preserve">0.10/1.03</t>
  </si>
  <si>
    <t xml:space="preserve">0.60/1.80</t>
  </si>
  <si>
    <t xml:space="preserve">CAL3 </t>
  </si>
  <si>
    <t xml:space="preserve">18.25/19.0</t>
  </si>
  <si>
    <t xml:space="preserve">17.25/18.25</t>
  </si>
  <si>
    <t xml:space="preserve">1.15/2.10</t>
  </si>
  <si>
    <t xml:space="preserve">3.50/4.20</t>
  </si>
  <si>
    <t xml:space="preserve">0.00/0.80</t>
  </si>
  <si>
    <t xml:space="preserve">0.90/1.35</t>
  </si>
  <si>
    <t xml:space="preserve">CAL4</t>
  </si>
  <si>
    <t xml:space="preserve">18.75/19.25</t>
  </si>
  <si>
    <t xml:space="preserve">18.50/19.50</t>
  </si>
  <si>
    <t xml:space="preserve">20.50/21.00</t>
  </si>
  <si>
    <t xml:space="preserve">CAL5</t>
  </si>
  <si>
    <t xml:space="preserve">na</t>
  </si>
  <si>
    <t xml:space="preserve">19.00/20.00</t>
  </si>
  <si>
    <t xml:space="preserve">CAL6</t>
  </si>
  <si>
    <t xml:space="preserve">CAL6-10</t>
  </si>
  <si>
    <t xml:space="preserve">CAL7</t>
  </si>
  <si>
    <t xml:space="preserve">CAL8</t>
  </si>
  <si>
    <t xml:space="preserve">HJ</t>
  </si>
  <si>
    <t xml:space="preserve">1.00/1.75</t>
  </si>
  <si>
    <t xml:space="preserve">3.00/3.60</t>
  </si>
  <si>
    <t xml:space="preserve">1.25/1.50</t>
  </si>
  <si>
    <t xml:space="preserve">3.55/3.85</t>
  </si>
  <si>
    <t xml:space="preserve">0.65/1.25</t>
  </si>
  <si>
    <t xml:space="preserve">1.45/1.95</t>
  </si>
  <si>
    <t xml:space="preserve">3.50/4.40</t>
  </si>
  <si>
    <t xml:space="preserve">0.40/1.10</t>
  </si>
  <si>
    <t xml:space="preserve">0.55/1.35</t>
  </si>
  <si>
    <t xml:space="preserve">2.15/3.00</t>
  </si>
  <si>
    <t xml:space="preserve">5.00/5.70</t>
  </si>
  <si>
    <t xml:space="preserve">0.65/1.75</t>
  </si>
  <si>
    <t xml:space="preserve">0.75/2.00</t>
  </si>
  <si>
    <t xml:space="preserve">3.00/4.00</t>
  </si>
  <si>
    <t xml:space="preserve">7.75/8.15</t>
  </si>
  <si>
    <t xml:space="preserve">0.70/1.40</t>
  </si>
  <si>
    <t xml:space="preserve">2.00/2.75</t>
  </si>
  <si>
    <t xml:space="preserve">4.10/4.45</t>
  </si>
  <si>
    <t xml:space="preserve">0.00/0.50</t>
  </si>
  <si>
    <t xml:space="preserve">0.65/1.65</t>
  </si>
  <si>
    <t xml:space="preserve">0.80/1.25</t>
  </si>
  <si>
    <t xml:space="preserve">3.15/3.30</t>
  </si>
  <si>
    <t xml:space="preserve">0.05/0.45</t>
  </si>
  <si>
    <t xml:space="preserve">0.40/1.15</t>
  </si>
  <si>
    <t xml:space="preserve">1.58/2.05</t>
  </si>
  <si>
    <t xml:space="preserve">2.51/4..74</t>
  </si>
  <si>
    <t xml:space="preserve">0.28/0.94</t>
  </si>
  <si>
    <t xml:space="preserve">0.81/1.60</t>
  </si>
  <si>
    <t xml:space="preserve">1.15/1.95</t>
  </si>
  <si>
    <t xml:space="preserve">4.30/4.85</t>
  </si>
  <si>
    <t xml:space="preserve">0.55/1.55</t>
  </si>
  <si>
    <t xml:space="preserve">3.85/4.50</t>
  </si>
  <si>
    <t xml:space="preserve">0.75/1.75</t>
  </si>
  <si>
    <t xml:space="preserve">1.26/2.30</t>
  </si>
  <si>
    <t xml:space="preserve">1.25/2.50</t>
  </si>
  <si>
    <t xml:space="preserve">3.35/3.75</t>
  </si>
  <si>
    <t xml:space="preserve">2.10/3.00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</si>
  <si>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</si>
  <si>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</si>
  <si>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</si>
  <si>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</si>
  <si>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</si>
  <si>
    <t xml:space="preserve">18.50/19.25</t>
  </si>
  <si>
    <t xml:space="preserve">22.00/24.00</t>
  </si>
  <si>
    <t xml:space="preserve">22.25/25.25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</si>
</sst>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d\-mmm"/>
    <numFmt numFmtId="166" formatCode="0.00"/>
    <numFmt numFmtId="167" formatCode="0.000"/>
    <numFmt numFmtId="168" formatCode="0.0000"/>
    <numFmt numFmtId="169" formatCode="0"/>
    <numFmt numFmtId="170" formatCode="# ?/4"/>
    <numFmt numFmtId="171" formatCode="[$-409]d\-mmm"/>
  </numFmts>
  <fonts count="3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CG Times"/>
      <family val="1"/>
    </font>
    <font>
      <b val="true"/>
      <sz val="9"/>
      <color rgb="FF000000"/>
      <name val="CG Times"/>
      <family val="1"/>
    </font>
    <font>
      <b val="true"/>
      <sz val="12"/>
      <color rgb="FFFFFFFF"/>
      <name val="CG Times"/>
      <family val="1"/>
    </font>
    <font>
      <b val="true"/>
      <sz val="9"/>
      <color rgb="FFFFFFFF"/>
      <name val="CG Times"/>
      <family val="1"/>
    </font>
    <font>
      <b val="true"/>
      <sz val="9"/>
      <color rgb="FF000000"/>
      <name val="Arial"/>
      <family val="2"/>
    </font>
    <font>
      <b val="true"/>
      <sz val="8"/>
      <name val="Arial"/>
      <family val="2"/>
    </font>
    <font>
      <b val="true"/>
      <sz val="8"/>
      <color rgb="FFFF00FF"/>
      <name val="Arial"/>
      <family val="2"/>
    </font>
    <font>
      <b val="true"/>
      <sz val="8"/>
      <color rgb="FFFF0000"/>
      <name val="Arial"/>
      <family val="2"/>
    </font>
    <font>
      <sz val="8"/>
      <name val="Arial"/>
      <family val="2"/>
    </font>
    <font>
      <sz val="8"/>
      <color rgb="FF3366FF"/>
      <name val="Arial"/>
      <family val="2"/>
    </font>
    <font>
      <b val="true"/>
      <sz val="10"/>
      <color rgb="FFFFFFFF"/>
      <name val="Arial"/>
      <family val="2"/>
    </font>
    <font>
      <sz val="8"/>
      <color rgb="FF000000"/>
      <name val="Arial"/>
      <family val="2"/>
    </font>
    <font>
      <sz val="8"/>
      <color rgb="FF99CC00"/>
      <name val="Arial"/>
      <family val="2"/>
    </font>
    <font>
      <i val="true"/>
      <sz val="8"/>
      <color rgb="FF0000FF"/>
      <name val="Arial"/>
      <family val="2"/>
    </font>
    <font>
      <sz val="10"/>
      <name val="Arial"/>
      <family val="2"/>
    </font>
    <font>
      <b val="true"/>
      <i val="true"/>
      <sz val="8"/>
      <name val="Arial"/>
      <family val="2"/>
    </font>
    <font>
      <sz val="8"/>
      <color rgb="FF0000FF"/>
      <name val="Arial"/>
      <family val="2"/>
    </font>
    <font>
      <b val="true"/>
      <sz val="8"/>
      <color rgb="FFFF0000"/>
      <name val="CG Times"/>
      <family val="1"/>
    </font>
    <font>
      <b val="true"/>
      <sz val="8"/>
      <color rgb="FF0000FF"/>
      <name val="Arial"/>
      <family val="2"/>
    </font>
    <font>
      <sz val="8"/>
      <color rgb="FF808000"/>
      <name val="Arial"/>
      <family val="2"/>
    </font>
    <font>
      <b val="true"/>
      <sz val="18"/>
      <color rgb="FF00FF00"/>
      <name val="Arial"/>
      <family val="2"/>
    </font>
    <font>
      <b val="true"/>
      <sz val="11"/>
      <color rgb="FF000000"/>
      <name val="CG Times"/>
      <family val="1"/>
    </font>
    <font>
      <b val="true"/>
      <sz val="8"/>
      <color rgb="FF000000"/>
      <name val="Arial"/>
      <family val="2"/>
    </font>
    <font>
      <sz val="8"/>
      <color rgb="FFFF0000"/>
      <name val="Arial"/>
      <family val="2"/>
    </font>
    <font>
      <sz val="10"/>
      <color rgb="FFFF00FF"/>
      <name val="Arial"/>
      <family val="2"/>
    </font>
    <font>
      <sz val="10"/>
      <color rgb="FF0000FF"/>
      <name val="Arial"/>
      <family val="2"/>
    </font>
    <font>
      <b val="true"/>
      <sz val="8"/>
      <color rgb="FF3366FF"/>
      <name val="Arial"/>
      <family val="2"/>
    </font>
    <font>
      <sz val="8"/>
      <color rgb="FFFF99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8"/>
      <color rgb="FF0000FF"/>
      <name val="Arial"/>
      <family val="2"/>
    </font>
    <font>
      <b val="true"/>
      <sz val="8"/>
      <color rgb="FF33996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3366FF"/>
        <bgColor rgb="FF0066CC"/>
      </patternFill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2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1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12" fillId="0" borderId="1" xfId="0" applyFont="true" applyBorder="true" applyAlignment="true" applyProtection="true">
      <alignment horizontal="center" vertical="center" textRotation="0" wrapText="false" indent="0" shrinkToFit="true"/>
      <protection locked="true" hidden="true"/>
    </xf>
    <xf numFmtId="166" fontId="13" fillId="0" borderId="1" xfId="0" applyFont="true" applyBorder="true" applyAlignment="true" applyProtection="true">
      <alignment horizontal="center" vertical="center" textRotation="0" wrapText="false" indent="0" shrinkToFit="true"/>
      <protection locked="true" hidden="true"/>
    </xf>
    <xf numFmtId="166" fontId="12" fillId="0" borderId="3" xfId="0" applyFont="true" applyBorder="true" applyAlignment="true" applyProtection="true">
      <alignment horizontal="center" vertical="center" textRotation="0" wrapText="false" indent="0" shrinkToFit="true"/>
      <protection locked="true" hidden="true"/>
    </xf>
    <xf numFmtId="164" fontId="14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1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13" fillId="0" borderId="3" xfId="0" applyFont="true" applyBorder="true" applyAlignment="true" applyProtection="true">
      <alignment horizontal="center" vertical="center" textRotation="0" wrapText="false" indent="0" shrinkToFit="true"/>
      <protection locked="true" hidden="true"/>
    </xf>
    <xf numFmtId="166" fontId="16" fillId="0" borderId="1" xfId="0" applyFont="true" applyBorder="true" applyAlignment="true" applyProtection="true">
      <alignment horizontal="center" vertical="center" textRotation="0" wrapText="false" indent="0" shrinkToFit="true"/>
      <protection locked="true" hidden="true"/>
    </xf>
    <xf numFmtId="166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11" fillId="2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13" fillId="0" borderId="2" xfId="0" applyFont="true" applyBorder="true" applyAlignment="true" applyProtection="true">
      <alignment horizontal="center" vertical="center" textRotation="0" wrapText="false" indent="0" shrinkToFit="true"/>
      <protection locked="true" hidden="true"/>
    </xf>
    <xf numFmtId="164" fontId="18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2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21" fillId="2" borderId="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22" fillId="0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22" fillId="0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9" fillId="0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9" fillId="0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23" fillId="0" borderId="1" xfId="0" applyFont="true" applyBorder="true" applyAlignment="true" applyProtection="true">
      <alignment horizontal="center" vertical="center" textRotation="0" wrapText="false" indent="0" shrinkToFit="true"/>
      <protection locked="true" hidden="true"/>
    </xf>
    <xf numFmtId="164" fontId="24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5" fontId="5" fillId="4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4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22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8" fillId="2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2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2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0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9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19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2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2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3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31" fillId="0" borderId="1" xfId="0" applyFont="true" applyBorder="true" applyAlignment="true" applyProtection="true">
      <alignment horizontal="center" vertical="center" textRotation="0" wrapText="false" indent="0" shrinkToFit="true"/>
      <protection locked="true" hidden="true"/>
    </xf>
    <xf numFmtId="171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27" fillId="0" borderId="3" xfId="0" applyFont="true" applyBorder="true" applyAlignment="true" applyProtection="true">
      <alignment horizontal="center" vertical="center" textRotation="0" wrapText="false" indent="0" shrinkToFit="true"/>
      <protection locked="true" hidden="true"/>
    </xf>
    <xf numFmtId="166" fontId="27" fillId="0" borderId="1" xfId="0" applyFont="true" applyBorder="true" applyAlignment="true" applyProtection="true">
      <alignment horizontal="center" vertical="center" textRotation="0" wrapText="false" indent="0" shrinkToFit="true"/>
      <protection locked="true" hidden="true"/>
    </xf>
    <xf numFmtId="166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1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3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22" fillId="0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2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20" fillId="0" borderId="3" xfId="0" applyFont="true" applyBorder="true" applyAlignment="true" applyProtection="true">
      <alignment horizontal="center" vertical="center" textRotation="0" wrapText="false" indent="0" shrinkToFit="true"/>
      <protection locked="true" hidden="true"/>
    </xf>
    <xf numFmtId="166" fontId="2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22" fillId="0" borderId="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22" fillId="5" borderId="1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20" fillId="0" borderId="1" xfId="0" applyFont="true" applyBorder="true" applyAlignment="true" applyProtection="true">
      <alignment horizontal="center" vertical="center" textRotation="0" wrapText="false" indent="0" shrinkToFit="true"/>
      <protection locked="true" hidden="true"/>
    </xf>
    <xf numFmtId="166" fontId="3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3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35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3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2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8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M10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56"/>
    <col collapsed="false" customWidth="true" hidden="false" outlineLevel="0" max="2" min="2" style="1" width="5.28"/>
    <col collapsed="false" customWidth="true" hidden="false" outlineLevel="0" max="4" min="3" style="1" width="5.85"/>
    <col collapsed="false" customWidth="true" hidden="false" outlineLevel="0" max="5" min="5" style="1" width="5.99"/>
    <col collapsed="false" customWidth="true" hidden="false" outlineLevel="0" max="6" min="6" style="1" width="0.7"/>
    <col collapsed="false" customWidth="true" hidden="false" outlineLevel="0" max="7" min="7" style="1" width="4.85"/>
    <col collapsed="false" customWidth="true" hidden="false" outlineLevel="0" max="8" min="8" style="1" width="5.71"/>
    <col collapsed="false" customWidth="true" hidden="false" outlineLevel="0" max="9" min="9" style="1" width="0.7"/>
    <col collapsed="false" customWidth="true" hidden="false" outlineLevel="0" max="10" min="10" style="1" width="5.28"/>
    <col collapsed="false" customWidth="true" hidden="false" outlineLevel="0" max="11" min="11" style="1" width="5.85"/>
    <col collapsed="false" customWidth="true" hidden="false" outlineLevel="0" max="12" min="12" style="1" width="0.85"/>
    <col collapsed="false" customWidth="true" hidden="false" outlineLevel="0" max="13" min="13" style="1" width="5.85"/>
    <col collapsed="false" customWidth="true" hidden="false" outlineLevel="0" max="14" min="14" style="1" width="5.56"/>
    <col collapsed="false" customWidth="true" hidden="false" outlineLevel="0" max="15" min="15" style="1" width="1.13"/>
    <col collapsed="false" customWidth="true" hidden="false" outlineLevel="0" max="16" min="16" style="1" width="5.71"/>
    <col collapsed="false" customWidth="true" hidden="false" outlineLevel="0" max="17" min="17" style="1" width="5.41"/>
    <col collapsed="false" customWidth="true" hidden="false" outlineLevel="0" max="18" min="18" style="1" width="0.99"/>
    <col collapsed="false" customWidth="true" hidden="false" outlineLevel="0" max="19" min="19" style="1" width="5.71"/>
    <col collapsed="false" customWidth="true" hidden="false" outlineLevel="0" max="20" min="20" style="1" width="5.99"/>
    <col collapsed="false" customWidth="true" hidden="false" outlineLevel="0" max="21" min="21" style="1" width="0.7"/>
    <col collapsed="false" customWidth="true" hidden="false" outlineLevel="0" max="22" min="22" style="1" width="5.99"/>
    <col collapsed="false" customWidth="true" hidden="false" outlineLevel="0" max="23" min="23" style="1" width="5.56"/>
    <col collapsed="false" customWidth="true" hidden="false" outlineLevel="0" max="24" min="24" style="1" width="0.85"/>
    <col collapsed="false" customWidth="true" hidden="false" outlineLevel="0" max="26" min="25" style="1" width="5.41"/>
    <col collapsed="false" customWidth="true" hidden="false" outlineLevel="0" max="27" min="27" style="1" width="1.13"/>
    <col collapsed="false" customWidth="true" hidden="false" outlineLevel="0" max="28" min="28" style="1" width="6.28"/>
    <col collapsed="false" customWidth="true" hidden="false" outlineLevel="0" max="30" min="29" style="1" width="5.28"/>
    <col collapsed="false" customWidth="true" hidden="false" outlineLevel="0" max="31" min="31" style="1" width="1.41"/>
    <col collapsed="false" customWidth="true" hidden="false" outlineLevel="0" max="32" min="32" style="1" width="5.28"/>
    <col collapsed="false" customWidth="true" hidden="false" outlineLevel="0" max="33" min="33" style="1" width="4.85"/>
    <col collapsed="false" customWidth="true" hidden="false" outlineLevel="0" max="34" min="34" style="1" width="1.28"/>
    <col collapsed="false" customWidth="true" hidden="false" outlineLevel="0" max="35" min="35" style="2" width="2.28"/>
    <col collapsed="false" customWidth="true" hidden="false" outlineLevel="0" max="36" min="36" style="1" width="1.13"/>
    <col collapsed="false" customWidth="true" hidden="false" outlineLevel="0" max="37" min="37" style="1" width="5.56"/>
    <col collapsed="false" customWidth="true" hidden="false" outlineLevel="0" max="39" min="38" style="1" width="6.28"/>
    <col collapsed="false" customWidth="true" hidden="false" outlineLevel="0" max="41" min="40" style="1" width="5.41"/>
    <col collapsed="false" customWidth="true" hidden="false" outlineLevel="0" max="43" min="42" style="1" width="8.85"/>
    <col collapsed="false" customWidth="true" hidden="false" outlineLevel="0" max="44" min="44" style="1" width="2.13"/>
    <col collapsed="false" customWidth="true" hidden="false" outlineLevel="0" max="45" min="45" style="1" width="9.56"/>
    <col collapsed="false" customWidth="false" hidden="false" outlineLevel="0" max="47" min="46" style="1" width="9.14"/>
    <col collapsed="false" customWidth="true" hidden="false" outlineLevel="0" max="48" min="48" style="1" width="8.85"/>
    <col collapsed="false" customWidth="false" hidden="false" outlineLevel="0" max="49" min="49" style="1" width="9.14"/>
    <col collapsed="false" customWidth="true" hidden="false" outlineLevel="0" max="50" min="50" style="1" width="3.99"/>
    <col collapsed="false" customWidth="true" hidden="false" outlineLevel="0" max="52" min="51" style="1" width="3.85"/>
    <col collapsed="false" customWidth="true" hidden="false" outlineLevel="0" max="53" min="53" style="1" width="4.7"/>
    <col collapsed="false" customWidth="true" hidden="false" outlineLevel="0" max="54" min="54" style="1" width="2.56"/>
    <col collapsed="false" customWidth="true" hidden="false" outlineLevel="0" max="55" min="55" style="1" width="2.99"/>
    <col collapsed="false" customWidth="true" hidden="false" outlineLevel="0" max="56" min="56" style="1" width="2.7"/>
    <col collapsed="false" customWidth="true" hidden="false" outlineLevel="0" max="57" min="57" style="1" width="2.13"/>
    <col collapsed="false" customWidth="true" hidden="false" outlineLevel="0" max="58" min="58" style="1" width="2.99"/>
    <col collapsed="false" customWidth="true" hidden="false" outlineLevel="0" max="59" min="59" style="1" width="3.85"/>
    <col collapsed="false" customWidth="true" hidden="false" outlineLevel="0" max="61" min="60" style="1" width="4.85"/>
    <col collapsed="false" customWidth="true" hidden="false" outlineLevel="0" max="62" min="62" style="1" width="5.71"/>
    <col collapsed="false" customWidth="true" hidden="false" outlineLevel="0" max="63" min="63" style="1" width="0.85"/>
    <col collapsed="false" customWidth="true" hidden="false" outlineLevel="0" max="65" min="64" style="1" width="4.85"/>
    <col collapsed="false" customWidth="true" hidden="false" outlineLevel="0" max="66" min="66" style="1" width="5.71"/>
    <col collapsed="false" customWidth="true" hidden="false" outlineLevel="0" max="67" min="67" style="1" width="3.14"/>
    <col collapsed="false" customWidth="true" hidden="false" outlineLevel="0" max="69" min="68" style="1" width="4.85"/>
    <col collapsed="false" customWidth="true" hidden="false" outlineLevel="0" max="70" min="70" style="1" width="5.71"/>
    <col collapsed="false" customWidth="true" hidden="false" outlineLevel="0" max="71" min="71" style="1" width="0.85"/>
    <col collapsed="false" customWidth="true" hidden="false" outlineLevel="0" max="73" min="72" style="1" width="4.85"/>
    <col collapsed="false" customWidth="true" hidden="false" outlineLevel="0" max="74" min="74" style="1" width="5.56"/>
    <col collapsed="false" customWidth="true" hidden="false" outlineLevel="0" max="75" min="75" style="1" width="2.42"/>
    <col collapsed="false" customWidth="true" hidden="false" outlineLevel="0" max="77" min="76" style="1" width="4.85"/>
    <col collapsed="false" customWidth="true" hidden="false" outlineLevel="0" max="78" min="78" style="1" width="5.71"/>
    <col collapsed="false" customWidth="true" hidden="false" outlineLevel="0" max="79" min="79" style="1" width="1.28"/>
    <col collapsed="false" customWidth="true" hidden="false" outlineLevel="0" max="81" min="80" style="1" width="4.85"/>
    <col collapsed="false" customWidth="true" hidden="false" outlineLevel="0" max="82" min="82" style="1" width="5.71"/>
    <col collapsed="false" customWidth="false" hidden="false" outlineLevel="0" max="84" min="83" style="1" width="9.14"/>
    <col collapsed="false" customWidth="true" hidden="false" outlineLevel="0" max="86" min="85" style="1" width="5.85"/>
    <col collapsed="false" customWidth="false" hidden="false" outlineLevel="0" max="101" min="87" style="1" width="9.14"/>
    <col collapsed="false" customWidth="true" hidden="false" outlineLevel="0" max="102" min="102" style="1" width="3.85"/>
    <col collapsed="false" customWidth="true" hidden="false" outlineLevel="0" max="111" min="103" style="1" width="3.99"/>
    <col collapsed="false" customWidth="true" hidden="false" outlineLevel="0" max="112" min="112" style="1" width="5.71"/>
    <col collapsed="false" customWidth="true" hidden="false" outlineLevel="0" max="113" min="113" style="1" width="8.7"/>
    <col collapsed="false" customWidth="true" hidden="false" outlineLevel="0" max="114" min="114" style="1" width="7.99"/>
    <col collapsed="false" customWidth="false" hidden="false" outlineLevel="0" max="115" min="115" style="1" width="9.14"/>
    <col collapsed="false" customWidth="true" hidden="false" outlineLevel="0" max="116" min="116" style="1" width="5.41"/>
    <col collapsed="false" customWidth="true" hidden="false" outlineLevel="0" max="117" min="117" style="1" width="10.13"/>
    <col collapsed="false" customWidth="true" hidden="false" outlineLevel="0" max="118" min="118" style="1" width="6.7"/>
    <col collapsed="false" customWidth="true" hidden="false" outlineLevel="0" max="129" min="119" style="1" width="4.85"/>
    <col collapsed="false" customWidth="false" hidden="false" outlineLevel="0" max="257" min="130" style="1" width="9.14"/>
  </cols>
  <sheetData>
    <row r="1" customFormat="false" ht="15.75" hidden="false" customHeight="false" outlineLevel="0" collapsed="false">
      <c r="A1" s="3"/>
      <c r="B1" s="4" t="n">
        <v>37289</v>
      </c>
      <c r="C1" s="4"/>
      <c r="D1" s="5" t="s">
        <v>0</v>
      </c>
      <c r="E1" s="5"/>
      <c r="F1" s="6"/>
      <c r="G1" s="5" t="s">
        <v>1</v>
      </c>
      <c r="H1" s="5"/>
      <c r="I1" s="6"/>
      <c r="J1" s="5" t="s">
        <v>2</v>
      </c>
      <c r="K1" s="5"/>
      <c r="L1" s="6"/>
      <c r="M1" s="5" t="s">
        <v>3</v>
      </c>
      <c r="N1" s="5"/>
      <c r="O1" s="7"/>
      <c r="P1" s="8" t="s">
        <v>4</v>
      </c>
      <c r="Q1" s="8"/>
      <c r="R1" s="6"/>
      <c r="S1" s="8" t="s">
        <v>5</v>
      </c>
      <c r="T1" s="8"/>
      <c r="U1" s="6"/>
      <c r="V1" s="8" t="s">
        <v>6</v>
      </c>
      <c r="W1" s="8"/>
      <c r="X1" s="6"/>
      <c r="Y1" s="8" t="s">
        <v>7</v>
      </c>
      <c r="Z1" s="8"/>
      <c r="AA1" s="6"/>
      <c r="AB1" s="2"/>
      <c r="AC1" s="5" t="s">
        <v>8</v>
      </c>
      <c r="AD1" s="5"/>
      <c r="AE1" s="2"/>
      <c r="AF1" s="5" t="s">
        <v>9</v>
      </c>
      <c r="AG1" s="5"/>
      <c r="AH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2" hidden="false" customHeight="true" outlineLevel="0" collapsed="false">
      <c r="A2" s="4" t="s">
        <v>10</v>
      </c>
      <c r="B2" s="9" t="n">
        <v>2.145</v>
      </c>
      <c r="C2" s="10" t="s">
        <v>11</v>
      </c>
      <c r="D2" s="11" t="n">
        <v>20.65</v>
      </c>
      <c r="E2" s="11" t="n">
        <v>20.75</v>
      </c>
      <c r="F2" s="6"/>
      <c r="G2" s="11" t="n">
        <v>18.25</v>
      </c>
      <c r="H2" s="11" t="n">
        <v>18.75</v>
      </c>
      <c r="I2" s="6"/>
      <c r="J2" s="11" t="n">
        <v>19.5</v>
      </c>
      <c r="K2" s="11" t="n">
        <v>20.25</v>
      </c>
      <c r="L2" s="6"/>
      <c r="M2" s="12" t="n">
        <v>23.75</v>
      </c>
      <c r="N2" s="12" t="n">
        <v>23.85</v>
      </c>
      <c r="O2" s="7"/>
      <c r="P2" s="13" t="n">
        <f aca="false">D2-H2</f>
        <v>1.9</v>
      </c>
      <c r="Q2" s="13" t="n">
        <f aca="false">E2-G2</f>
        <v>2.5</v>
      </c>
      <c r="R2" s="6"/>
      <c r="S2" s="13" t="n">
        <f aca="false">M2-E2</f>
        <v>3</v>
      </c>
      <c r="T2" s="13" t="n">
        <f aca="false">N2-D2</f>
        <v>3.2</v>
      </c>
      <c r="U2" s="6"/>
      <c r="V2" s="13" t="n">
        <f aca="false">J2-E2</f>
        <v>-1.25</v>
      </c>
      <c r="W2" s="13" t="n">
        <f aca="false">K2-D2</f>
        <v>-0.399999999999999</v>
      </c>
      <c r="X2" s="6"/>
      <c r="Y2" s="13" t="n">
        <f aca="false">J2-H2</f>
        <v>0.75</v>
      </c>
      <c r="Z2" s="13" t="n">
        <f aca="false">K2-G2</f>
        <v>2</v>
      </c>
      <c r="AA2" s="6"/>
      <c r="AB2" s="10" t="s">
        <v>11</v>
      </c>
      <c r="AC2" s="11" t="n">
        <f aca="false">D2+0.3</f>
        <v>20.95</v>
      </c>
      <c r="AD2" s="11" t="n">
        <f aca="false">AC2+0.2</f>
        <v>21.15</v>
      </c>
      <c r="AE2" s="2"/>
      <c r="AF2" s="11" t="n">
        <f aca="false">D2+2.5</f>
        <v>23.15</v>
      </c>
      <c r="AG2" s="11" t="n">
        <f aca="false">AF2+0.75</f>
        <v>23.9</v>
      </c>
      <c r="AH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0.5" hidden="false" customHeight="true" outlineLevel="0" collapsed="false">
      <c r="A3" s="4"/>
      <c r="B3" s="3"/>
      <c r="C3" s="14"/>
      <c r="D3" s="15" t="s">
        <v>12</v>
      </c>
      <c r="E3" s="15"/>
      <c r="F3" s="6"/>
      <c r="G3" s="16"/>
      <c r="H3" s="16"/>
      <c r="I3" s="6"/>
      <c r="J3" s="16"/>
      <c r="K3" s="16"/>
      <c r="L3" s="6"/>
      <c r="M3" s="15" t="s">
        <v>13</v>
      </c>
      <c r="N3" s="15"/>
      <c r="O3" s="7"/>
      <c r="P3" s="17" t="s">
        <v>14</v>
      </c>
      <c r="Q3" s="17"/>
      <c r="R3" s="6"/>
      <c r="S3" s="17" t="s">
        <v>15</v>
      </c>
      <c r="T3" s="17"/>
      <c r="U3" s="6"/>
      <c r="V3" s="17" t="s">
        <v>16</v>
      </c>
      <c r="W3" s="17"/>
      <c r="X3" s="6"/>
      <c r="Y3" s="17" t="s">
        <v>17</v>
      </c>
      <c r="Z3" s="17"/>
      <c r="AA3" s="6"/>
      <c r="AB3" s="14"/>
      <c r="AC3" s="15"/>
      <c r="AD3" s="15"/>
      <c r="AE3" s="2"/>
      <c r="AF3" s="15"/>
      <c r="AG3" s="15"/>
      <c r="AH3" s="2"/>
      <c r="AJ3" s="2"/>
      <c r="AK3" s="2"/>
      <c r="AL3" s="2"/>
      <c r="AM3" s="2"/>
      <c r="AN3" s="2"/>
      <c r="AO3" s="2"/>
      <c r="AP3" s="2"/>
      <c r="AQ3" s="2"/>
      <c r="AR3" s="2"/>
    </row>
    <row r="4" customFormat="false" ht="12" hidden="false" customHeight="true" outlineLevel="0" collapsed="false">
      <c r="A4" s="4" t="s">
        <v>18</v>
      </c>
      <c r="B4" s="9" t="n">
        <v>2.2</v>
      </c>
      <c r="C4" s="10" t="s">
        <v>19</v>
      </c>
      <c r="D4" s="11" t="n">
        <v>21.2</v>
      </c>
      <c r="E4" s="11" t="n">
        <v>21.4</v>
      </c>
      <c r="F4" s="6"/>
      <c r="G4" s="11" t="n">
        <v>19.95</v>
      </c>
      <c r="H4" s="11" t="n">
        <v>20.15</v>
      </c>
      <c r="I4" s="6"/>
      <c r="J4" s="11" t="n">
        <f aca="false">D4-0.6</f>
        <v>20.6</v>
      </c>
      <c r="K4" s="11" t="n">
        <f aca="false">J4+0.5</f>
        <v>21.1</v>
      </c>
      <c r="L4" s="6"/>
      <c r="M4" s="12" t="n">
        <v>24.8</v>
      </c>
      <c r="N4" s="12" t="n">
        <v>24.9</v>
      </c>
      <c r="O4" s="7"/>
      <c r="P4" s="13" t="n">
        <f aca="false">D4-H4</f>
        <v>1.05</v>
      </c>
      <c r="Q4" s="13" t="n">
        <f aca="false">E4-G4</f>
        <v>1.45</v>
      </c>
      <c r="R4" s="6"/>
      <c r="S4" s="13" t="n">
        <f aca="false">M4-E4</f>
        <v>3.4</v>
      </c>
      <c r="T4" s="13" t="n">
        <f aca="false">N4-D4</f>
        <v>3.7</v>
      </c>
      <c r="U4" s="6"/>
      <c r="V4" s="13" t="n">
        <f aca="false">D4-K4</f>
        <v>0.100000000000001</v>
      </c>
      <c r="W4" s="13" t="n">
        <f aca="false">E4-J4</f>
        <v>0.800000000000001</v>
      </c>
      <c r="X4" s="6"/>
      <c r="Y4" s="13" t="n">
        <f aca="false">J4-H4</f>
        <v>0.449999999999999</v>
      </c>
      <c r="Z4" s="13" t="n">
        <f aca="false">K4-G4</f>
        <v>1.15</v>
      </c>
      <c r="AA4" s="6"/>
      <c r="AB4" s="10" t="s">
        <v>19</v>
      </c>
      <c r="AC4" s="11" t="n">
        <f aca="false">D4-0.1</f>
        <v>21.1</v>
      </c>
      <c r="AD4" s="11" t="n">
        <f aca="false">AC4+0.5</f>
        <v>21.6</v>
      </c>
      <c r="AE4" s="2"/>
      <c r="AF4" s="11" t="n">
        <f aca="false">D4+0.75</f>
        <v>21.95</v>
      </c>
      <c r="AG4" s="11" t="n">
        <f aca="false">AF4+0.75</f>
        <v>22.7</v>
      </c>
      <c r="AH4" s="2"/>
      <c r="AJ4" s="2"/>
      <c r="AK4" s="18" t="s">
        <v>20</v>
      </c>
      <c r="AL4" s="5" t="s">
        <v>21</v>
      </c>
      <c r="AM4" s="5"/>
      <c r="AN4" s="5" t="s">
        <v>22</v>
      </c>
      <c r="AO4" s="5"/>
      <c r="AP4" s="5" t="s">
        <v>23</v>
      </c>
      <c r="AQ4" s="5"/>
      <c r="AR4" s="2"/>
    </row>
    <row r="5" customFormat="false" ht="11.25" hidden="false" customHeight="true" outlineLevel="0" collapsed="false">
      <c r="A5" s="4"/>
      <c r="B5" s="3"/>
      <c r="C5" s="19"/>
      <c r="D5" s="15" t="s">
        <v>24</v>
      </c>
      <c r="E5" s="15"/>
      <c r="F5" s="6"/>
      <c r="G5" s="20"/>
      <c r="H5" s="20"/>
      <c r="I5" s="6"/>
      <c r="J5" s="16"/>
      <c r="K5" s="16"/>
      <c r="L5" s="6"/>
      <c r="M5" s="21"/>
      <c r="N5" s="21"/>
      <c r="O5" s="7"/>
      <c r="P5" s="17" t="s">
        <v>25</v>
      </c>
      <c r="Q5" s="17"/>
      <c r="R5" s="6"/>
      <c r="S5" s="17" t="s">
        <v>26</v>
      </c>
      <c r="T5" s="17"/>
      <c r="U5" s="6"/>
      <c r="V5" s="17" t="s">
        <v>27</v>
      </c>
      <c r="W5" s="17"/>
      <c r="X5" s="6"/>
      <c r="Y5" s="17" t="s">
        <v>28</v>
      </c>
      <c r="Z5" s="17"/>
      <c r="AA5" s="6"/>
      <c r="AB5" s="19"/>
      <c r="AC5" s="15"/>
      <c r="AD5" s="15"/>
      <c r="AE5" s="2"/>
      <c r="AF5" s="15"/>
      <c r="AG5" s="15"/>
      <c r="AH5" s="2"/>
      <c r="AJ5" s="2"/>
      <c r="AK5" s="2"/>
      <c r="AL5" s="2"/>
      <c r="AM5" s="2"/>
      <c r="AN5" s="2"/>
      <c r="AO5" s="2"/>
      <c r="AP5" s="2"/>
      <c r="AQ5" s="2"/>
      <c r="AR5" s="2"/>
    </row>
    <row r="6" customFormat="false" ht="12" hidden="false" customHeight="true" outlineLevel="0" collapsed="false">
      <c r="A6" s="4" t="s">
        <v>29</v>
      </c>
      <c r="B6" s="9" t="n">
        <v>2.265</v>
      </c>
      <c r="C6" s="10" t="s">
        <v>30</v>
      </c>
      <c r="D6" s="11" t="n">
        <v>24.25</v>
      </c>
      <c r="E6" s="11" t="n">
        <v>24.75</v>
      </c>
      <c r="F6" s="6"/>
      <c r="G6" s="22" t="n">
        <v>22.75</v>
      </c>
      <c r="H6" s="22" t="n">
        <v>23</v>
      </c>
      <c r="I6" s="6"/>
      <c r="J6" s="11" t="n">
        <v>23.5</v>
      </c>
      <c r="K6" s="11" t="n">
        <v>24</v>
      </c>
      <c r="L6" s="6"/>
      <c r="M6" s="12" t="n">
        <v>28.4</v>
      </c>
      <c r="N6" s="12" t="n">
        <v>28.6</v>
      </c>
      <c r="O6" s="7"/>
      <c r="P6" s="13" t="n">
        <f aca="false">D6-H6</f>
        <v>1.25</v>
      </c>
      <c r="Q6" s="13" t="n">
        <f aca="false">E6-G6</f>
        <v>2</v>
      </c>
      <c r="R6" s="6"/>
      <c r="S6" s="13" t="n">
        <f aca="false">M6-E6</f>
        <v>3.65</v>
      </c>
      <c r="T6" s="13" t="n">
        <f aca="false">N6-D6</f>
        <v>4.35</v>
      </c>
      <c r="U6" s="6"/>
      <c r="V6" s="13" t="n">
        <f aca="false">D6-K6</f>
        <v>0.25</v>
      </c>
      <c r="W6" s="13" t="n">
        <f aca="false">E6-J6</f>
        <v>1.25</v>
      </c>
      <c r="X6" s="6"/>
      <c r="Y6" s="13" t="n">
        <f aca="false">J6-H6</f>
        <v>0.5</v>
      </c>
      <c r="Z6" s="13" t="n">
        <f aca="false">K6-G6</f>
        <v>1.25</v>
      </c>
      <c r="AA6" s="6"/>
      <c r="AB6" s="10" t="s">
        <v>30</v>
      </c>
      <c r="AC6" s="11" t="n">
        <f aca="false">D6-0.5</f>
        <v>23.75</v>
      </c>
      <c r="AD6" s="11" t="n">
        <f aca="false">AC6+0.25</f>
        <v>24</v>
      </c>
      <c r="AE6" s="23"/>
      <c r="AF6" s="11" t="n">
        <f aca="false">D6+0.75</f>
        <v>25</v>
      </c>
      <c r="AG6" s="11" t="n">
        <f aca="false">AF6+0.5</f>
        <v>25.5</v>
      </c>
      <c r="AH6" s="2"/>
      <c r="AJ6" s="2"/>
      <c r="AK6" s="24" t="s">
        <v>31</v>
      </c>
      <c r="AL6" s="25" t="n">
        <f aca="false">B2</f>
        <v>2.145</v>
      </c>
      <c r="AM6" s="25" t="n">
        <f aca="false">AL6+0.01</f>
        <v>2.155</v>
      </c>
      <c r="AN6" s="26" t="n">
        <f aca="false">D4</f>
        <v>21.2</v>
      </c>
      <c r="AO6" s="26" t="n">
        <f aca="false">E4</f>
        <v>21.4</v>
      </c>
      <c r="AP6" s="25" t="n">
        <f aca="false">AN6/AL6</f>
        <v>9.88344988344988</v>
      </c>
      <c r="AQ6" s="25" t="n">
        <f aca="false">AO6/AM6</f>
        <v>9.93039443155453</v>
      </c>
      <c r="AR6" s="2"/>
    </row>
    <row r="7" customFormat="false" ht="10.5" hidden="false" customHeight="true" outlineLevel="0" collapsed="false">
      <c r="A7" s="4"/>
      <c r="B7" s="3"/>
      <c r="C7" s="14"/>
      <c r="D7" s="15" t="s">
        <v>32</v>
      </c>
      <c r="E7" s="15"/>
      <c r="F7" s="6"/>
      <c r="G7" s="27"/>
      <c r="H7" s="27"/>
      <c r="I7" s="6"/>
      <c r="J7" s="27"/>
      <c r="K7" s="27"/>
      <c r="L7" s="6"/>
      <c r="M7" s="21"/>
      <c r="N7" s="21"/>
      <c r="O7" s="7"/>
      <c r="P7" s="17" t="s">
        <v>33</v>
      </c>
      <c r="Q7" s="17"/>
      <c r="R7" s="6"/>
      <c r="S7" s="17" t="s">
        <v>34</v>
      </c>
      <c r="T7" s="17"/>
      <c r="U7" s="6"/>
      <c r="V7" s="17" t="s">
        <v>35</v>
      </c>
      <c r="W7" s="17"/>
      <c r="X7" s="6"/>
      <c r="Y7" s="17" t="s">
        <v>36</v>
      </c>
      <c r="Z7" s="17"/>
      <c r="AA7" s="6"/>
      <c r="AB7" s="14"/>
      <c r="AC7" s="15"/>
      <c r="AD7" s="15"/>
      <c r="AE7" s="2"/>
      <c r="AF7" s="15"/>
      <c r="AG7" s="15"/>
      <c r="AH7" s="2"/>
      <c r="AJ7" s="2"/>
      <c r="AK7" s="2"/>
      <c r="AL7" s="2"/>
      <c r="AM7" s="2"/>
      <c r="AN7" s="2"/>
      <c r="AO7" s="2"/>
      <c r="AP7" s="2"/>
      <c r="AQ7" s="2"/>
      <c r="AR7" s="2"/>
    </row>
    <row r="8" customFormat="false" ht="12" hidden="false" customHeight="true" outlineLevel="0" collapsed="false">
      <c r="A8" s="4" t="s">
        <v>37</v>
      </c>
      <c r="B8" s="9" t="n">
        <v>2.32</v>
      </c>
      <c r="C8" s="10" t="s">
        <v>38</v>
      </c>
      <c r="D8" s="11" t="n">
        <v>29.5</v>
      </c>
      <c r="E8" s="11" t="n">
        <v>30</v>
      </c>
      <c r="F8" s="6"/>
      <c r="G8" s="11" t="n">
        <v>27</v>
      </c>
      <c r="H8" s="11" t="n">
        <v>27.5</v>
      </c>
      <c r="I8" s="6"/>
      <c r="J8" s="11" t="n">
        <v>28</v>
      </c>
      <c r="K8" s="11" t="n">
        <v>28.75</v>
      </c>
      <c r="L8" s="28"/>
      <c r="M8" s="12" t="n">
        <v>35.25</v>
      </c>
      <c r="N8" s="12" t="n">
        <v>35.65</v>
      </c>
      <c r="O8" s="7"/>
      <c r="P8" s="13" t="n">
        <f aca="false">D8-H8</f>
        <v>2</v>
      </c>
      <c r="Q8" s="13" t="n">
        <f aca="false">E8-G8</f>
        <v>3</v>
      </c>
      <c r="R8" s="6"/>
      <c r="S8" s="13" t="n">
        <f aca="false">M8-E8</f>
        <v>5.25</v>
      </c>
      <c r="T8" s="13" t="n">
        <f aca="false">N8-D8</f>
        <v>6.15</v>
      </c>
      <c r="U8" s="6"/>
      <c r="V8" s="13" t="n">
        <f aca="false">D8-K8</f>
        <v>0.75</v>
      </c>
      <c r="W8" s="13" t="n">
        <f aca="false">E8-J8</f>
        <v>2</v>
      </c>
      <c r="X8" s="6"/>
      <c r="Y8" s="13" t="n">
        <f aca="false">J8-H8</f>
        <v>0.5</v>
      </c>
      <c r="Z8" s="13" t="n">
        <f aca="false">K8-G8</f>
        <v>1.75</v>
      </c>
      <c r="AA8" s="6"/>
      <c r="AB8" s="10" t="s">
        <v>38</v>
      </c>
      <c r="AC8" s="11" t="n">
        <f aca="false">D8-0.5</f>
        <v>29</v>
      </c>
      <c r="AD8" s="11" t="n">
        <f aca="false">AC8+0.5</f>
        <v>29.5</v>
      </c>
      <c r="AE8" s="2"/>
      <c r="AF8" s="11" t="n">
        <f aca="false">D8+0.75</f>
        <v>30.25</v>
      </c>
      <c r="AG8" s="11" t="n">
        <f aca="false">AF8+0.75</f>
        <v>31</v>
      </c>
      <c r="AH8" s="2"/>
      <c r="AJ8" s="2"/>
      <c r="AK8" s="24" t="s">
        <v>39</v>
      </c>
      <c r="AL8" s="25" t="n">
        <f aca="false">B4</f>
        <v>2.2</v>
      </c>
      <c r="AM8" s="25" t="n">
        <f aca="false">AL8+0.01</f>
        <v>2.21</v>
      </c>
      <c r="AN8" s="26" t="n">
        <f aca="false">D4</f>
        <v>21.2</v>
      </c>
      <c r="AO8" s="26" t="n">
        <f aca="false">E4</f>
        <v>21.4</v>
      </c>
      <c r="AP8" s="25" t="n">
        <f aca="false">AN8/AL8</f>
        <v>9.63636363636364</v>
      </c>
      <c r="AQ8" s="25" t="n">
        <f aca="false">AO8/AM8</f>
        <v>9.68325791855204</v>
      </c>
      <c r="AR8" s="2"/>
    </row>
    <row r="9" customFormat="false" ht="10.5" hidden="false" customHeight="true" outlineLevel="0" collapsed="false">
      <c r="A9" s="4"/>
      <c r="B9" s="3"/>
      <c r="C9" s="10"/>
      <c r="D9" s="15"/>
      <c r="E9" s="15"/>
      <c r="F9" s="6"/>
      <c r="G9" s="27"/>
      <c r="H9" s="27"/>
      <c r="I9" s="6"/>
      <c r="J9" s="27"/>
      <c r="K9" s="27"/>
      <c r="L9" s="6"/>
      <c r="M9" s="21"/>
      <c r="N9" s="21"/>
      <c r="O9" s="7"/>
      <c r="P9" s="17" t="s">
        <v>40</v>
      </c>
      <c r="Q9" s="17"/>
      <c r="R9" s="6"/>
      <c r="S9" s="17" t="s">
        <v>41</v>
      </c>
      <c r="T9" s="17"/>
      <c r="U9" s="6"/>
      <c r="V9" s="17" t="s">
        <v>42</v>
      </c>
      <c r="W9" s="17"/>
      <c r="X9" s="6"/>
      <c r="Y9" s="17" t="s">
        <v>43</v>
      </c>
      <c r="Z9" s="17"/>
      <c r="AA9" s="6"/>
      <c r="AB9" s="10"/>
      <c r="AC9" s="15"/>
      <c r="AD9" s="15"/>
      <c r="AE9" s="2"/>
      <c r="AF9" s="15"/>
      <c r="AG9" s="15"/>
      <c r="AH9" s="2"/>
      <c r="AJ9" s="2"/>
      <c r="AK9" s="2"/>
      <c r="AL9" s="2"/>
      <c r="AM9" s="2"/>
      <c r="AN9" s="2"/>
      <c r="AO9" s="2"/>
      <c r="AP9" s="2"/>
      <c r="AQ9" s="2"/>
      <c r="AR9" s="2"/>
    </row>
    <row r="10" customFormat="false" ht="12" hidden="false" customHeight="true" outlineLevel="0" collapsed="false">
      <c r="A10" s="4" t="s">
        <v>44</v>
      </c>
      <c r="B10" s="9" t="n">
        <v>2.385</v>
      </c>
      <c r="C10" s="10" t="s">
        <v>45</v>
      </c>
      <c r="D10" s="11" t="n">
        <v>38.25</v>
      </c>
      <c r="E10" s="11" t="n">
        <v>38.75</v>
      </c>
      <c r="F10" s="6"/>
      <c r="G10" s="11" t="n">
        <v>34.6</v>
      </c>
      <c r="H10" s="11" t="n">
        <v>35</v>
      </c>
      <c r="I10" s="6"/>
      <c r="J10" s="11" t="n">
        <v>36.75</v>
      </c>
      <c r="K10" s="11" t="n">
        <f aca="false">J10+0.5</f>
        <v>37.25</v>
      </c>
      <c r="L10" s="6"/>
      <c r="M10" s="12" t="n">
        <v>46.15</v>
      </c>
      <c r="N10" s="12" t="n">
        <v>46.35</v>
      </c>
      <c r="O10" s="7"/>
      <c r="P10" s="13" t="n">
        <f aca="false">D10-H10</f>
        <v>3.25</v>
      </c>
      <c r="Q10" s="13" t="n">
        <f aca="false">E10-G10</f>
        <v>4.15</v>
      </c>
      <c r="R10" s="6"/>
      <c r="S10" s="13" t="n">
        <f aca="false">M10-E10</f>
        <v>7.4</v>
      </c>
      <c r="T10" s="13" t="n">
        <f aca="false">N10-D10</f>
        <v>8.1</v>
      </c>
      <c r="U10" s="6"/>
      <c r="V10" s="13" t="n">
        <f aca="false">D10-K10</f>
        <v>1</v>
      </c>
      <c r="W10" s="13" t="n">
        <f aca="false">E10-J10</f>
        <v>2</v>
      </c>
      <c r="X10" s="6"/>
      <c r="Y10" s="13" t="n">
        <f aca="false">J10-H10</f>
        <v>1.75</v>
      </c>
      <c r="Z10" s="13" t="n">
        <f aca="false">K10-G10</f>
        <v>2.65</v>
      </c>
      <c r="AA10" s="6"/>
      <c r="AB10" s="10" t="s">
        <v>45</v>
      </c>
      <c r="AC10" s="11" t="n">
        <f aca="false">D10-1</f>
        <v>37.25</v>
      </c>
      <c r="AD10" s="11" t="n">
        <f aca="false">AC10+0.75</f>
        <v>38</v>
      </c>
      <c r="AE10" s="2"/>
      <c r="AF10" s="11" t="n">
        <f aca="false">D10+1.25</f>
        <v>39.5</v>
      </c>
      <c r="AG10" s="11" t="n">
        <f aca="false">AF10+0.5</f>
        <v>40</v>
      </c>
      <c r="AH10" s="2"/>
      <c r="AJ10" s="2"/>
      <c r="AK10" s="24" t="s">
        <v>19</v>
      </c>
      <c r="AL10" s="29" t="n">
        <f aca="false">(AL6+AL8)/2</f>
        <v>2.1725</v>
      </c>
      <c r="AM10" s="29" t="n">
        <f aca="false">(AM6+AM8)/2</f>
        <v>2.1825</v>
      </c>
      <c r="AN10" s="30" t="n">
        <f aca="false">D4</f>
        <v>21.2</v>
      </c>
      <c r="AO10" s="30" t="n">
        <f aca="false">E4</f>
        <v>21.4</v>
      </c>
      <c r="AP10" s="31" t="n">
        <f aca="false">AN10/AL10</f>
        <v>9.75834292289988</v>
      </c>
      <c r="AQ10" s="31" t="n">
        <f aca="false">AO10/AM10</f>
        <v>9.80526918671249</v>
      </c>
      <c r="AR10" s="2"/>
    </row>
    <row r="11" customFormat="false" ht="10.5" hidden="false" customHeight="true" outlineLevel="0" collapsed="false">
      <c r="A11" s="4"/>
      <c r="B11" s="3"/>
      <c r="C11" s="10"/>
      <c r="D11" s="15"/>
      <c r="E11" s="15"/>
      <c r="F11" s="6"/>
      <c r="G11" s="32"/>
      <c r="H11" s="32"/>
      <c r="I11" s="6"/>
      <c r="J11" s="32"/>
      <c r="K11" s="32"/>
      <c r="L11" s="6"/>
      <c r="M11" s="21"/>
      <c r="N11" s="21"/>
      <c r="O11" s="7"/>
      <c r="P11" s="17" t="s">
        <v>46</v>
      </c>
      <c r="Q11" s="17"/>
      <c r="R11" s="6"/>
      <c r="S11" s="17" t="s">
        <v>47</v>
      </c>
      <c r="T11" s="17"/>
      <c r="U11" s="6"/>
      <c r="V11" s="17" t="s">
        <v>48</v>
      </c>
      <c r="W11" s="17"/>
      <c r="X11" s="6"/>
      <c r="Y11" s="17" t="s">
        <v>49</v>
      </c>
      <c r="Z11" s="17"/>
      <c r="AA11" s="6"/>
      <c r="AB11" s="10"/>
      <c r="AC11" s="15"/>
      <c r="AD11" s="15"/>
      <c r="AE11" s="2"/>
      <c r="AF11" s="15"/>
      <c r="AG11" s="15"/>
      <c r="AH11" s="2"/>
      <c r="AJ11" s="2"/>
      <c r="AK11" s="2"/>
      <c r="AL11" s="2"/>
      <c r="AM11" s="2"/>
      <c r="AN11" s="2"/>
      <c r="AO11" s="2"/>
      <c r="AP11" s="2"/>
      <c r="AQ11" s="2"/>
      <c r="AR11" s="2"/>
    </row>
    <row r="12" customFormat="false" ht="12" hidden="false" customHeight="true" outlineLevel="0" collapsed="false">
      <c r="A12" s="4" t="s">
        <v>50</v>
      </c>
      <c r="B12" s="9" t="n">
        <v>2.43</v>
      </c>
      <c r="C12" s="10" t="s">
        <v>51</v>
      </c>
      <c r="D12" s="11" t="n">
        <v>23.05</v>
      </c>
      <c r="E12" s="11" t="n">
        <v>23.25</v>
      </c>
      <c r="F12" s="6"/>
      <c r="G12" s="11" t="n">
        <v>21.6</v>
      </c>
      <c r="H12" s="11" t="n">
        <v>21.75</v>
      </c>
      <c r="I12" s="6"/>
      <c r="J12" s="11" t="n">
        <v>22.4</v>
      </c>
      <c r="K12" s="11" t="n">
        <v>23</v>
      </c>
      <c r="L12" s="6"/>
      <c r="M12" s="12" t="n">
        <v>26.85</v>
      </c>
      <c r="N12" s="12" t="n">
        <v>27.1</v>
      </c>
      <c r="O12" s="7"/>
      <c r="P12" s="13" t="n">
        <f aca="false">D12-H12</f>
        <v>1.3</v>
      </c>
      <c r="Q12" s="13" t="n">
        <f aca="false">E12-G12</f>
        <v>1.65</v>
      </c>
      <c r="R12" s="6"/>
      <c r="S12" s="13" t="n">
        <f aca="false">M12-E12</f>
        <v>3.6</v>
      </c>
      <c r="T12" s="13" t="n">
        <f aca="false">N12-D12</f>
        <v>4.05</v>
      </c>
      <c r="U12" s="6"/>
      <c r="V12" s="13" t="n">
        <f aca="false">D12-K12</f>
        <v>0.0500000000000007</v>
      </c>
      <c r="W12" s="13" t="n">
        <f aca="false">E12-J12</f>
        <v>0.850000000000001</v>
      </c>
      <c r="X12" s="6"/>
      <c r="Y12" s="13" t="n">
        <f aca="false">J12-H12</f>
        <v>0.649999999999999</v>
      </c>
      <c r="Z12" s="13" t="n">
        <f aca="false">K12-G12</f>
        <v>1.4</v>
      </c>
      <c r="AA12" s="6"/>
      <c r="AB12" s="10" t="s">
        <v>51</v>
      </c>
      <c r="AC12" s="11" t="n">
        <f aca="false">D12-1.25</f>
        <v>21.8</v>
      </c>
      <c r="AD12" s="11" t="n">
        <f aca="false">AC12+0.75</f>
        <v>22.55</v>
      </c>
      <c r="AE12" s="2"/>
      <c r="AF12" s="11" t="n">
        <f aca="false">D12+0.25</f>
        <v>23.3</v>
      </c>
      <c r="AG12" s="11" t="n">
        <f aca="false">AF12+0.5</f>
        <v>23.8</v>
      </c>
      <c r="AH12" s="2"/>
      <c r="AJ12" s="2"/>
      <c r="AK12" s="24" t="s">
        <v>38</v>
      </c>
      <c r="AL12" s="29" t="n">
        <f aca="false">B8</f>
        <v>2.32</v>
      </c>
      <c r="AM12" s="29" t="n">
        <f aca="false">AL12+0.01</f>
        <v>2.33</v>
      </c>
      <c r="AN12" s="30" t="n">
        <f aca="false">D8</f>
        <v>29.5</v>
      </c>
      <c r="AO12" s="30" t="n">
        <f aca="false">E8</f>
        <v>30</v>
      </c>
      <c r="AP12" s="31" t="n">
        <f aca="false">AN12/AL12</f>
        <v>12.7155172413793</v>
      </c>
      <c r="AQ12" s="31" t="n">
        <f aca="false">AO12/AM12</f>
        <v>12.8755364806867</v>
      </c>
      <c r="AR12" s="2"/>
    </row>
    <row r="13" customFormat="false" ht="10.5" hidden="false" customHeight="true" outlineLevel="0" collapsed="false">
      <c r="A13" s="4"/>
      <c r="B13" s="3"/>
      <c r="C13" s="10"/>
      <c r="D13" s="15"/>
      <c r="E13" s="15"/>
      <c r="F13" s="6"/>
      <c r="G13" s="32"/>
      <c r="H13" s="32"/>
      <c r="I13" s="33"/>
      <c r="J13" s="32"/>
      <c r="K13" s="32"/>
      <c r="L13" s="33"/>
      <c r="M13" s="32"/>
      <c r="N13" s="32"/>
      <c r="O13" s="7"/>
      <c r="P13" s="17" t="s">
        <v>52</v>
      </c>
      <c r="Q13" s="17"/>
      <c r="R13" s="6"/>
      <c r="S13" s="17" t="s">
        <v>53</v>
      </c>
      <c r="T13" s="17"/>
      <c r="U13" s="6"/>
      <c r="V13" s="17" t="s">
        <v>54</v>
      </c>
      <c r="W13" s="17"/>
      <c r="X13" s="6"/>
      <c r="Y13" s="17" t="s">
        <v>55</v>
      </c>
      <c r="Z13" s="17"/>
      <c r="AA13" s="6"/>
      <c r="AB13" s="10"/>
      <c r="AC13" s="15"/>
      <c r="AD13" s="15"/>
      <c r="AE13" s="2"/>
      <c r="AF13" s="15"/>
      <c r="AG13" s="15"/>
      <c r="AH13" s="2"/>
      <c r="AJ13" s="2"/>
      <c r="AK13" s="2"/>
      <c r="AL13" s="2"/>
      <c r="AM13" s="2"/>
      <c r="AN13" s="2"/>
      <c r="AO13" s="2"/>
      <c r="AP13" s="2"/>
      <c r="AQ13" s="2"/>
      <c r="AR13" s="2"/>
    </row>
    <row r="14" customFormat="false" ht="12" hidden="false" customHeight="true" outlineLevel="0" collapsed="false">
      <c r="A14" s="4" t="s">
        <v>56</v>
      </c>
      <c r="B14" s="9" t="n">
        <v>2.43</v>
      </c>
      <c r="C14" s="10" t="s">
        <v>57</v>
      </c>
      <c r="D14" s="11" t="n">
        <v>23</v>
      </c>
      <c r="E14" s="11" t="n">
        <v>23.15</v>
      </c>
      <c r="F14" s="6"/>
      <c r="G14" s="11" t="n">
        <v>21.9</v>
      </c>
      <c r="H14" s="11" t="n">
        <v>22</v>
      </c>
      <c r="I14" s="6"/>
      <c r="J14" s="11" t="n">
        <v>22.4</v>
      </c>
      <c r="K14" s="11" t="n">
        <v>22.75</v>
      </c>
      <c r="L14" s="6"/>
      <c r="M14" s="12" t="n">
        <v>25.95</v>
      </c>
      <c r="N14" s="12" t="n">
        <v>26.05</v>
      </c>
      <c r="O14" s="7"/>
      <c r="P14" s="13" t="n">
        <f aca="false">D14-H14</f>
        <v>1</v>
      </c>
      <c r="Q14" s="13" t="n">
        <f aca="false">E14-G14</f>
        <v>1.25</v>
      </c>
      <c r="R14" s="6"/>
      <c r="S14" s="13" t="n">
        <f aca="false">M14-E14</f>
        <v>2.8</v>
      </c>
      <c r="T14" s="13" t="n">
        <f aca="false">N14-D14</f>
        <v>3.05</v>
      </c>
      <c r="U14" s="6"/>
      <c r="V14" s="13" t="n">
        <f aca="false">D14-K14</f>
        <v>0.25</v>
      </c>
      <c r="W14" s="13" t="n">
        <f aca="false">E14-J14</f>
        <v>0.75</v>
      </c>
      <c r="X14" s="6"/>
      <c r="Y14" s="13" t="n">
        <f aca="false">J14-H14</f>
        <v>0.399999999999999</v>
      </c>
      <c r="Z14" s="13" t="n">
        <f aca="false">K14-G14</f>
        <v>0.850000000000001</v>
      </c>
      <c r="AA14" s="6"/>
      <c r="AB14" s="10" t="s">
        <v>57</v>
      </c>
      <c r="AC14" s="11" t="n">
        <f aca="false">D14+0</f>
        <v>23</v>
      </c>
      <c r="AD14" s="11" t="n">
        <f aca="false">AC14+0.25</f>
        <v>23.25</v>
      </c>
      <c r="AE14" s="2"/>
      <c r="AF14" s="11" t="n">
        <f aca="false">D14+0.45</f>
        <v>23.45</v>
      </c>
      <c r="AG14" s="11" t="n">
        <f aca="false">AF14+0.5</f>
        <v>23.95</v>
      </c>
      <c r="AH14" s="2"/>
      <c r="AJ14" s="2"/>
      <c r="AK14" s="24" t="s">
        <v>58</v>
      </c>
      <c r="AL14" s="25" t="n">
        <f aca="false">B10</f>
        <v>2.385</v>
      </c>
      <c r="AM14" s="25" t="n">
        <f aca="false">AL14+0.01</f>
        <v>2.395</v>
      </c>
      <c r="AN14" s="26" t="n">
        <f aca="false">D10</f>
        <v>38.25</v>
      </c>
      <c r="AO14" s="26" t="n">
        <f aca="false">E10</f>
        <v>38.75</v>
      </c>
      <c r="AP14" s="31" t="n">
        <f aca="false">AN14/AL14</f>
        <v>16.0377358490566</v>
      </c>
      <c r="AQ14" s="31" t="n">
        <f aca="false">AO14/AM14</f>
        <v>16.1795407098121</v>
      </c>
      <c r="AR14" s="2"/>
    </row>
    <row r="15" customFormat="false" ht="10.5" hidden="false" customHeight="true" outlineLevel="0" collapsed="false">
      <c r="A15" s="34"/>
      <c r="B15" s="34"/>
      <c r="C15" s="34"/>
      <c r="D15" s="15"/>
      <c r="E15" s="15"/>
      <c r="F15" s="6"/>
      <c r="G15" s="35"/>
      <c r="H15" s="36"/>
      <c r="I15" s="6"/>
      <c r="J15" s="37"/>
      <c r="K15" s="38"/>
      <c r="L15" s="6"/>
      <c r="M15" s="11"/>
      <c r="N15" s="11"/>
      <c r="O15" s="7"/>
      <c r="P15" s="17" t="s">
        <v>59</v>
      </c>
      <c r="Q15" s="17"/>
      <c r="R15" s="6"/>
      <c r="S15" s="17" t="s">
        <v>60</v>
      </c>
      <c r="T15" s="17"/>
      <c r="U15" s="6"/>
      <c r="V15" s="17" t="s">
        <v>27</v>
      </c>
      <c r="W15" s="17"/>
      <c r="X15" s="4"/>
      <c r="Y15" s="17" t="s">
        <v>61</v>
      </c>
      <c r="Z15" s="17"/>
      <c r="AA15" s="6"/>
      <c r="AB15" s="10"/>
      <c r="AC15" s="15"/>
      <c r="AD15" s="15"/>
      <c r="AE15" s="2"/>
      <c r="AF15" s="15"/>
      <c r="AG15" s="15"/>
      <c r="AH15" s="2"/>
      <c r="AJ15" s="2"/>
      <c r="AK15" s="2"/>
      <c r="AL15" s="2"/>
      <c r="AM15" s="2"/>
      <c r="AN15" s="2"/>
      <c r="AO15" s="2"/>
      <c r="AP15" s="2"/>
      <c r="AQ15" s="2"/>
      <c r="AR15" s="2"/>
    </row>
    <row r="16" customFormat="false" ht="12" hidden="false" customHeight="true" outlineLevel="0" collapsed="false">
      <c r="A16" s="4" t="s">
        <v>62</v>
      </c>
      <c r="B16" s="9" t="n">
        <v>2.44</v>
      </c>
      <c r="C16" s="10" t="s">
        <v>63</v>
      </c>
      <c r="D16" s="11" t="n">
        <f aca="false">((D2*800*18)+(D4*800*43)+(D6*800*22)+(D8*800*20)+(D10*800*44)+(D12*800*20)+(D14*800*64))/(231*800)</f>
        <v>26.0727272727273</v>
      </c>
      <c r="E16" s="11" t="n">
        <f aca="false">((E2*800*18)+(E4*800*43)+(E6*800*22)+(E8*800*20)+(E10*800*44)+(E12*800*20)+(E14*800*64))/(231*800)</f>
        <v>26.3627705627706</v>
      </c>
      <c r="F16" s="6"/>
      <c r="G16" s="11" t="n">
        <f aca="false">((G2*800*18)+(G4*800*43)+(G6*800*22)+(G8*800*20)+(G10*800*44)+(G12*800*20)+(G14*800*64))/(231*800)</f>
        <v>24.1681818181818</v>
      </c>
      <c r="H16" s="11" t="n">
        <f aca="false">((H2*800*18)+(H4*800*43)+(H6*800*22)+(H8*800*20)+(H10*800*44)+(H12*800*20)+(H14*800*64))/(231*800)</f>
        <v>24.428354978355</v>
      </c>
      <c r="I16" s="6"/>
      <c r="J16" s="11" t="n">
        <f aca="false">((J2*800*18)+(J4*800*43)+(J6*800*22)+(J8*800*20)+(J10*800*44)+(J12*800*20)+(J14*800*64))/(231*800)</f>
        <v>25.1619047619048</v>
      </c>
      <c r="K16" s="11" t="n">
        <f aca="false">((K2*800*18)+(K4*800*43)+(K6*800*22)+(K8*800*20)+(K10*800*44)+(K12*800*20)+(K14*800*64))/(231*800)</f>
        <v>25.6701298701299</v>
      </c>
      <c r="L16" s="6"/>
      <c r="M16" s="12" t="n">
        <f aca="false">((M2*800*18)+(M4*800*43)+(M6*800*22)+(M8*800*20)+(M10*800*44)+(M12*800*20)+(M14*800*64))/(231*800)</f>
        <v>30.5285714285714</v>
      </c>
      <c r="N16" s="12" t="n">
        <f aca="false">((N2*800*18)+(N4*800*43)+(N6*800*22)+(N8*800*20)+(N10*800*44)+(N12*800*20)+(N14*800*64))/(231*800)</f>
        <v>30.6961038961039</v>
      </c>
      <c r="O16" s="7"/>
      <c r="P16" s="13" t="n">
        <f aca="false">D16-H16</f>
        <v>1.6443722943723</v>
      </c>
      <c r="Q16" s="13" t="n">
        <f aca="false">E16-G16</f>
        <v>2.19458874458875</v>
      </c>
      <c r="R16" s="6"/>
      <c r="S16" s="13" t="n">
        <f aca="false">M16-E16</f>
        <v>4.16580086580087</v>
      </c>
      <c r="T16" s="13" t="n">
        <f aca="false">N16-D16</f>
        <v>4.62337662337662</v>
      </c>
      <c r="U16" s="6"/>
      <c r="V16" s="13" t="n">
        <f aca="false">D16-K16</f>
        <v>0.402597402597404</v>
      </c>
      <c r="W16" s="13" t="n">
        <f aca="false">E16-J16</f>
        <v>1.2008658008658</v>
      </c>
      <c r="X16" s="4"/>
      <c r="Y16" s="13" t="n">
        <f aca="false">J16-H16</f>
        <v>0.733549783549783</v>
      </c>
      <c r="Z16" s="13" t="n">
        <f aca="false">K16-G16</f>
        <v>1.50194805194805</v>
      </c>
      <c r="AA16" s="6"/>
      <c r="AB16" s="10" t="s">
        <v>64</v>
      </c>
      <c r="AC16" s="11" t="n">
        <f aca="false">((AC2*800*18)+(AC4*800*43)+(AC6*800*22)+(AC8*800*20)+(AC10*800*44)+(AC12*800*20)+(AC14*800*64))/(231*800)</f>
        <v>25.6878787878788</v>
      </c>
      <c r="AD16" s="11" t="n">
        <f aca="false">((AD2*800*18)+(AD4*800*43)+(AD6*800*22)+(AD8*800*20)+(AD10*800*44)+(AD12*800*20)+(AD14*800*64))/(231*800)</f>
        <v>26.1406926406926</v>
      </c>
      <c r="AE16" s="2"/>
      <c r="AF16" s="11" t="n">
        <f aca="false">((AF2*800*18)+(AF4*800*43)+(AF6*800*22)+(AF8*800*20)+(AF10*800*44)+(AF12*800*20)+(AF14*800*64))/(231*800)</f>
        <v>26.9279220779221</v>
      </c>
      <c r="AG16" s="11" t="n">
        <f aca="false">((AG2*800*18)+(AG4*800*43)+(AG6*800*22)+(AG8*800*20)+(AG10*800*44)+(AG12*800*20)+(AG14*800*64))/(231*800)</f>
        <v>27.5155844155844</v>
      </c>
      <c r="AH16" s="2"/>
      <c r="AJ16" s="2"/>
      <c r="AK16" s="24" t="s">
        <v>65</v>
      </c>
      <c r="AL16" s="25" t="n">
        <f aca="false">B12</f>
        <v>2.43</v>
      </c>
      <c r="AM16" s="25" t="n">
        <f aca="false">AL16+0.01</f>
        <v>2.44</v>
      </c>
      <c r="AN16" s="26" t="n">
        <f aca="false">D10</f>
        <v>38.25</v>
      </c>
      <c r="AO16" s="26" t="n">
        <f aca="false">E10</f>
        <v>38.75</v>
      </c>
      <c r="AP16" s="31" t="n">
        <f aca="false">AN16/AL16</f>
        <v>15.7407407407407</v>
      </c>
      <c r="AQ16" s="31" t="n">
        <f aca="false">AO16/AM16</f>
        <v>15.8811475409836</v>
      </c>
      <c r="AR16" s="2"/>
    </row>
    <row r="17" customFormat="false" ht="10.5" hidden="false" customHeight="true" outlineLevel="0" collapsed="false">
      <c r="A17" s="4"/>
      <c r="B17" s="39"/>
      <c r="C17" s="10"/>
      <c r="D17" s="15" t="s">
        <v>66</v>
      </c>
      <c r="E17" s="15"/>
      <c r="F17" s="6" t="n">
        <v>18</v>
      </c>
      <c r="G17" s="40"/>
      <c r="H17" s="40"/>
      <c r="I17" s="6"/>
      <c r="J17" s="40"/>
      <c r="K17" s="40"/>
      <c r="L17" s="6"/>
      <c r="M17" s="15" t="s">
        <v>67</v>
      </c>
      <c r="N17" s="15"/>
      <c r="O17" s="7"/>
      <c r="P17" s="17" t="s">
        <v>68</v>
      </c>
      <c r="Q17" s="17"/>
      <c r="R17" s="6"/>
      <c r="S17" s="17" t="s">
        <v>69</v>
      </c>
      <c r="T17" s="17"/>
      <c r="U17" s="6"/>
      <c r="V17" s="17" t="s">
        <v>70</v>
      </c>
      <c r="W17" s="17"/>
      <c r="X17" s="4"/>
      <c r="Y17" s="17" t="s">
        <v>71</v>
      </c>
      <c r="Z17" s="17"/>
      <c r="AA17" s="6"/>
      <c r="AB17" s="10"/>
      <c r="AC17" s="15"/>
      <c r="AD17" s="15"/>
      <c r="AE17" s="2"/>
      <c r="AF17" s="15"/>
      <c r="AG17" s="15"/>
      <c r="AH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12" hidden="false" customHeight="true" outlineLevel="0" collapsed="false">
      <c r="A18" s="4"/>
      <c r="B18" s="39"/>
      <c r="C18" s="10" t="s">
        <v>72</v>
      </c>
      <c r="D18" s="11" t="n">
        <v>26</v>
      </c>
      <c r="E18" s="11" t="n">
        <v>26.5</v>
      </c>
      <c r="F18" s="6"/>
      <c r="G18" s="11" t="n">
        <v>24.15</v>
      </c>
      <c r="H18" s="11" t="n">
        <v>24.5</v>
      </c>
      <c r="I18" s="28"/>
      <c r="J18" s="11" t="n">
        <v>25.1</v>
      </c>
      <c r="K18" s="11" t="n">
        <v>25.75</v>
      </c>
      <c r="L18" s="6"/>
      <c r="M18" s="12" t="n">
        <v>30.03</v>
      </c>
      <c r="N18" s="12" t="n">
        <v>30.5</v>
      </c>
      <c r="O18" s="7"/>
      <c r="P18" s="13" t="n">
        <f aca="false">D18-H18</f>
        <v>1.5</v>
      </c>
      <c r="Q18" s="13" t="n">
        <f aca="false">E18-G18</f>
        <v>2.35</v>
      </c>
      <c r="R18" s="6"/>
      <c r="S18" s="13" t="n">
        <f aca="false">M18-E18</f>
        <v>3.53</v>
      </c>
      <c r="T18" s="13" t="n">
        <f aca="false">N18-D18</f>
        <v>4.5</v>
      </c>
      <c r="U18" s="6"/>
      <c r="V18" s="13" t="n">
        <f aca="false">D18-K18</f>
        <v>0.25</v>
      </c>
      <c r="W18" s="13" t="n">
        <f aca="false">E18-J18</f>
        <v>1.4</v>
      </c>
      <c r="X18" s="4"/>
      <c r="Y18" s="13" t="n">
        <f aca="false">J18-H18</f>
        <v>0.600000000000001</v>
      </c>
      <c r="Z18" s="13" t="n">
        <f aca="false">K18-G18</f>
        <v>1.6</v>
      </c>
      <c r="AA18" s="6"/>
      <c r="AB18" s="10" t="s">
        <v>72</v>
      </c>
      <c r="AC18" s="11" t="n">
        <v>25.5</v>
      </c>
      <c r="AD18" s="11" t="n">
        <v>26</v>
      </c>
      <c r="AE18" s="41"/>
      <c r="AF18" s="11" t="n">
        <v>26.8</v>
      </c>
      <c r="AG18" s="11" t="n">
        <v>27.4</v>
      </c>
      <c r="AH18" s="2"/>
      <c r="AJ18" s="2"/>
      <c r="AK18" s="24" t="s">
        <v>45</v>
      </c>
      <c r="AL18" s="29" t="n">
        <f aca="false">(AL14+AL16)/2</f>
        <v>2.4075</v>
      </c>
      <c r="AM18" s="29" t="n">
        <f aca="false">(AM14+AM16)/2</f>
        <v>2.4175</v>
      </c>
      <c r="AN18" s="30" t="n">
        <f aca="false">D10</f>
        <v>38.25</v>
      </c>
      <c r="AO18" s="30" t="n">
        <f aca="false">E10</f>
        <v>38.75</v>
      </c>
      <c r="AP18" s="31" t="n">
        <f aca="false">AN18/AL18</f>
        <v>15.8878504672897</v>
      </c>
      <c r="AQ18" s="31" t="n">
        <f aca="false">AO18/AM18</f>
        <v>16.028955532575</v>
      </c>
      <c r="AR18" s="2"/>
    </row>
    <row r="19" customFormat="false" ht="6.75" hidden="false" customHeight="true" outlineLevel="0" collapsed="false">
      <c r="A19" s="42"/>
      <c r="B19" s="42"/>
      <c r="C19" s="42" t="s">
        <v>73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7"/>
      <c r="P19" s="42"/>
      <c r="Q19" s="42"/>
      <c r="R19" s="43"/>
      <c r="S19" s="42"/>
      <c r="T19" s="42"/>
      <c r="U19" s="42"/>
      <c r="V19" s="42"/>
      <c r="W19" s="42"/>
      <c r="X19" s="42"/>
      <c r="Y19" s="44"/>
      <c r="Z19" s="44"/>
      <c r="AA19" s="43"/>
      <c r="AB19" s="42" t="s">
        <v>73</v>
      </c>
      <c r="AC19" s="42"/>
      <c r="AD19" s="42"/>
      <c r="AE19" s="42"/>
      <c r="AF19" s="42"/>
      <c r="AG19" s="42"/>
      <c r="AH19" s="2"/>
      <c r="AJ19" s="6"/>
      <c r="AK19" s="2"/>
      <c r="AL19" s="2"/>
      <c r="AM19" s="2"/>
      <c r="AN19" s="2"/>
      <c r="AO19" s="2"/>
      <c r="AP19" s="2"/>
      <c r="AQ19" s="2"/>
      <c r="AR19" s="2"/>
    </row>
    <row r="20" customFormat="false" ht="14.25" hidden="false" customHeight="false" outlineLevel="0" collapsed="false">
      <c r="A20" s="4"/>
      <c r="B20" s="4"/>
      <c r="C20" s="45" t="s">
        <v>74</v>
      </c>
      <c r="D20" s="13" t="n">
        <v>25.75</v>
      </c>
      <c r="E20" s="13" t="n">
        <v>26.25</v>
      </c>
      <c r="F20" s="6"/>
      <c r="G20" s="22" t="n">
        <v>24</v>
      </c>
      <c r="H20" s="22" t="n">
        <v>24.5</v>
      </c>
      <c r="I20" s="46"/>
      <c r="J20" s="22" t="n">
        <f aca="false">D20-0.6</f>
        <v>25.15</v>
      </c>
      <c r="K20" s="22" t="n">
        <f aca="false">J20+0.5</f>
        <v>25.65</v>
      </c>
      <c r="L20" s="6"/>
      <c r="M20" s="47" t="n">
        <v>30.25</v>
      </c>
      <c r="N20" s="47" t="n">
        <v>30.5</v>
      </c>
      <c r="O20" s="7"/>
      <c r="P20" s="13" t="n">
        <f aca="false">D20-H20</f>
        <v>1.25</v>
      </c>
      <c r="Q20" s="13" t="n">
        <f aca="false">E20-G20</f>
        <v>2.25</v>
      </c>
      <c r="R20" s="6"/>
      <c r="S20" s="13" t="n">
        <f aca="false">M20-E20</f>
        <v>4</v>
      </c>
      <c r="T20" s="13" t="n">
        <f aca="false">N20-D20</f>
        <v>4.75</v>
      </c>
      <c r="U20" s="6"/>
      <c r="V20" s="13" t="n">
        <f aca="false">D20-K20</f>
        <v>0.100000000000001</v>
      </c>
      <c r="W20" s="13" t="n">
        <f aca="false">E20-J20</f>
        <v>1.1</v>
      </c>
      <c r="X20" s="4"/>
      <c r="Y20" s="13" t="n">
        <f aca="false">J20-H20</f>
        <v>0.649999999999999</v>
      </c>
      <c r="Z20" s="13" t="n">
        <f aca="false">K20-G20</f>
        <v>1.65</v>
      </c>
      <c r="AA20" s="6"/>
      <c r="AB20" s="45" t="s">
        <v>74</v>
      </c>
      <c r="AC20" s="11" t="n">
        <f aca="false">D20+0.5</f>
        <v>26.25</v>
      </c>
      <c r="AD20" s="11" t="n">
        <f aca="false">AC20+0.5</f>
        <v>26.75</v>
      </c>
      <c r="AE20" s="2"/>
      <c r="AF20" s="11" t="n">
        <f aca="false">D20+1</f>
        <v>26.75</v>
      </c>
      <c r="AG20" s="11" t="n">
        <f aca="false">AF20+0.5</f>
        <v>27.25</v>
      </c>
      <c r="AH20" s="2"/>
      <c r="AJ20" s="2"/>
      <c r="AK20" s="24" t="s">
        <v>51</v>
      </c>
      <c r="AL20" s="29" t="n">
        <f aca="false">B14</f>
        <v>2.43</v>
      </c>
      <c r="AM20" s="29" t="n">
        <f aca="false">AL20+0.01</f>
        <v>2.44</v>
      </c>
      <c r="AN20" s="30" t="n">
        <f aca="false">D12</f>
        <v>23.05</v>
      </c>
      <c r="AO20" s="30" t="n">
        <f aca="false">E12</f>
        <v>23.25</v>
      </c>
      <c r="AP20" s="31" t="n">
        <f aca="false">AN20/AL20</f>
        <v>9.48559670781893</v>
      </c>
      <c r="AQ20" s="31" t="n">
        <f aca="false">AO20/AM20</f>
        <v>9.52868852459016</v>
      </c>
      <c r="AR20" s="2"/>
    </row>
    <row r="21" customFormat="false" ht="10.5" hidden="false" customHeight="true" outlineLevel="0" collapsed="false">
      <c r="A21" s="4"/>
      <c r="B21" s="4"/>
      <c r="C21" s="48"/>
      <c r="D21" s="49"/>
      <c r="E21" s="49"/>
      <c r="F21" s="6"/>
      <c r="G21" s="49"/>
      <c r="H21" s="49"/>
      <c r="I21" s="46"/>
      <c r="J21" s="49"/>
      <c r="K21" s="49"/>
      <c r="L21" s="6"/>
      <c r="M21" s="11"/>
      <c r="N21" s="11"/>
      <c r="O21" s="7"/>
      <c r="P21" s="17" t="s">
        <v>75</v>
      </c>
      <c r="Q21" s="17"/>
      <c r="R21" s="6"/>
      <c r="S21" s="50" t="s">
        <v>76</v>
      </c>
      <c r="T21" s="50"/>
      <c r="U21" s="6"/>
      <c r="V21" s="50" t="s">
        <v>54</v>
      </c>
      <c r="W21" s="50"/>
      <c r="X21" s="6"/>
      <c r="Y21" s="17" t="s">
        <v>77</v>
      </c>
      <c r="Z21" s="17"/>
      <c r="AA21" s="6"/>
      <c r="AB21" s="10"/>
      <c r="AC21" s="51"/>
      <c r="AD21" s="51"/>
      <c r="AE21" s="2"/>
      <c r="AF21" s="52" t="n">
        <f aca="false">AF20-AG2</f>
        <v>2.85</v>
      </c>
      <c r="AG21" s="52" t="n">
        <f aca="false">AG20-AF2</f>
        <v>4.1</v>
      </c>
      <c r="AH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15" hidden="false" customHeight="false" outlineLevel="0" collapsed="false">
      <c r="A22" s="4"/>
      <c r="B22" s="4"/>
      <c r="C22" s="10" t="s">
        <v>78</v>
      </c>
      <c r="D22" s="13" t="n">
        <v>24.5</v>
      </c>
      <c r="E22" s="13" t="n">
        <v>25</v>
      </c>
      <c r="F22" s="6"/>
      <c r="G22" s="22" t="n">
        <v>23.25</v>
      </c>
      <c r="H22" s="22" t="n">
        <v>24</v>
      </c>
      <c r="I22" s="46"/>
      <c r="J22" s="22" t="n">
        <f aca="false">D22-0.5</f>
        <v>24</v>
      </c>
      <c r="K22" s="22" t="n">
        <f aca="false">J22+0.5</f>
        <v>24.5</v>
      </c>
      <c r="L22" s="6"/>
      <c r="M22" s="12" t="n">
        <v>27.25</v>
      </c>
      <c r="N22" s="12" t="n">
        <v>27.75</v>
      </c>
      <c r="O22" s="7"/>
      <c r="P22" s="13" t="n">
        <f aca="false">D22-H22</f>
        <v>0.5</v>
      </c>
      <c r="Q22" s="13" t="n">
        <f aca="false">E22-G22</f>
        <v>1.75</v>
      </c>
      <c r="R22" s="6"/>
      <c r="S22" s="13" t="n">
        <f aca="false">M22-E22</f>
        <v>2.25</v>
      </c>
      <c r="T22" s="13" t="n">
        <f aca="false">N22-D22</f>
        <v>3.25</v>
      </c>
      <c r="U22" s="6"/>
      <c r="V22" s="13" t="n">
        <f aca="false">D22-K22</f>
        <v>0</v>
      </c>
      <c r="W22" s="13" t="n">
        <f aca="false">E22-J22</f>
        <v>1</v>
      </c>
      <c r="X22" s="4"/>
      <c r="Y22" s="13" t="n">
        <f aca="false">J22-H22</f>
        <v>0</v>
      </c>
      <c r="Z22" s="13" t="n">
        <f aca="false">K22-G22</f>
        <v>1.25</v>
      </c>
      <c r="AA22" s="6"/>
      <c r="AB22" s="10" t="s">
        <v>78</v>
      </c>
      <c r="AC22" s="11" t="n">
        <f aca="false">D22-0.5</f>
        <v>24</v>
      </c>
      <c r="AD22" s="11" t="n">
        <f aca="false">AC22+0.5</f>
        <v>24.5</v>
      </c>
      <c r="AE22" s="2"/>
      <c r="AF22" s="22" t="n">
        <f aca="false">D22+1</f>
        <v>25.5</v>
      </c>
      <c r="AG22" s="22" t="n">
        <f aca="false">AF22+0.75</f>
        <v>26.25</v>
      </c>
      <c r="AH22" s="2"/>
      <c r="AJ22" s="2"/>
      <c r="AK22" s="53" t="s">
        <v>79</v>
      </c>
      <c r="AL22" s="54" t="n">
        <v>2.92</v>
      </c>
      <c r="AM22" s="54" t="n">
        <v>2.91</v>
      </c>
      <c r="AN22" s="55" t="n">
        <f aca="false">D36</f>
        <v>28.25</v>
      </c>
      <c r="AO22" s="30" t="n">
        <f aca="false">E36</f>
        <v>28.75</v>
      </c>
      <c r="AP22" s="31" t="n">
        <f aca="false">AN22/AL22</f>
        <v>9.67465753424658</v>
      </c>
      <c r="AQ22" s="31" t="n">
        <f aca="false">AO22/AM22</f>
        <v>9.87972508591065</v>
      </c>
      <c r="AR22" s="2"/>
    </row>
    <row r="23" customFormat="false" ht="10.5" hidden="false" customHeight="true" outlineLevel="0" collapsed="false">
      <c r="A23" s="4"/>
      <c r="B23" s="4"/>
      <c r="C23" s="10"/>
      <c r="D23" s="56"/>
      <c r="E23" s="56"/>
      <c r="F23" s="6"/>
      <c r="G23" s="49"/>
      <c r="H23" s="49"/>
      <c r="I23" s="46"/>
      <c r="J23" s="49"/>
      <c r="K23" s="49"/>
      <c r="L23" s="6"/>
      <c r="M23" s="11"/>
      <c r="N23" s="11"/>
      <c r="O23" s="7"/>
      <c r="P23" s="17" t="s">
        <v>80</v>
      </c>
      <c r="Q23" s="17"/>
      <c r="R23" s="6"/>
      <c r="S23" s="50" t="s">
        <v>81</v>
      </c>
      <c r="T23" s="50"/>
      <c r="U23" s="6"/>
      <c r="V23" s="50" t="s">
        <v>54</v>
      </c>
      <c r="W23" s="50"/>
      <c r="X23" s="6"/>
      <c r="Y23" s="17" t="s">
        <v>82</v>
      </c>
      <c r="Z23" s="17"/>
      <c r="AA23" s="6"/>
      <c r="AB23" s="10"/>
      <c r="AC23" s="51"/>
      <c r="AD23" s="51"/>
      <c r="AE23" s="2"/>
      <c r="AF23" s="51"/>
      <c r="AG23" s="51"/>
      <c r="AH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15" hidden="false" customHeight="false" outlineLevel="0" collapsed="false">
      <c r="A24" s="4"/>
      <c r="B24" s="4"/>
      <c r="C24" s="10" t="s">
        <v>83</v>
      </c>
      <c r="D24" s="13" t="n">
        <v>26.5</v>
      </c>
      <c r="E24" s="13" t="n">
        <v>27</v>
      </c>
      <c r="F24" s="6"/>
      <c r="G24" s="22" t="n">
        <v>25.25</v>
      </c>
      <c r="H24" s="22" t="n">
        <v>26</v>
      </c>
      <c r="I24" s="46"/>
      <c r="J24" s="22" t="n">
        <f aca="false">D24-0.75</f>
        <v>25.75</v>
      </c>
      <c r="K24" s="22" t="n">
        <f aca="false">J24+0.5</f>
        <v>26.25</v>
      </c>
      <c r="L24" s="6"/>
      <c r="M24" s="12" t="n">
        <v>29.75</v>
      </c>
      <c r="N24" s="12" t="n">
        <v>30.25</v>
      </c>
      <c r="O24" s="7"/>
      <c r="P24" s="13" t="n">
        <f aca="false">D24-H24</f>
        <v>0.5</v>
      </c>
      <c r="Q24" s="13" t="n">
        <f aca="false">E24-G24</f>
        <v>1.75</v>
      </c>
      <c r="R24" s="6"/>
      <c r="S24" s="13" t="n">
        <f aca="false">M24-E24</f>
        <v>2.75</v>
      </c>
      <c r="T24" s="13" t="n">
        <f aca="false">N24-D24</f>
        <v>3.75</v>
      </c>
      <c r="U24" s="6"/>
      <c r="V24" s="13" t="n">
        <f aca="false">D24-K24</f>
        <v>0.25</v>
      </c>
      <c r="W24" s="13" t="n">
        <f aca="false">E24-J24</f>
        <v>1.25</v>
      </c>
      <c r="X24" s="4"/>
      <c r="Y24" s="13" t="n">
        <f aca="false">J24-H24</f>
        <v>-0.25</v>
      </c>
      <c r="Z24" s="13" t="n">
        <f aca="false">K24-G24</f>
        <v>1</v>
      </c>
      <c r="AA24" s="6"/>
      <c r="AB24" s="10" t="s">
        <v>83</v>
      </c>
      <c r="AC24" s="11" t="n">
        <f aca="false">D24-0.75</f>
        <v>25.75</v>
      </c>
      <c r="AD24" s="11" t="n">
        <f aca="false">AC24+0.75</f>
        <v>26.5</v>
      </c>
      <c r="AE24" s="2"/>
      <c r="AF24" s="11" t="n">
        <f aca="false">D24+0.75</f>
        <v>27.25</v>
      </c>
      <c r="AG24" s="11" t="n">
        <f aca="false">AF24+0.75</f>
        <v>28</v>
      </c>
      <c r="AH24" s="2"/>
      <c r="AJ24" s="2"/>
      <c r="AK24" s="53" t="s">
        <v>84</v>
      </c>
      <c r="AL24" s="54" t="n">
        <v>3.15</v>
      </c>
      <c r="AM24" s="54" t="n">
        <v>3.14</v>
      </c>
      <c r="AN24" s="30" t="n">
        <f aca="false">D38</f>
        <v>29.75</v>
      </c>
      <c r="AO24" s="30" t="n">
        <f aca="false">E38</f>
        <v>30.25</v>
      </c>
      <c r="AP24" s="31" t="n">
        <f aca="false">AN24/AL24</f>
        <v>9.44444444444445</v>
      </c>
      <c r="AQ24" s="31" t="n">
        <f aca="false">AO24/AM24</f>
        <v>9.63375796178344</v>
      </c>
      <c r="AR24" s="2"/>
    </row>
    <row r="25" customFormat="false" ht="10.5" hidden="false" customHeight="true" outlineLevel="0" collapsed="false">
      <c r="A25" s="4"/>
      <c r="B25" s="4"/>
      <c r="C25" s="10"/>
      <c r="D25" s="56"/>
      <c r="E25" s="56"/>
      <c r="F25" s="6"/>
      <c r="G25" s="32"/>
      <c r="H25" s="32"/>
      <c r="I25" s="46"/>
      <c r="J25" s="32"/>
      <c r="K25" s="32"/>
      <c r="L25" s="6"/>
      <c r="M25" s="11"/>
      <c r="N25" s="11"/>
      <c r="O25" s="7"/>
      <c r="P25" s="17" t="s">
        <v>80</v>
      </c>
      <c r="Q25" s="17"/>
      <c r="R25" s="6"/>
      <c r="S25" s="50" t="s">
        <v>85</v>
      </c>
      <c r="T25" s="50"/>
      <c r="U25" s="6"/>
      <c r="V25" s="50" t="s">
        <v>86</v>
      </c>
      <c r="W25" s="50"/>
      <c r="X25" s="6"/>
      <c r="Y25" s="17" t="s">
        <v>54</v>
      </c>
      <c r="Z25" s="17"/>
      <c r="AA25" s="6"/>
      <c r="AB25" s="10"/>
      <c r="AC25" s="51"/>
      <c r="AD25" s="51"/>
      <c r="AE25" s="2"/>
      <c r="AF25" s="51"/>
      <c r="AG25" s="51"/>
      <c r="AH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15" hidden="false" customHeight="false" outlineLevel="0" collapsed="false">
      <c r="A26" s="4"/>
      <c r="B26" s="4"/>
      <c r="C26" s="10" t="s">
        <v>87</v>
      </c>
      <c r="D26" s="13" t="n">
        <v>31.5</v>
      </c>
      <c r="E26" s="13" t="n">
        <v>31.85</v>
      </c>
      <c r="F26" s="6"/>
      <c r="G26" s="22" t="n">
        <v>30</v>
      </c>
      <c r="H26" s="22" t="n">
        <v>31</v>
      </c>
      <c r="I26" s="46"/>
      <c r="J26" s="22" t="n">
        <f aca="false">D26-0.5</f>
        <v>31</v>
      </c>
      <c r="K26" s="22" t="n">
        <f aca="false">J26+0.5</f>
        <v>31.5</v>
      </c>
      <c r="L26" s="6"/>
      <c r="M26" s="12" t="n">
        <v>37.35</v>
      </c>
      <c r="N26" s="12" t="n">
        <v>37.75</v>
      </c>
      <c r="O26" s="57"/>
      <c r="P26" s="13" t="n">
        <f aca="false">D26-H26</f>
        <v>0.5</v>
      </c>
      <c r="Q26" s="13" t="n">
        <f aca="false">E26-G26</f>
        <v>1.85</v>
      </c>
      <c r="R26" s="6"/>
      <c r="S26" s="13" t="n">
        <f aca="false">M26-E26</f>
        <v>5.5</v>
      </c>
      <c r="T26" s="13" t="n">
        <f aca="false">N26-D26</f>
        <v>6.25</v>
      </c>
      <c r="U26" s="6"/>
      <c r="V26" s="13" t="n">
        <f aca="false">D26-K26</f>
        <v>0</v>
      </c>
      <c r="W26" s="13" t="n">
        <f aca="false">E26-J26</f>
        <v>0.850000000000001</v>
      </c>
      <c r="X26" s="4"/>
      <c r="Y26" s="13" t="n">
        <f aca="false">J26-H26</f>
        <v>0</v>
      </c>
      <c r="Z26" s="13" t="n">
        <f aca="false">K26-G26</f>
        <v>1.5</v>
      </c>
      <c r="AA26" s="6"/>
      <c r="AB26" s="10" t="s">
        <v>87</v>
      </c>
      <c r="AC26" s="11" t="n">
        <f aca="false">D26-0.75</f>
        <v>30.75</v>
      </c>
      <c r="AD26" s="11" t="n">
        <f aca="false">AC26+0.75</f>
        <v>31.5</v>
      </c>
      <c r="AE26" s="2"/>
      <c r="AF26" s="11" t="n">
        <f aca="false">D26+0.5</f>
        <v>32</v>
      </c>
      <c r="AG26" s="11" t="n">
        <f aca="false">AF26+0.75</f>
        <v>32.75</v>
      </c>
      <c r="AH26" s="2"/>
      <c r="AJ26" s="2"/>
      <c r="AK26" s="53" t="s">
        <v>88</v>
      </c>
      <c r="AL26" s="54" t="n">
        <v>3.25</v>
      </c>
      <c r="AM26" s="54" t="n">
        <v>3.24</v>
      </c>
      <c r="AN26" s="30" t="n">
        <f aca="false">D40</f>
        <v>30.25</v>
      </c>
      <c r="AO26" s="30" t="n">
        <f aca="false">E40</f>
        <v>30.75</v>
      </c>
      <c r="AP26" s="31" t="n">
        <f aca="false">AN26/AL26</f>
        <v>9.30769230769231</v>
      </c>
      <c r="AQ26" s="31" t="n">
        <f aca="false">AO26/AM26</f>
        <v>9.49074074074074</v>
      </c>
      <c r="AR26" s="2"/>
    </row>
    <row r="27" customFormat="false" ht="10.5" hidden="false" customHeight="true" outlineLevel="0" collapsed="false">
      <c r="A27" s="4"/>
      <c r="B27" s="4"/>
      <c r="C27" s="10"/>
      <c r="D27" s="58"/>
      <c r="E27" s="58"/>
      <c r="F27" s="6"/>
      <c r="G27" s="32"/>
      <c r="H27" s="32"/>
      <c r="I27" s="46"/>
      <c r="J27" s="32"/>
      <c r="K27" s="32"/>
      <c r="L27" s="6"/>
      <c r="M27" s="11"/>
      <c r="N27" s="11"/>
      <c r="O27" s="7"/>
      <c r="P27" s="17" t="s">
        <v>89</v>
      </c>
      <c r="Q27" s="17"/>
      <c r="R27" s="6"/>
      <c r="S27" s="50" t="s">
        <v>90</v>
      </c>
      <c r="T27" s="50"/>
      <c r="U27" s="6"/>
      <c r="V27" s="50" t="s">
        <v>91</v>
      </c>
      <c r="W27" s="50"/>
      <c r="X27" s="6"/>
      <c r="Y27" s="17" t="s">
        <v>92</v>
      </c>
      <c r="Z27" s="17"/>
      <c r="AA27" s="6"/>
      <c r="AB27" s="10"/>
      <c r="AC27" s="51"/>
      <c r="AD27" s="51"/>
      <c r="AE27" s="2"/>
      <c r="AF27" s="51"/>
      <c r="AG27" s="51"/>
      <c r="AH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14.25" hidden="false" customHeight="false" outlineLevel="0" collapsed="false">
      <c r="A28" s="4"/>
      <c r="B28" s="4"/>
      <c r="C28" s="10" t="s">
        <v>93</v>
      </c>
      <c r="D28" s="22" t="n">
        <v>39.25</v>
      </c>
      <c r="E28" s="22" t="n">
        <v>39.75</v>
      </c>
      <c r="F28" s="6" t="n">
        <v>24.4</v>
      </c>
      <c r="G28" s="22" t="n">
        <v>34.75</v>
      </c>
      <c r="H28" s="22" t="n">
        <v>35.25</v>
      </c>
      <c r="I28" s="46"/>
      <c r="J28" s="22" t="n">
        <f aca="false">D28-1</f>
        <v>38.25</v>
      </c>
      <c r="K28" s="22" t="n">
        <f aca="false">J28+0.75</f>
        <v>39</v>
      </c>
      <c r="L28" s="6"/>
      <c r="M28" s="12" t="n">
        <v>47.15</v>
      </c>
      <c r="N28" s="12" t="n">
        <v>47.35</v>
      </c>
      <c r="O28" s="7"/>
      <c r="P28" s="13" t="n">
        <f aca="false">D28-H28</f>
        <v>4</v>
      </c>
      <c r="Q28" s="13" t="n">
        <f aca="false">E28-G28</f>
        <v>5</v>
      </c>
      <c r="R28" s="6"/>
      <c r="S28" s="13" t="n">
        <f aca="false">M28-E28</f>
        <v>7.4</v>
      </c>
      <c r="T28" s="13" t="n">
        <f aca="false">N28-D28</f>
        <v>8.1</v>
      </c>
      <c r="U28" s="6"/>
      <c r="V28" s="13" t="n">
        <f aca="false">D28-K28</f>
        <v>0.25</v>
      </c>
      <c r="W28" s="13" t="n">
        <f aca="false">E28-J28</f>
        <v>1.5</v>
      </c>
      <c r="X28" s="4"/>
      <c r="Y28" s="13" t="n">
        <f aca="false">J28-H28</f>
        <v>3</v>
      </c>
      <c r="Z28" s="13" t="n">
        <f aca="false">K28-G28</f>
        <v>4.25</v>
      </c>
      <c r="AA28" s="6"/>
      <c r="AB28" s="10" t="s">
        <v>93</v>
      </c>
      <c r="AC28" s="11" t="n">
        <f aca="false">D28-0.75</f>
        <v>38.5</v>
      </c>
      <c r="AD28" s="11" t="n">
        <f aca="false">AC28+0.75</f>
        <v>39.25</v>
      </c>
      <c r="AE28" s="2"/>
      <c r="AF28" s="11" t="n">
        <f aca="false">D28+1</f>
        <v>40.25</v>
      </c>
      <c r="AG28" s="11" t="n">
        <f aca="false">AF28+0.5</f>
        <v>40.75</v>
      </c>
      <c r="AH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10.5" hidden="false" customHeight="true" outlineLevel="0" collapsed="false">
      <c r="A29" s="4"/>
      <c r="B29" s="4"/>
      <c r="C29" s="19" t="s">
        <v>94</v>
      </c>
      <c r="D29" s="19" t="n">
        <f aca="false">D28-E10</f>
        <v>0.5</v>
      </c>
      <c r="E29" s="19" t="n">
        <f aca="false">E28-D10</f>
        <v>1.5</v>
      </c>
      <c r="F29" s="6"/>
      <c r="G29" s="19" t="n">
        <f aca="false">G28-H10</f>
        <v>-0.25</v>
      </c>
      <c r="H29" s="19" t="n">
        <f aca="false">H28-G10</f>
        <v>0.649999999999999</v>
      </c>
      <c r="I29" s="46"/>
      <c r="J29" s="59"/>
      <c r="K29" s="59"/>
      <c r="L29" s="6"/>
      <c r="M29" s="60"/>
      <c r="N29" s="60"/>
      <c r="O29" s="7"/>
      <c r="P29" s="17" t="s">
        <v>95</v>
      </c>
      <c r="Q29" s="17"/>
      <c r="R29" s="6"/>
      <c r="S29" s="50" t="s">
        <v>96</v>
      </c>
      <c r="T29" s="50"/>
      <c r="U29" s="6"/>
      <c r="V29" s="50" t="s">
        <v>97</v>
      </c>
      <c r="W29" s="50"/>
      <c r="X29" s="6"/>
      <c r="Y29" s="17" t="s">
        <v>98</v>
      </c>
      <c r="Z29" s="17"/>
      <c r="AA29" s="6"/>
      <c r="AB29" s="10" t="s">
        <v>73</v>
      </c>
      <c r="AC29" s="51"/>
      <c r="AD29" s="51"/>
      <c r="AE29" s="2"/>
      <c r="AF29" s="51"/>
      <c r="AG29" s="51"/>
      <c r="AH29" s="2"/>
      <c r="AJ29" s="2"/>
      <c r="AK29" s="2"/>
      <c r="AL29" s="2"/>
      <c r="AM29" s="2"/>
      <c r="AN29" s="2"/>
      <c r="AO29" s="2"/>
      <c r="AP29" s="2"/>
      <c r="AQ29" s="2"/>
      <c r="AR29" s="2"/>
    </row>
    <row r="30" customFormat="false" ht="14.25" hidden="false" customHeight="false" outlineLevel="0" collapsed="false">
      <c r="A30" s="4"/>
      <c r="B30" s="4"/>
      <c r="C30" s="10" t="s">
        <v>99</v>
      </c>
      <c r="D30" s="22" t="n">
        <v>24.5</v>
      </c>
      <c r="E30" s="22" t="n">
        <v>25.25</v>
      </c>
      <c r="F30" s="6"/>
      <c r="G30" s="22" t="n">
        <v>23.5</v>
      </c>
      <c r="H30" s="22" t="n">
        <v>24.25</v>
      </c>
      <c r="I30" s="46"/>
      <c r="J30" s="22" t="n">
        <f aca="false">D30-0.75</f>
        <v>23.75</v>
      </c>
      <c r="K30" s="22" t="n">
        <f aca="false">J30+0.5</f>
        <v>24.25</v>
      </c>
      <c r="L30" s="6"/>
      <c r="M30" s="12" t="n">
        <v>28.5</v>
      </c>
      <c r="N30" s="12" t="n">
        <v>29.25</v>
      </c>
      <c r="O30" s="7"/>
      <c r="P30" s="13" t="n">
        <f aca="false">D30-H30</f>
        <v>0.25</v>
      </c>
      <c r="Q30" s="13" t="n">
        <f aca="false">E30-G30</f>
        <v>1.75</v>
      </c>
      <c r="R30" s="6"/>
      <c r="S30" s="13" t="n">
        <f aca="false">M30-E30</f>
        <v>3.25</v>
      </c>
      <c r="T30" s="13" t="n">
        <f aca="false">N30-D30</f>
        <v>4.75</v>
      </c>
      <c r="U30" s="6"/>
      <c r="V30" s="13" t="n">
        <f aca="false">D30-K30</f>
        <v>0.25</v>
      </c>
      <c r="W30" s="13" t="n">
        <f aca="false">E30-J30</f>
        <v>1.5</v>
      </c>
      <c r="X30" s="4"/>
      <c r="Y30" s="13" t="n">
        <f aca="false">J30-H30</f>
        <v>-0.5</v>
      </c>
      <c r="Z30" s="13" t="n">
        <f aca="false">K30-G30</f>
        <v>0.75</v>
      </c>
      <c r="AA30" s="6"/>
      <c r="AB30" s="10" t="s">
        <v>99</v>
      </c>
      <c r="AC30" s="11" t="n">
        <f aca="false">D30-1</f>
        <v>23.5</v>
      </c>
      <c r="AD30" s="11" t="n">
        <f aca="false">AC30+0.75</f>
        <v>24.25</v>
      </c>
      <c r="AE30" s="2"/>
      <c r="AF30" s="11" t="n">
        <f aca="false">D30+0.75</f>
        <v>25.25</v>
      </c>
      <c r="AG30" s="11" t="n">
        <f aca="false">AF30+0.75</f>
        <v>26</v>
      </c>
      <c r="AH30" s="2"/>
      <c r="AJ30" s="2"/>
      <c r="AK30" s="2"/>
      <c r="AL30" s="2"/>
      <c r="AM30" s="2"/>
      <c r="AN30" s="2"/>
      <c r="AO30" s="2"/>
      <c r="AP30" s="2"/>
      <c r="AQ30" s="2"/>
      <c r="AR30" s="2"/>
    </row>
    <row r="31" customFormat="false" ht="10.5" hidden="false" customHeight="true" outlineLevel="0" collapsed="false">
      <c r="A31" s="4"/>
      <c r="B31" s="4"/>
      <c r="C31" s="10"/>
      <c r="D31" s="61"/>
      <c r="E31" s="61"/>
      <c r="F31" s="6"/>
      <c r="G31" s="59"/>
      <c r="H31" s="59"/>
      <c r="I31" s="46"/>
      <c r="J31" s="59"/>
      <c r="K31" s="59"/>
      <c r="L31" s="6"/>
      <c r="M31" s="11"/>
      <c r="N31" s="11"/>
      <c r="O31" s="7"/>
      <c r="P31" s="17" t="s">
        <v>97</v>
      </c>
      <c r="Q31" s="17"/>
      <c r="R31" s="6"/>
      <c r="S31" s="50" t="s">
        <v>100</v>
      </c>
      <c r="T31" s="50"/>
      <c r="U31" s="6"/>
      <c r="V31" s="50" t="s">
        <v>35</v>
      </c>
      <c r="W31" s="50"/>
      <c r="X31" s="6"/>
      <c r="Y31" s="17" t="s">
        <v>80</v>
      </c>
      <c r="Z31" s="17"/>
      <c r="AA31" s="6"/>
      <c r="AB31" s="10"/>
      <c r="AC31" s="51"/>
      <c r="AD31" s="51"/>
      <c r="AE31" s="2"/>
      <c r="AF31" s="51"/>
      <c r="AG31" s="51"/>
      <c r="AH31" s="2"/>
      <c r="AJ31" s="2"/>
      <c r="AK31" s="2"/>
      <c r="AL31" s="2"/>
      <c r="AM31" s="2"/>
      <c r="AN31" s="2"/>
      <c r="AO31" s="2"/>
      <c r="AP31" s="2"/>
      <c r="AQ31" s="2"/>
      <c r="AR31" s="2"/>
    </row>
    <row r="32" customFormat="false" ht="15" hidden="false" customHeight="true" outlineLevel="0" collapsed="false">
      <c r="A32" s="4"/>
      <c r="B32" s="4"/>
      <c r="C32" s="10" t="s">
        <v>101</v>
      </c>
      <c r="D32" s="22" t="n">
        <v>25.6</v>
      </c>
      <c r="E32" s="22" t="n">
        <v>26</v>
      </c>
      <c r="F32" s="6"/>
      <c r="G32" s="22" t="n">
        <v>24.25</v>
      </c>
      <c r="H32" s="22" t="n">
        <v>24.75</v>
      </c>
      <c r="I32" s="46"/>
      <c r="J32" s="22" t="n">
        <f aca="false">D32-0.5</f>
        <v>25.1</v>
      </c>
      <c r="K32" s="22" t="n">
        <f aca="false">J32+0.5</f>
        <v>25.6</v>
      </c>
      <c r="L32" s="6"/>
      <c r="M32" s="12" t="n">
        <v>26.25</v>
      </c>
      <c r="N32" s="12" t="n">
        <v>26.75</v>
      </c>
      <c r="O32" s="7"/>
      <c r="P32" s="13" t="n">
        <f aca="false">D32-H32</f>
        <v>0.850000000000001</v>
      </c>
      <c r="Q32" s="13" t="n">
        <f aca="false">E32-G32</f>
        <v>1.75</v>
      </c>
      <c r="R32" s="10"/>
      <c r="S32" s="13" t="n">
        <f aca="false">M32-E32</f>
        <v>0.25</v>
      </c>
      <c r="T32" s="13" t="n">
        <f aca="false">N32-D32</f>
        <v>1.15</v>
      </c>
      <c r="U32" s="10"/>
      <c r="V32" s="13" t="n">
        <f aca="false">D32-K32</f>
        <v>0</v>
      </c>
      <c r="W32" s="13" t="n">
        <f aca="false">E32-J32</f>
        <v>0.899999999999999</v>
      </c>
      <c r="X32" s="4"/>
      <c r="Y32" s="13" t="n">
        <f aca="false">J32-H32</f>
        <v>0.350000000000001</v>
      </c>
      <c r="Z32" s="13" t="n">
        <f aca="false">K32-G32</f>
        <v>1.35</v>
      </c>
      <c r="AA32" s="6"/>
      <c r="AB32" s="10" t="s">
        <v>101</v>
      </c>
      <c r="AC32" s="11" t="n">
        <f aca="false">D32-1</f>
        <v>24.6</v>
      </c>
      <c r="AD32" s="11" t="n">
        <f aca="false">AC32+0.75</f>
        <v>25.35</v>
      </c>
      <c r="AE32" s="2"/>
      <c r="AF32" s="11" t="n">
        <f aca="false">D32+0.75</f>
        <v>26.35</v>
      </c>
      <c r="AG32" s="11" t="n">
        <f aca="false">AF32+0.75</f>
        <v>27.1</v>
      </c>
      <c r="AH32" s="2"/>
      <c r="AJ32" s="2"/>
      <c r="AK32" s="2"/>
      <c r="AL32" s="2"/>
      <c r="AM32" s="2"/>
      <c r="AN32" s="2"/>
      <c r="AO32" s="2"/>
      <c r="AP32" s="2"/>
      <c r="AQ32" s="2"/>
      <c r="AR32" s="2"/>
    </row>
    <row r="33" customFormat="false" ht="9" hidden="false" customHeight="true" outlineLevel="0" collapsed="false">
      <c r="A33" s="4"/>
      <c r="B33" s="4"/>
      <c r="C33" s="10"/>
      <c r="D33" s="61"/>
      <c r="E33" s="61"/>
      <c r="F33" s="6"/>
      <c r="G33" s="32"/>
      <c r="H33" s="32"/>
      <c r="I33" s="46"/>
      <c r="J33" s="32"/>
      <c r="K33" s="32"/>
      <c r="L33" s="6"/>
      <c r="M33" s="11"/>
      <c r="N33" s="11"/>
      <c r="O33" s="7"/>
      <c r="P33" s="17" t="s">
        <v>86</v>
      </c>
      <c r="Q33" s="17"/>
      <c r="R33" s="10"/>
      <c r="S33" s="50" t="s">
        <v>102</v>
      </c>
      <c r="T33" s="50"/>
      <c r="U33" s="10"/>
      <c r="V33" s="50" t="s">
        <v>103</v>
      </c>
      <c r="W33" s="50"/>
      <c r="X33" s="6"/>
      <c r="Y33" s="17" t="s">
        <v>54</v>
      </c>
      <c r="Z33" s="17"/>
      <c r="AA33" s="6"/>
      <c r="AB33" s="10"/>
      <c r="AC33" s="51"/>
      <c r="AD33" s="51"/>
      <c r="AE33" s="2"/>
      <c r="AF33" s="51"/>
      <c r="AG33" s="51"/>
      <c r="AH33" s="2"/>
      <c r="AJ33" s="2"/>
      <c r="AK33" s="2"/>
      <c r="AL33" s="2"/>
      <c r="AM33" s="2"/>
      <c r="AN33" s="2"/>
      <c r="AO33" s="2"/>
      <c r="AP33" s="2"/>
      <c r="AQ33" s="2"/>
      <c r="AR33" s="2"/>
    </row>
    <row r="34" customFormat="false" ht="15" hidden="false" customHeight="true" outlineLevel="0" collapsed="false">
      <c r="A34" s="4"/>
      <c r="B34" s="4"/>
      <c r="C34" s="10" t="s">
        <v>104</v>
      </c>
      <c r="D34" s="22" t="n">
        <f aca="false">((D20*800*42)+(D22*800*43)+(D24*800*21)+(D26*800*21)+(D28*800*43)+(D30*800*21)+(D32*800*64))/(255*800)</f>
        <v>28.2103921568627</v>
      </c>
      <c r="E34" s="22" t="n">
        <f aca="false">((E20*800*42)+(E22*800*43)+(E24*800*21)+(E26*800*21)+(E28*800*43)+(E30*800*21)+(E32*800*64))/(255*800)</f>
        <v>28.6935294117647</v>
      </c>
      <c r="F34" s="6"/>
      <c r="G34" s="22" t="n">
        <f aca="false">((G20*800*42)+(G22*800*43)+(G24*800*21)+(G26*800*21)+(G28*800*43)+(G30*800*21)+(G32*800*64))/(255*800)</f>
        <v>26.3049019607843</v>
      </c>
      <c r="H34" s="22" t="n">
        <f aca="false">((H20*800*42)+(H22*800*43)+(H24*800*21)+(H26*800*21)+(H28*800*43)+(H30*800*21)+(H32*800*64))/(255*800)</f>
        <v>26.9294117647059</v>
      </c>
      <c r="I34" s="6"/>
      <c r="J34" s="22" t="n">
        <f aca="false">((J20*800*42)+(J22*800*43)+(J24*800*21)+(J26*800*21)+(J28*800*43)+(J30*800*21)+(J32*800*64))/(255*800)</f>
        <v>27.568431372549</v>
      </c>
      <c r="K34" s="22" t="n">
        <f aca="false">((K20*800*42)+(K22*800*43)+(K24*800*21)+(K26*800*21)+(K28*800*43)+(K30*800*21)+(K32*800*64))/(255*800)</f>
        <v>28.1105882352941</v>
      </c>
      <c r="L34" s="6" t="s">
        <v>73</v>
      </c>
      <c r="M34" s="12" t="n">
        <f aca="false">((M20*800*42)+(M22*800*43)+(M24*800*21)+(M26*800*21)+(M28*800*43)+(M30*800*21)+(M32*800*64))/(255*800)</f>
        <v>31.9894117647059</v>
      </c>
      <c r="N34" s="12" t="n">
        <f aca="false">((N20*800*42)+(N22*800*43)+(N24*800*21)+(N26*800*21)+(N28*800*43)+(N30*800*21)+(N32*800*64))/(255*800)</f>
        <v>32.41</v>
      </c>
      <c r="O34" s="7"/>
      <c r="P34" s="13" t="n">
        <f aca="false">D34-H34</f>
        <v>1.28098039215686</v>
      </c>
      <c r="Q34" s="13" t="n">
        <f aca="false">E34-G34</f>
        <v>2.38862745098039</v>
      </c>
      <c r="R34" s="10"/>
      <c r="S34" s="13" t="n">
        <f aca="false">M34-E34</f>
        <v>3.29588235294117</v>
      </c>
      <c r="T34" s="13" t="n">
        <f aca="false">N34-D34</f>
        <v>4.19960784313725</v>
      </c>
      <c r="U34" s="10"/>
      <c r="V34" s="13" t="n">
        <f aca="false">D34-K34</f>
        <v>0.0998039215686291</v>
      </c>
      <c r="W34" s="13" t="n">
        <f aca="false">E34-J34</f>
        <v>1.12509803921569</v>
      </c>
      <c r="X34" s="4"/>
      <c r="Y34" s="13" t="n">
        <f aca="false">J34-H34</f>
        <v>0.639019607843139</v>
      </c>
      <c r="Z34" s="13" t="n">
        <f aca="false">K34-G34</f>
        <v>1.8056862745098</v>
      </c>
      <c r="AA34" s="6"/>
      <c r="AB34" s="10" t="s">
        <v>105</v>
      </c>
      <c r="AC34" s="11" t="n">
        <f aca="false">((AC20*800*42)+(AC22*800*43)+(AC24*800*21)+(AC26*800*21)+(AC28*800*43)+(AC30*800*21)+(AC32*800*64))/(255*800)</f>
        <v>27.6250980392157</v>
      </c>
      <c r="AD34" s="11" t="n">
        <f aca="false">((AD20*800*42)+(AD22*800*43)+(AD24*800*21)+(AD26*800*21)+(AD28*800*43)+(AD30*800*21)+(AD32*800*64))/(255*800)</f>
        <v>28.2917647058824</v>
      </c>
      <c r="AE34" s="2"/>
      <c r="AF34" s="11" t="n">
        <f aca="false">((AF20*800*42)+(AF22*800*43)+(AF24*800*21)+(AF26*800*21)+(AF28*800*43)+(AF30*800*21)+(AF32*800*64))/(255*800)</f>
        <v>29.0652941176471</v>
      </c>
      <c r="AG34" s="11" t="n">
        <f aca="false">((AG20*800*42)+(AG22*800*43)+(AG24*800*21)+(AG26*800*21)+(AG28*800*43)+(AG30*800*21)+(AG32*800*64))/(255*800)</f>
        <v>29.7319607843137</v>
      </c>
      <c r="AH34" s="2"/>
      <c r="AJ34" s="2"/>
      <c r="AK34" s="2"/>
      <c r="AL34" s="2"/>
      <c r="AM34" s="2"/>
      <c r="AN34" s="2"/>
      <c r="AO34" s="2"/>
      <c r="AP34" s="2"/>
      <c r="AQ34" s="2"/>
      <c r="AR34" s="2"/>
    </row>
    <row r="35" customFormat="false" ht="9.75" hidden="false" customHeight="true" outlineLevel="0" collapsed="false">
      <c r="A35" s="4"/>
      <c r="B35" s="4"/>
      <c r="C35" s="10"/>
      <c r="D35" s="61"/>
      <c r="E35" s="61"/>
      <c r="F35" s="6"/>
      <c r="G35" s="37"/>
      <c r="H35" s="38"/>
      <c r="I35" s="6"/>
      <c r="J35" s="37"/>
      <c r="K35" s="38"/>
      <c r="L35" s="6"/>
      <c r="M35" s="11"/>
      <c r="N35" s="11"/>
      <c r="O35" s="7"/>
      <c r="P35" s="17" t="s">
        <v>106</v>
      </c>
      <c r="Q35" s="17"/>
      <c r="R35" s="10"/>
      <c r="S35" s="50" t="s">
        <v>107</v>
      </c>
      <c r="T35" s="50"/>
      <c r="U35" s="10"/>
      <c r="V35" s="50" t="s">
        <v>108</v>
      </c>
      <c r="W35" s="50"/>
      <c r="X35" s="10"/>
      <c r="Y35" s="17" t="s">
        <v>109</v>
      </c>
      <c r="Z35" s="17"/>
      <c r="AA35" s="6"/>
      <c r="AB35" s="10"/>
      <c r="AC35" s="61"/>
      <c r="AD35" s="61"/>
      <c r="AE35" s="2"/>
      <c r="AF35" s="51"/>
      <c r="AG35" s="51"/>
      <c r="AH35" s="2"/>
      <c r="AJ35" s="2"/>
      <c r="AK35" s="2"/>
      <c r="AL35" s="2"/>
      <c r="AM35" s="2"/>
      <c r="AN35" s="2"/>
      <c r="AO35" s="2"/>
      <c r="AP35" s="2"/>
      <c r="AQ35" s="2"/>
      <c r="AR35" s="2"/>
    </row>
    <row r="36" customFormat="false" ht="15" hidden="false" customHeight="true" outlineLevel="0" collapsed="false">
      <c r="A36" s="4"/>
      <c r="B36" s="4"/>
      <c r="C36" s="10" t="s">
        <v>110</v>
      </c>
      <c r="D36" s="22" t="n">
        <v>28.25</v>
      </c>
      <c r="E36" s="22" t="n">
        <v>28.75</v>
      </c>
      <c r="F36" s="6"/>
      <c r="G36" s="22" t="n">
        <v>26.25</v>
      </c>
      <c r="H36" s="22" t="n">
        <v>26.75</v>
      </c>
      <c r="I36" s="6"/>
      <c r="J36" s="22" t="n">
        <v>27.8</v>
      </c>
      <c r="K36" s="22" t="n">
        <v>28.5</v>
      </c>
      <c r="L36" s="6"/>
      <c r="M36" s="12" t="n">
        <v>32.1</v>
      </c>
      <c r="N36" s="12" t="n">
        <v>32.6</v>
      </c>
      <c r="O36" s="62" t="n">
        <v>33.7</v>
      </c>
      <c r="P36" s="13" t="n">
        <f aca="false">D36-H36</f>
        <v>1.5</v>
      </c>
      <c r="Q36" s="13" t="n">
        <f aca="false">E36-G36</f>
        <v>2.5</v>
      </c>
      <c r="R36" s="10"/>
      <c r="S36" s="13" t="n">
        <f aca="false">M36-E36</f>
        <v>3.35</v>
      </c>
      <c r="T36" s="13" t="n">
        <f aca="false">N36-D36</f>
        <v>4.35</v>
      </c>
      <c r="U36" s="10"/>
      <c r="V36" s="13" t="n">
        <f aca="false">D36-K36</f>
        <v>-0.25</v>
      </c>
      <c r="W36" s="13" t="n">
        <f aca="false">E36-J36</f>
        <v>0.949999999999999</v>
      </c>
      <c r="X36" s="4"/>
      <c r="Y36" s="13" t="n">
        <f aca="false">J36-H36</f>
        <v>1.05</v>
      </c>
      <c r="Z36" s="13" t="n">
        <f aca="false">K36-G36</f>
        <v>2.25</v>
      </c>
      <c r="AA36" s="10"/>
      <c r="AB36" s="10" t="s">
        <v>110</v>
      </c>
      <c r="AC36" s="11" t="n">
        <v>27.75</v>
      </c>
      <c r="AD36" s="11" t="n">
        <v>28.5</v>
      </c>
      <c r="AE36" s="2"/>
      <c r="AF36" s="11" t="n">
        <v>29.1</v>
      </c>
      <c r="AG36" s="11" t="n">
        <v>30</v>
      </c>
      <c r="AH36" s="2"/>
      <c r="AJ36" s="2"/>
      <c r="AK36" s="2"/>
      <c r="AL36" s="2"/>
      <c r="AM36" s="2"/>
      <c r="AN36" s="2"/>
      <c r="AO36" s="2"/>
      <c r="AP36" s="2"/>
      <c r="AQ36" s="2"/>
      <c r="AR36" s="2"/>
    </row>
    <row r="37" customFormat="false" ht="10.5" hidden="false" customHeight="true" outlineLevel="0" collapsed="false">
      <c r="A37" s="4"/>
      <c r="B37" s="4"/>
      <c r="C37" s="10" t="s">
        <v>73</v>
      </c>
      <c r="D37" s="15" t="s">
        <v>111</v>
      </c>
      <c r="E37" s="15"/>
      <c r="F37" s="6"/>
      <c r="G37" s="15" t="s">
        <v>112</v>
      </c>
      <c r="H37" s="15"/>
      <c r="I37" s="4"/>
      <c r="J37" s="22"/>
      <c r="K37" s="22"/>
      <c r="L37" s="4"/>
      <c r="M37" s="11"/>
      <c r="N37" s="11"/>
      <c r="O37" s="7"/>
      <c r="P37" s="17" t="s">
        <v>113</v>
      </c>
      <c r="Q37" s="17"/>
      <c r="R37" s="10"/>
      <c r="S37" s="50" t="s">
        <v>114</v>
      </c>
      <c r="T37" s="50"/>
      <c r="U37" s="10"/>
      <c r="V37" s="50" t="s">
        <v>115</v>
      </c>
      <c r="W37" s="50"/>
      <c r="X37" s="10"/>
      <c r="Y37" s="17" t="s">
        <v>116</v>
      </c>
      <c r="Z37" s="17"/>
      <c r="AA37" s="10"/>
      <c r="AB37" s="10" t="s">
        <v>73</v>
      </c>
      <c r="AC37" s="15"/>
      <c r="AD37" s="15"/>
      <c r="AE37" s="2"/>
      <c r="AF37" s="15"/>
      <c r="AG37" s="15"/>
      <c r="AH37" s="2"/>
      <c r="AJ37" s="2"/>
      <c r="AK37" s="2"/>
      <c r="AL37" s="2"/>
      <c r="AM37" s="2"/>
      <c r="AN37" s="2"/>
      <c r="AO37" s="2"/>
      <c r="AP37" s="2"/>
      <c r="AQ37" s="2"/>
      <c r="AR37" s="2"/>
    </row>
    <row r="38" customFormat="false" ht="15" hidden="false" customHeight="true" outlineLevel="0" collapsed="false">
      <c r="A38" s="4"/>
      <c r="B38" s="4"/>
      <c r="C38" s="10" t="s">
        <v>117</v>
      </c>
      <c r="D38" s="22" t="n">
        <v>29.75</v>
      </c>
      <c r="E38" s="22" t="n">
        <v>30.25</v>
      </c>
      <c r="F38" s="6"/>
      <c r="G38" s="22" t="n">
        <v>27.5</v>
      </c>
      <c r="H38" s="22" t="n">
        <v>28.25</v>
      </c>
      <c r="I38" s="6"/>
      <c r="J38" s="22" t="n">
        <v>29.5</v>
      </c>
      <c r="K38" s="22" t="n">
        <v>30.5</v>
      </c>
      <c r="L38" s="10"/>
      <c r="M38" s="12" t="n">
        <v>32.75</v>
      </c>
      <c r="N38" s="12" t="n">
        <v>33.5</v>
      </c>
      <c r="O38" s="7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 t="s">
        <v>117</v>
      </c>
      <c r="AC38" s="11" t="n">
        <f aca="false">D38-0.65</f>
        <v>29.1</v>
      </c>
      <c r="AD38" s="11" t="n">
        <f aca="false">AC38+1</f>
        <v>30.1</v>
      </c>
      <c r="AE38" s="2"/>
      <c r="AF38" s="11" t="n">
        <v>30.5</v>
      </c>
      <c r="AG38" s="11" t="n">
        <v>31.5</v>
      </c>
      <c r="AH38" s="2"/>
      <c r="AJ38" s="2"/>
      <c r="AK38" s="2"/>
      <c r="AL38" s="2"/>
      <c r="AM38" s="2"/>
      <c r="AN38" s="2"/>
      <c r="AO38" s="2"/>
      <c r="AP38" s="2"/>
      <c r="AQ38" s="2"/>
      <c r="AR38" s="2"/>
    </row>
    <row r="39" customFormat="false" ht="12.75" hidden="false" customHeight="false" outlineLevel="0" collapsed="false">
      <c r="A39" s="4"/>
      <c r="B39" s="4"/>
      <c r="C39" s="10"/>
      <c r="D39" s="15" t="s">
        <v>118</v>
      </c>
      <c r="E39" s="15"/>
      <c r="F39" s="6"/>
      <c r="G39" s="15" t="s">
        <v>119</v>
      </c>
      <c r="H39" s="15"/>
      <c r="I39" s="10" t="n">
        <v>20</v>
      </c>
      <c r="J39" s="63"/>
      <c r="K39" s="63"/>
      <c r="L39" s="10"/>
      <c r="M39" s="15" t="s">
        <v>120</v>
      </c>
      <c r="N39" s="15"/>
      <c r="O39" s="7"/>
      <c r="P39" s="10"/>
      <c r="Q39" s="10"/>
      <c r="R39" s="10"/>
      <c r="S39" s="10"/>
      <c r="T39" s="10"/>
      <c r="U39" s="10"/>
      <c r="V39" s="10"/>
      <c r="W39" s="10"/>
      <c r="X39" s="48"/>
      <c r="Y39" s="48"/>
      <c r="Z39" s="10"/>
      <c r="AA39" s="10"/>
      <c r="AB39" s="10"/>
      <c r="AC39" s="51"/>
      <c r="AD39" s="51"/>
      <c r="AE39" s="2"/>
      <c r="AF39" s="15"/>
      <c r="AG39" s="15"/>
      <c r="AH39" s="2"/>
      <c r="AJ39" s="2"/>
      <c r="AK39" s="2"/>
      <c r="AL39" s="2"/>
      <c r="AM39" s="2"/>
      <c r="AN39" s="2"/>
      <c r="AO39" s="2"/>
      <c r="AP39" s="2"/>
      <c r="AQ39" s="2"/>
      <c r="AR39" s="2"/>
    </row>
    <row r="40" customFormat="false" ht="12.75" hidden="false" customHeight="false" outlineLevel="0" collapsed="false">
      <c r="A40" s="4"/>
      <c r="B40" s="10"/>
      <c r="C40" s="10" t="s">
        <v>121</v>
      </c>
      <c r="D40" s="22" t="n">
        <v>30.25</v>
      </c>
      <c r="E40" s="22" t="n">
        <v>30.75</v>
      </c>
      <c r="F40" s="6"/>
      <c r="G40" s="22" t="s">
        <v>122</v>
      </c>
      <c r="H40" s="22" t="s">
        <v>122</v>
      </c>
      <c r="I40" s="6"/>
      <c r="J40" s="22" t="n">
        <v>29.75</v>
      </c>
      <c r="K40" s="22" t="n">
        <v>30.75</v>
      </c>
      <c r="L40" s="10"/>
      <c r="M40" s="12" t="n">
        <v>33.75</v>
      </c>
      <c r="N40" s="12" t="n">
        <v>34.75</v>
      </c>
      <c r="O40" s="7"/>
      <c r="P40" s="10"/>
      <c r="Q40" s="10"/>
      <c r="R40" s="10"/>
      <c r="S40" s="10"/>
      <c r="T40" s="10"/>
      <c r="U40" s="10"/>
      <c r="V40" s="10"/>
      <c r="W40" s="10"/>
      <c r="X40" s="48"/>
      <c r="Y40" s="48"/>
      <c r="Z40" s="10"/>
      <c r="AA40" s="10"/>
      <c r="AB40" s="10" t="s">
        <v>121</v>
      </c>
      <c r="AC40" s="11" t="n">
        <f aca="false">D40-0.75</f>
        <v>29.5</v>
      </c>
      <c r="AD40" s="11" t="n">
        <f aca="false">AC40+1</f>
        <v>30.5</v>
      </c>
      <c r="AE40" s="2"/>
      <c r="AF40" s="11" t="n">
        <v>31.25</v>
      </c>
      <c r="AG40" s="11" t="n">
        <v>32.2</v>
      </c>
      <c r="AH40" s="2"/>
      <c r="AJ40" s="2"/>
      <c r="AK40" s="2"/>
      <c r="AL40" s="2"/>
      <c r="AM40" s="2"/>
      <c r="AN40" s="2"/>
      <c r="AO40" s="2"/>
      <c r="AP40" s="2"/>
      <c r="AQ40" s="2"/>
      <c r="AR40" s="2"/>
    </row>
    <row r="41" customFormat="false" ht="12.75" hidden="false" customHeight="false" outlineLevel="0" collapsed="false">
      <c r="A41" s="4"/>
      <c r="B41" s="10"/>
      <c r="C41" s="10"/>
      <c r="D41" s="15" t="s">
        <v>123</v>
      </c>
      <c r="E41" s="15"/>
      <c r="F41" s="10"/>
      <c r="G41" s="21"/>
      <c r="H41" s="21"/>
      <c r="I41" s="10" t="n">
        <v>20</v>
      </c>
      <c r="J41" s="22"/>
      <c r="K41" s="22"/>
      <c r="L41" s="10"/>
      <c r="M41" s="15" t="s">
        <v>120</v>
      </c>
      <c r="N41" s="15"/>
      <c r="O41" s="7"/>
      <c r="P41" s="10"/>
      <c r="Q41" s="10"/>
      <c r="R41" s="10"/>
      <c r="S41" s="10"/>
      <c r="T41" s="10"/>
      <c r="U41" s="10"/>
      <c r="V41" s="10"/>
      <c r="W41" s="10"/>
      <c r="X41" s="48"/>
      <c r="Y41" s="10"/>
      <c r="Z41" s="10"/>
      <c r="AA41" s="10"/>
      <c r="AB41" s="10"/>
      <c r="AC41" s="51"/>
      <c r="AD41" s="51"/>
      <c r="AE41" s="2"/>
      <c r="AF41" s="15"/>
      <c r="AG41" s="15"/>
      <c r="AH41" s="2"/>
      <c r="AJ41" s="2"/>
      <c r="AK41" s="2"/>
      <c r="AL41" s="2"/>
      <c r="AM41" s="2"/>
      <c r="AN41" s="2"/>
      <c r="AO41" s="2"/>
      <c r="AP41" s="2"/>
      <c r="AQ41" s="2"/>
      <c r="AR41" s="2"/>
    </row>
    <row r="42" customFormat="false" ht="12.75" hidden="false" customHeight="false" outlineLevel="0" collapsed="false">
      <c r="A42" s="4"/>
      <c r="B42" s="10"/>
      <c r="C42" s="10" t="s">
        <v>124</v>
      </c>
      <c r="D42" s="22" t="n">
        <v>30.75</v>
      </c>
      <c r="E42" s="22" t="n">
        <v>31.25</v>
      </c>
      <c r="F42" s="10"/>
      <c r="G42" s="22" t="n">
        <v>28.75</v>
      </c>
      <c r="H42" s="22" t="n">
        <v>29.75</v>
      </c>
      <c r="I42" s="10"/>
      <c r="J42" s="22" t="n">
        <v>30.25</v>
      </c>
      <c r="K42" s="22" t="n">
        <v>31.25</v>
      </c>
      <c r="L42" s="10"/>
      <c r="M42" s="47" t="n">
        <v>34.25</v>
      </c>
      <c r="N42" s="47" t="n">
        <v>35.5</v>
      </c>
      <c r="O42" s="7"/>
      <c r="P42" s="10"/>
      <c r="Q42" s="10"/>
      <c r="R42" s="10"/>
      <c r="S42" s="10"/>
      <c r="T42" s="10"/>
      <c r="U42" s="10"/>
      <c r="V42" s="10"/>
      <c r="W42" s="10"/>
      <c r="X42" s="48"/>
      <c r="Y42" s="48"/>
      <c r="Z42" s="10"/>
      <c r="AA42" s="10"/>
      <c r="AB42" s="10" t="s">
        <v>125</v>
      </c>
      <c r="AC42" s="10"/>
      <c r="AD42" s="10"/>
      <c r="AE42" s="10"/>
      <c r="AF42" s="12" t="n">
        <v>31.5</v>
      </c>
      <c r="AG42" s="12" t="n">
        <v>33.5</v>
      </c>
      <c r="AH42" s="10"/>
      <c r="AJ42" s="2"/>
      <c r="AK42" s="2"/>
      <c r="AL42" s="2"/>
      <c r="AM42" s="2"/>
      <c r="AN42" s="2"/>
      <c r="AO42" s="2"/>
      <c r="AP42" s="2"/>
      <c r="AQ42" s="2"/>
      <c r="AR42" s="2"/>
    </row>
    <row r="43" customFormat="false" ht="9" hidden="false" customHeight="true" outlineLevel="0" collapsed="false">
      <c r="A43" s="10"/>
      <c r="B43" s="10"/>
      <c r="C43" s="10"/>
      <c r="D43" s="21"/>
      <c r="E43" s="21"/>
      <c r="F43" s="10"/>
      <c r="G43" s="21"/>
      <c r="H43" s="21"/>
      <c r="I43" s="10"/>
      <c r="J43" s="64"/>
      <c r="K43" s="64"/>
      <c r="L43" s="10"/>
      <c r="M43" s="15" t="s">
        <v>120</v>
      </c>
      <c r="N43" s="15"/>
      <c r="O43" s="7"/>
      <c r="P43" s="10"/>
      <c r="Q43" s="10"/>
      <c r="R43" s="10"/>
      <c r="S43" s="10"/>
      <c r="T43" s="10"/>
      <c r="U43" s="10"/>
      <c r="V43" s="10"/>
      <c r="W43" s="10"/>
      <c r="X43" s="48"/>
      <c r="Y43" s="48"/>
      <c r="Z43" s="10"/>
      <c r="AA43" s="10"/>
      <c r="AB43" s="10"/>
      <c r="AC43" s="10"/>
      <c r="AD43" s="10"/>
      <c r="AE43" s="10"/>
      <c r="AF43" s="15"/>
      <c r="AG43" s="15"/>
      <c r="AH43" s="10"/>
      <c r="AI43" s="10"/>
      <c r="AJ43" s="10"/>
      <c r="AK43" s="2"/>
      <c r="AL43" s="2"/>
      <c r="AM43" s="2"/>
      <c r="AN43" s="2"/>
      <c r="AO43" s="2"/>
      <c r="AP43" s="2"/>
      <c r="AQ43" s="2"/>
      <c r="AR43" s="2"/>
    </row>
    <row r="44" customFormat="false" ht="13.5" hidden="false" customHeight="true" outlineLevel="0" collapsed="false">
      <c r="A44" s="10"/>
      <c r="B44" s="10"/>
      <c r="C44" s="10" t="s">
        <v>126</v>
      </c>
      <c r="D44" s="22" t="n">
        <v>31.25</v>
      </c>
      <c r="E44" s="22" t="n">
        <v>32</v>
      </c>
      <c r="F44" s="10"/>
      <c r="G44" s="22" t="n">
        <v>29.25</v>
      </c>
      <c r="H44" s="22" t="n">
        <v>30</v>
      </c>
      <c r="I44" s="10"/>
      <c r="J44" s="22" t="n">
        <v>30.75</v>
      </c>
      <c r="K44" s="22" t="n">
        <v>31.75</v>
      </c>
      <c r="L44" s="10"/>
      <c r="M44" s="47" t="s">
        <v>122</v>
      </c>
      <c r="N44" s="47" t="s">
        <v>122</v>
      </c>
      <c r="O44" s="7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2"/>
      <c r="AB44" s="2"/>
      <c r="AC44" s="2"/>
      <c r="AD44" s="2"/>
      <c r="AE44" s="2"/>
      <c r="AF44" s="2"/>
      <c r="AG44" s="2"/>
      <c r="AH44" s="2"/>
      <c r="AJ44" s="2"/>
      <c r="AK44" s="2"/>
      <c r="AL44" s="2"/>
      <c r="AM44" s="2"/>
      <c r="AN44" s="2"/>
      <c r="AO44" s="2"/>
      <c r="AP44" s="2"/>
      <c r="AQ44" s="2"/>
      <c r="AR44" s="2"/>
    </row>
    <row r="45" customFormat="false" ht="9.75" hidden="false" customHeight="true" outlineLevel="0" collapsed="false">
      <c r="A45" s="10"/>
      <c r="B45" s="10"/>
      <c r="C45" s="10"/>
      <c r="D45" s="21"/>
      <c r="E45" s="21"/>
      <c r="F45" s="10"/>
      <c r="G45" s="10"/>
      <c r="H45" s="10"/>
      <c r="I45" s="10"/>
      <c r="J45" s="10"/>
      <c r="K45" s="10"/>
      <c r="L45" s="10"/>
      <c r="M45" s="15" t="s">
        <v>120</v>
      </c>
      <c r="N45" s="15"/>
      <c r="O45" s="7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2"/>
      <c r="AB45" s="2"/>
      <c r="AC45" s="2"/>
      <c r="AD45" s="2"/>
      <c r="AE45" s="2"/>
      <c r="AF45" s="2"/>
      <c r="AG45" s="2"/>
      <c r="AH45" s="2"/>
      <c r="AJ45" s="2"/>
      <c r="AK45" s="2"/>
      <c r="AL45" s="2"/>
      <c r="AM45" s="10"/>
      <c r="AN45" s="10"/>
      <c r="AO45" s="2"/>
      <c r="AP45" s="2"/>
      <c r="AQ45" s="2"/>
      <c r="AR45" s="2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</row>
    <row r="46" customFormat="false" ht="12.75" hidden="false" customHeight="false" outlineLevel="0" collapsed="false">
      <c r="A46" s="10"/>
      <c r="B46" s="10"/>
      <c r="C46" s="10" t="s">
        <v>127</v>
      </c>
      <c r="D46" s="22" t="n">
        <v>31.5</v>
      </c>
      <c r="E46" s="22" t="n">
        <v>32.5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2"/>
      <c r="AL46" s="10"/>
      <c r="AM46" s="10"/>
      <c r="AN46" s="10"/>
      <c r="AO46" s="2"/>
      <c r="AP46" s="2"/>
      <c r="AQ46" s="2"/>
      <c r="AR46" s="2"/>
    </row>
    <row r="47" customFormat="false" ht="12.75" hidden="false" customHeight="false" outlineLevel="0" collapsed="false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2"/>
      <c r="AP47" s="2"/>
      <c r="AQ47" s="2"/>
      <c r="AR47" s="2"/>
    </row>
    <row r="48" customFormat="false" ht="12.75" hidden="false" customHeight="false" outlineLevel="0" collapsed="false">
      <c r="C48" s="65"/>
      <c r="AI48" s="1"/>
    </row>
    <row r="49" customFormat="false" ht="12.75" hidden="false" customHeight="false" outlineLevel="0" collapsed="false">
      <c r="AI49" s="1"/>
    </row>
    <row r="50" customFormat="false" ht="12.75" hidden="false" customHeight="false" outlineLevel="0" collapsed="false">
      <c r="AI50" s="1"/>
    </row>
    <row r="51" customFormat="false" ht="12.75" hidden="false" customHeight="false" outlineLevel="0" collapsed="false">
      <c r="AI51" s="1"/>
    </row>
    <row r="52" customFormat="false" ht="12.75" hidden="false" customHeight="false" outlineLevel="0" collapsed="false">
      <c r="AI52" s="1"/>
    </row>
    <row r="53" customFormat="false" ht="12.75" hidden="false" customHeight="false" outlineLevel="0" collapsed="false">
      <c r="AI53" s="1"/>
    </row>
    <row r="54" customFormat="false" ht="12.75" hidden="false" customHeight="false" outlineLevel="0" collapsed="false">
      <c r="AI54" s="1"/>
    </row>
    <row r="55" customFormat="false" ht="12.75" hidden="false" customHeight="false" outlineLevel="0" collapsed="false">
      <c r="C55" s="1" t="s">
        <v>10</v>
      </c>
      <c r="D55" s="66" t="n">
        <v>20.4</v>
      </c>
      <c r="E55" s="66" t="n">
        <v>20.6</v>
      </c>
      <c r="AI55" s="1"/>
    </row>
    <row r="56" customFormat="false" ht="12.75" hidden="false" customHeight="false" outlineLevel="0" collapsed="false">
      <c r="C56" s="1" t="s">
        <v>18</v>
      </c>
      <c r="D56" s="66" t="n">
        <v>21.25</v>
      </c>
      <c r="E56" s="66" t="n">
        <v>21.3</v>
      </c>
      <c r="AI56" s="1"/>
    </row>
    <row r="57" customFormat="false" ht="12.75" hidden="false" customHeight="false" outlineLevel="0" collapsed="false">
      <c r="C57" s="1" t="s">
        <v>128</v>
      </c>
      <c r="D57" s="66" t="n">
        <f aca="false">((D55*800*21)+(D56*800*23))/(800*43)</f>
        <v>21.3290697674419</v>
      </c>
      <c r="E57" s="66" t="n">
        <f aca="false">((E55*800*21)+(E56*800*23))/(800*43)</f>
        <v>21.453488372093</v>
      </c>
      <c r="AI57" s="1"/>
    </row>
    <row r="58" customFormat="false" ht="12.75" hidden="false" customHeight="false" outlineLevel="0" collapsed="false">
      <c r="AI58" s="1"/>
    </row>
    <row r="59" customFormat="false" ht="12.75" hidden="false" customHeight="false" outlineLevel="0" collapsed="false">
      <c r="AI59" s="1"/>
    </row>
    <row r="60" customFormat="false" ht="12.75" hidden="false" customHeight="false" outlineLevel="0" collapsed="false">
      <c r="AI60" s="1"/>
    </row>
    <row r="61" customFormat="false" ht="12.75" hidden="false" customHeight="false" outlineLevel="0" collapsed="false">
      <c r="AI61" s="1"/>
    </row>
    <row r="62" customFormat="false" ht="12.75" hidden="false" customHeight="false" outlineLevel="0" collapsed="false">
      <c r="AI62" s="1"/>
    </row>
    <row r="63" customFormat="false" ht="12.75" hidden="false" customHeight="false" outlineLevel="0" collapsed="false">
      <c r="AI63" s="1"/>
    </row>
    <row r="64" customFormat="false" ht="12.75" hidden="false" customHeight="false" outlineLevel="0" collapsed="false">
      <c r="AI64" s="1"/>
    </row>
    <row r="65" customFormat="false" ht="12.75" hidden="false" customHeight="false" outlineLevel="0" collapsed="false">
      <c r="AI65" s="1"/>
    </row>
    <row r="66" customFormat="false" ht="12.75" hidden="false" customHeight="false" outlineLevel="0" collapsed="false">
      <c r="AI66" s="1"/>
    </row>
    <row r="67" customFormat="false" ht="12.75" hidden="false" customHeight="false" outlineLevel="0" collapsed="false">
      <c r="AI67" s="1"/>
    </row>
    <row r="68" customFormat="false" ht="12.75" hidden="false" customHeight="false" outlineLevel="0" collapsed="false">
      <c r="AI68" s="1"/>
    </row>
    <row r="69" customFormat="false" ht="12.75" hidden="false" customHeight="false" outlineLevel="0" collapsed="false">
      <c r="AI69" s="1"/>
    </row>
    <row r="70" customFormat="false" ht="12.75" hidden="false" customHeight="false" outlineLevel="0" collapsed="false">
      <c r="AI70" s="1"/>
    </row>
    <row r="71" customFormat="false" ht="12.75" hidden="false" customHeight="false" outlineLevel="0" collapsed="false">
      <c r="AI71" s="1"/>
    </row>
    <row r="72" customFormat="false" ht="12.75" hidden="false" customHeight="false" outlineLevel="0" collapsed="false">
      <c r="AI72" s="1"/>
    </row>
    <row r="73" customFormat="false" ht="12.75" hidden="false" customHeight="false" outlineLevel="0" collapsed="false">
      <c r="AI73" s="1"/>
    </row>
    <row r="74" customFormat="false" ht="12.75" hidden="false" customHeight="false" outlineLevel="0" collapsed="false">
      <c r="AI74" s="1"/>
    </row>
    <row r="75" customFormat="false" ht="12.75" hidden="false" customHeight="false" outlineLevel="0" collapsed="false">
      <c r="AI75" s="1"/>
    </row>
    <row r="76" customFormat="false" ht="12.75" hidden="false" customHeight="false" outlineLevel="0" collapsed="false">
      <c r="AI76" s="1"/>
    </row>
    <row r="77" customFormat="false" ht="12.75" hidden="false" customHeight="false" outlineLevel="0" collapsed="false">
      <c r="AI77" s="1"/>
    </row>
    <row r="78" customFormat="false" ht="12.75" hidden="false" customHeight="false" outlineLevel="0" collapsed="false">
      <c r="AI78" s="1"/>
    </row>
    <row r="79" customFormat="false" ht="12.75" hidden="false" customHeight="false" outlineLevel="0" collapsed="false">
      <c r="AI79" s="1"/>
    </row>
    <row r="80" customFormat="false" ht="12.75" hidden="false" customHeight="false" outlineLevel="0" collapsed="false">
      <c r="AI80" s="1"/>
    </row>
    <row r="81" customFormat="false" ht="12.75" hidden="false" customHeight="false" outlineLevel="0" collapsed="false">
      <c r="AI81" s="1"/>
    </row>
    <row r="82" customFormat="false" ht="12.75" hidden="false" customHeight="false" outlineLevel="0" collapsed="false">
      <c r="AI82" s="1"/>
    </row>
    <row r="83" customFormat="false" ht="12.75" hidden="false" customHeight="false" outlineLevel="0" collapsed="false">
      <c r="AI83" s="1"/>
    </row>
    <row r="84" customFormat="false" ht="12.75" hidden="false" customHeight="false" outlineLevel="0" collapsed="false">
      <c r="AI84" s="1"/>
    </row>
    <row r="85" customFormat="false" ht="12.75" hidden="false" customHeight="false" outlineLevel="0" collapsed="false">
      <c r="AI85" s="1"/>
    </row>
    <row r="86" customFormat="false" ht="12.75" hidden="false" customHeight="false" outlineLevel="0" collapsed="false">
      <c r="AI86" s="1"/>
    </row>
    <row r="87" customFormat="false" ht="12.75" hidden="false" customHeight="false" outlineLevel="0" collapsed="false">
      <c r="AI87" s="1"/>
    </row>
    <row r="88" customFormat="false" ht="12.75" hidden="false" customHeight="false" outlineLevel="0" collapsed="false">
      <c r="AI88" s="1"/>
    </row>
    <row r="89" customFormat="false" ht="12.75" hidden="false" customHeight="false" outlineLevel="0" collapsed="false">
      <c r="AI89" s="1"/>
    </row>
    <row r="90" customFormat="false" ht="12.75" hidden="false" customHeight="false" outlineLevel="0" collapsed="false">
      <c r="AI90" s="1"/>
    </row>
    <row r="91" customFormat="false" ht="12.75" hidden="false" customHeight="false" outlineLevel="0" collapsed="false">
      <c r="AI91" s="1"/>
    </row>
    <row r="92" customFormat="false" ht="12.75" hidden="false" customHeight="false" outlineLevel="0" collapsed="false">
      <c r="AI92" s="1"/>
    </row>
    <row r="93" customFormat="false" ht="12.75" hidden="false" customHeight="false" outlineLevel="0" collapsed="false">
      <c r="AI93" s="1"/>
    </row>
    <row r="94" customFormat="false" ht="12.75" hidden="false" customHeight="false" outlineLevel="0" collapsed="false">
      <c r="AI94" s="1"/>
    </row>
    <row r="95" customFormat="false" ht="12.75" hidden="false" customHeight="false" outlineLevel="0" collapsed="false">
      <c r="AI95" s="1"/>
    </row>
    <row r="96" customFormat="false" ht="12.75" hidden="false" customHeight="false" outlineLevel="0" collapsed="false">
      <c r="AI96" s="1"/>
    </row>
    <row r="97" customFormat="false" ht="12.75" hidden="false" customHeight="false" outlineLevel="0" collapsed="false">
      <c r="AI97" s="1"/>
    </row>
    <row r="98" customFormat="false" ht="12.75" hidden="false" customHeight="false" outlineLevel="0" collapsed="false">
      <c r="AI98" s="1"/>
    </row>
    <row r="99" customFormat="false" ht="12.75" hidden="false" customHeight="false" outlineLevel="0" collapsed="false">
      <c r="AI99" s="1"/>
    </row>
    <row r="100" customFormat="false" ht="12.75" hidden="false" customHeight="false" outlineLevel="0" collapsed="false">
      <c r="AI100" s="1"/>
    </row>
    <row r="101" customFormat="false" ht="12.75" hidden="false" customHeight="false" outlineLevel="0" collapsed="false">
      <c r="AI101" s="1"/>
    </row>
    <row r="102" customFormat="false" ht="12.75" hidden="false" customHeight="false" outlineLevel="0" collapsed="false">
      <c r="AI102" s="1"/>
    </row>
    <row r="103" customFormat="false" ht="12.75" hidden="false" customHeight="false" outlineLevel="0" collapsed="false">
      <c r="AI103" s="1"/>
    </row>
    <row r="104" customFormat="false" ht="12.75" hidden="false" customHeight="false" outlineLevel="0" collapsed="false">
      <c r="AI104" s="1"/>
    </row>
    <row r="105" customFormat="false" ht="12.75" hidden="false" customHeight="false" outlineLevel="0" collapsed="false">
      <c r="AI105" s="1"/>
    </row>
    <row r="106" customFormat="false" ht="12.75" hidden="false" customHeight="false" outlineLevel="0" collapsed="false">
      <c r="AI106" s="1"/>
    </row>
    <row r="107" customFormat="false" ht="12.75" hidden="false" customHeight="false" outlineLevel="0" collapsed="false">
      <c r="AI107" s="1"/>
    </row>
    <row r="108" customFormat="false" ht="12.75" hidden="false" customHeight="false" outlineLevel="0" collapsed="false">
      <c r="AI108" s="1"/>
    </row>
    <row r="109" customFormat="false" ht="12.75" hidden="false" customHeight="false" outlineLevel="0" collapsed="false">
      <c r="AI109" s="1"/>
    </row>
    <row r="110" customFormat="false" ht="12.75" hidden="false" customHeight="false" outlineLevel="0" collapsed="false">
      <c r="AI110" s="1"/>
    </row>
    <row r="111" customFormat="false" ht="12.75" hidden="false" customHeight="false" outlineLevel="0" collapsed="false">
      <c r="AI111" s="1"/>
    </row>
    <row r="112" customFormat="false" ht="12.75" hidden="false" customHeight="false" outlineLevel="0" collapsed="false">
      <c r="AI112" s="1"/>
    </row>
    <row r="113" customFormat="false" ht="12.75" hidden="false" customHeight="false" outlineLevel="0" collapsed="false">
      <c r="AI113" s="1"/>
    </row>
    <row r="114" customFormat="false" ht="12.75" hidden="false" customHeight="false" outlineLevel="0" collapsed="false">
      <c r="AI114" s="1"/>
    </row>
    <row r="115" customFormat="false" ht="12.75" hidden="false" customHeight="false" outlineLevel="0" collapsed="false">
      <c r="AI115" s="1"/>
    </row>
    <row r="116" customFormat="false" ht="12.75" hidden="false" customHeight="false" outlineLevel="0" collapsed="false">
      <c r="AI116" s="1"/>
    </row>
    <row r="117" customFormat="false" ht="12.75" hidden="false" customHeight="false" outlineLevel="0" collapsed="false">
      <c r="AI117" s="1"/>
    </row>
    <row r="118" customFormat="false" ht="12.75" hidden="false" customHeight="false" outlineLevel="0" collapsed="false">
      <c r="AI118" s="1"/>
    </row>
    <row r="119" customFormat="false" ht="12.75" hidden="false" customHeight="false" outlineLevel="0" collapsed="false">
      <c r="AI119" s="1"/>
    </row>
    <row r="120" customFormat="false" ht="12.75" hidden="false" customHeight="false" outlineLevel="0" collapsed="false">
      <c r="AI120" s="1"/>
    </row>
    <row r="121" customFormat="false" ht="12.75" hidden="false" customHeight="false" outlineLevel="0" collapsed="false">
      <c r="AI121" s="1"/>
    </row>
    <row r="122" customFormat="false" ht="12.75" hidden="false" customHeight="false" outlineLevel="0" collapsed="false">
      <c r="AI122" s="1"/>
    </row>
    <row r="123" customFormat="false" ht="12.75" hidden="false" customHeight="false" outlineLevel="0" collapsed="false">
      <c r="AI123" s="1"/>
    </row>
    <row r="124" customFormat="false" ht="12.75" hidden="false" customHeight="false" outlineLevel="0" collapsed="false">
      <c r="AI124" s="1"/>
    </row>
    <row r="125" customFormat="false" ht="12.75" hidden="false" customHeight="false" outlineLevel="0" collapsed="false">
      <c r="AI125" s="1"/>
    </row>
    <row r="126" customFormat="false" ht="12.75" hidden="false" customHeight="false" outlineLevel="0" collapsed="false">
      <c r="AI126" s="1"/>
    </row>
    <row r="127" customFormat="false" ht="12.75" hidden="false" customHeight="false" outlineLevel="0" collapsed="false">
      <c r="AI127" s="1"/>
    </row>
    <row r="128" customFormat="false" ht="12.75" hidden="false" customHeight="false" outlineLevel="0" collapsed="false">
      <c r="AI128" s="1"/>
    </row>
    <row r="129" customFormat="false" ht="12.75" hidden="false" customHeight="false" outlineLevel="0" collapsed="false">
      <c r="AI129" s="1"/>
    </row>
    <row r="130" customFormat="false" ht="12.75" hidden="false" customHeight="false" outlineLevel="0" collapsed="false">
      <c r="AI130" s="1"/>
    </row>
    <row r="131" customFormat="false" ht="12.75" hidden="false" customHeight="false" outlineLevel="0" collapsed="false">
      <c r="AI131" s="1"/>
    </row>
    <row r="132" customFormat="false" ht="12.75" hidden="false" customHeight="false" outlineLevel="0" collapsed="false">
      <c r="AI132" s="1"/>
    </row>
    <row r="133" customFormat="false" ht="12.75" hidden="false" customHeight="false" outlineLevel="0" collapsed="false">
      <c r="AI133" s="1"/>
    </row>
    <row r="134" customFormat="false" ht="12.75" hidden="false" customHeight="false" outlineLevel="0" collapsed="false">
      <c r="AI134" s="1"/>
    </row>
    <row r="135" customFormat="false" ht="12.75" hidden="false" customHeight="false" outlineLevel="0" collapsed="false">
      <c r="AI135" s="1"/>
    </row>
    <row r="136" customFormat="false" ht="12.75" hidden="false" customHeight="false" outlineLevel="0" collapsed="false">
      <c r="AI136" s="1"/>
    </row>
    <row r="137" customFormat="false" ht="12.75" hidden="false" customHeight="false" outlineLevel="0" collapsed="false">
      <c r="AI137" s="1"/>
    </row>
    <row r="138" customFormat="false" ht="12.75" hidden="false" customHeight="false" outlineLevel="0" collapsed="false">
      <c r="AI138" s="1"/>
    </row>
    <row r="139" customFormat="false" ht="12.75" hidden="false" customHeight="false" outlineLevel="0" collapsed="false">
      <c r="AI139" s="1"/>
    </row>
    <row r="140" customFormat="false" ht="12.75" hidden="false" customHeight="false" outlineLevel="0" collapsed="false">
      <c r="AI140" s="1"/>
    </row>
    <row r="141" customFormat="false" ht="12.75" hidden="false" customHeight="false" outlineLevel="0" collapsed="false">
      <c r="AI141" s="1"/>
    </row>
    <row r="142" customFormat="false" ht="12.75" hidden="false" customHeight="false" outlineLevel="0" collapsed="false">
      <c r="AI142" s="1"/>
    </row>
    <row r="143" customFormat="false" ht="12.75" hidden="false" customHeight="false" outlineLevel="0" collapsed="false">
      <c r="AI143" s="1"/>
    </row>
    <row r="144" customFormat="false" ht="12.75" hidden="false" customHeight="false" outlineLevel="0" collapsed="false">
      <c r="AI144" s="1"/>
    </row>
    <row r="145" customFormat="false" ht="12.75" hidden="false" customHeight="false" outlineLevel="0" collapsed="false">
      <c r="AI145" s="1"/>
    </row>
    <row r="146" customFormat="false" ht="12.75" hidden="false" customHeight="false" outlineLevel="0" collapsed="false">
      <c r="AI146" s="1"/>
    </row>
    <row r="147" customFormat="false" ht="12.75" hidden="false" customHeight="false" outlineLevel="0" collapsed="false">
      <c r="AI147" s="1"/>
    </row>
    <row r="148" customFormat="false" ht="12.75" hidden="false" customHeight="false" outlineLevel="0" collapsed="false">
      <c r="AI148" s="1"/>
    </row>
    <row r="149" customFormat="false" ht="12.75" hidden="false" customHeight="false" outlineLevel="0" collapsed="false">
      <c r="AI149" s="1"/>
    </row>
    <row r="150" customFormat="false" ht="12.75" hidden="false" customHeight="false" outlineLevel="0" collapsed="false">
      <c r="AI150" s="1"/>
    </row>
    <row r="151" customFormat="false" ht="12.75" hidden="false" customHeight="false" outlineLevel="0" collapsed="false">
      <c r="AI151" s="1"/>
    </row>
    <row r="152" customFormat="false" ht="12.75" hidden="false" customHeight="false" outlineLevel="0" collapsed="false">
      <c r="AI152" s="1"/>
    </row>
    <row r="153" customFormat="false" ht="12.75" hidden="false" customHeight="false" outlineLevel="0" collapsed="false">
      <c r="AI153" s="1"/>
    </row>
    <row r="154" customFormat="false" ht="12.75" hidden="false" customHeight="false" outlineLevel="0" collapsed="false">
      <c r="AI154" s="1"/>
    </row>
    <row r="155" customFormat="false" ht="12.75" hidden="false" customHeight="false" outlineLevel="0" collapsed="false">
      <c r="AI155" s="1"/>
    </row>
    <row r="156" customFormat="false" ht="12.75" hidden="false" customHeight="false" outlineLevel="0" collapsed="false">
      <c r="AI156" s="1"/>
    </row>
    <row r="157" customFormat="false" ht="12.75" hidden="false" customHeight="false" outlineLevel="0" collapsed="false">
      <c r="AI157" s="1"/>
    </row>
    <row r="158" customFormat="false" ht="12.75" hidden="false" customHeight="false" outlineLevel="0" collapsed="false">
      <c r="AI158" s="1"/>
    </row>
    <row r="159" customFormat="false" ht="12.75" hidden="false" customHeight="false" outlineLevel="0" collapsed="false">
      <c r="AI159" s="1"/>
    </row>
    <row r="160" customFormat="false" ht="12.75" hidden="false" customHeight="false" outlineLevel="0" collapsed="false">
      <c r="AI160" s="1"/>
    </row>
    <row r="161" customFormat="false" ht="12.75" hidden="false" customHeight="false" outlineLevel="0" collapsed="false">
      <c r="AI161" s="1"/>
    </row>
    <row r="162" customFormat="false" ht="12.75" hidden="false" customHeight="false" outlineLevel="0" collapsed="false">
      <c r="AI162" s="1"/>
    </row>
    <row r="163" customFormat="false" ht="12.75" hidden="false" customHeight="false" outlineLevel="0" collapsed="false">
      <c r="AI163" s="1"/>
    </row>
    <row r="164" customFormat="false" ht="12.75" hidden="false" customHeight="false" outlineLevel="0" collapsed="false">
      <c r="AI164" s="1"/>
    </row>
    <row r="165" customFormat="false" ht="12.75" hidden="false" customHeight="false" outlineLevel="0" collapsed="false">
      <c r="AI165" s="1"/>
    </row>
    <row r="166" customFormat="false" ht="12.75" hidden="false" customHeight="false" outlineLevel="0" collapsed="false">
      <c r="AI166" s="1"/>
    </row>
    <row r="167" customFormat="false" ht="12.75" hidden="false" customHeight="false" outlineLevel="0" collapsed="false">
      <c r="AI167" s="1"/>
    </row>
    <row r="168" customFormat="false" ht="12.75" hidden="false" customHeight="false" outlineLevel="0" collapsed="false">
      <c r="AI168" s="1"/>
    </row>
    <row r="169" customFormat="false" ht="12.75" hidden="false" customHeight="false" outlineLevel="0" collapsed="false">
      <c r="AI169" s="1"/>
    </row>
    <row r="170" customFormat="false" ht="12.75" hidden="false" customHeight="false" outlineLevel="0" collapsed="false">
      <c r="AI170" s="1"/>
    </row>
    <row r="171" customFormat="false" ht="12.75" hidden="false" customHeight="false" outlineLevel="0" collapsed="false">
      <c r="AI171" s="1"/>
    </row>
    <row r="172" customFormat="false" ht="12.75" hidden="false" customHeight="false" outlineLevel="0" collapsed="false">
      <c r="AI172" s="1"/>
    </row>
    <row r="173" customFormat="false" ht="12.75" hidden="false" customHeight="false" outlineLevel="0" collapsed="false">
      <c r="AI173" s="1"/>
    </row>
    <row r="174" customFormat="false" ht="12.75" hidden="false" customHeight="false" outlineLevel="0" collapsed="false">
      <c r="AI174" s="1"/>
    </row>
    <row r="175" customFormat="false" ht="12.75" hidden="false" customHeight="false" outlineLevel="0" collapsed="false">
      <c r="AI175" s="1"/>
    </row>
    <row r="176" customFormat="false" ht="12.75" hidden="false" customHeight="false" outlineLevel="0" collapsed="false">
      <c r="AI176" s="1"/>
    </row>
    <row r="177" customFormat="false" ht="12.75" hidden="false" customHeight="false" outlineLevel="0" collapsed="false">
      <c r="AI177" s="1"/>
    </row>
    <row r="178" customFormat="false" ht="12.75" hidden="false" customHeight="false" outlineLevel="0" collapsed="false">
      <c r="AI178" s="1"/>
    </row>
    <row r="179" customFormat="false" ht="12.75" hidden="false" customHeight="false" outlineLevel="0" collapsed="false">
      <c r="AI179" s="1"/>
    </row>
    <row r="180" customFormat="false" ht="12.75" hidden="false" customHeight="false" outlineLevel="0" collapsed="false">
      <c r="AI180" s="1"/>
    </row>
    <row r="181" customFormat="false" ht="12.75" hidden="false" customHeight="false" outlineLevel="0" collapsed="false">
      <c r="AI181" s="1"/>
    </row>
    <row r="182" customFormat="false" ht="12.75" hidden="false" customHeight="false" outlineLevel="0" collapsed="false">
      <c r="AI182" s="1"/>
    </row>
    <row r="183" customFormat="false" ht="12.75" hidden="false" customHeight="false" outlineLevel="0" collapsed="false">
      <c r="AI183" s="1"/>
    </row>
    <row r="184" customFormat="false" ht="12.75" hidden="false" customHeight="false" outlineLevel="0" collapsed="false">
      <c r="AI184" s="1"/>
    </row>
    <row r="185" customFormat="false" ht="12.75" hidden="false" customHeight="false" outlineLevel="0" collapsed="false">
      <c r="AI185" s="1"/>
    </row>
    <row r="186" customFormat="false" ht="12.75" hidden="false" customHeight="false" outlineLevel="0" collapsed="false">
      <c r="AI186" s="1"/>
    </row>
    <row r="187" customFormat="false" ht="12.75" hidden="false" customHeight="false" outlineLevel="0" collapsed="false">
      <c r="AI187" s="1"/>
    </row>
    <row r="188" customFormat="false" ht="12.75" hidden="false" customHeight="false" outlineLevel="0" collapsed="false">
      <c r="AI188" s="1"/>
    </row>
    <row r="189" customFormat="false" ht="12.75" hidden="false" customHeight="false" outlineLevel="0" collapsed="false">
      <c r="AI189" s="1"/>
    </row>
    <row r="190" customFormat="false" ht="12.75" hidden="false" customHeight="false" outlineLevel="0" collapsed="false">
      <c r="AI190" s="1"/>
    </row>
    <row r="191" customFormat="false" ht="12.75" hidden="false" customHeight="false" outlineLevel="0" collapsed="false">
      <c r="AI191" s="1"/>
    </row>
    <row r="192" customFormat="false" ht="12.75" hidden="false" customHeight="false" outlineLevel="0" collapsed="false">
      <c r="AI192" s="1"/>
    </row>
    <row r="193" customFormat="false" ht="12.75" hidden="false" customHeight="false" outlineLevel="0" collapsed="false">
      <c r="AI193" s="1"/>
    </row>
    <row r="194" customFormat="false" ht="12.75" hidden="false" customHeight="false" outlineLevel="0" collapsed="false">
      <c r="AI194" s="1"/>
    </row>
    <row r="195" customFormat="false" ht="12.75" hidden="false" customHeight="false" outlineLevel="0" collapsed="false">
      <c r="AI195" s="1"/>
    </row>
    <row r="196" customFormat="false" ht="12.75" hidden="false" customHeight="false" outlineLevel="0" collapsed="false">
      <c r="AI196" s="1"/>
    </row>
    <row r="197" customFormat="false" ht="12.75" hidden="false" customHeight="false" outlineLevel="0" collapsed="false">
      <c r="AI197" s="1"/>
    </row>
    <row r="198" customFormat="false" ht="12.75" hidden="false" customHeight="false" outlineLevel="0" collapsed="false">
      <c r="AI198" s="1"/>
    </row>
    <row r="199" customFormat="false" ht="12.75" hidden="false" customHeight="false" outlineLevel="0" collapsed="false">
      <c r="AI199" s="1"/>
    </row>
    <row r="200" customFormat="false" ht="12.75" hidden="false" customHeight="false" outlineLevel="0" collapsed="false">
      <c r="AI200" s="1"/>
    </row>
    <row r="201" customFormat="false" ht="12.75" hidden="false" customHeight="false" outlineLevel="0" collapsed="false">
      <c r="AI201" s="1"/>
    </row>
    <row r="202" customFormat="false" ht="12.75" hidden="false" customHeight="false" outlineLevel="0" collapsed="false">
      <c r="AI202" s="1"/>
    </row>
    <row r="203" customFormat="false" ht="12.75" hidden="false" customHeight="false" outlineLevel="0" collapsed="false">
      <c r="AI203" s="1"/>
    </row>
    <row r="204" customFormat="false" ht="12.75" hidden="false" customHeight="false" outlineLevel="0" collapsed="false">
      <c r="AI204" s="1"/>
    </row>
    <row r="205" customFormat="false" ht="12.75" hidden="false" customHeight="false" outlineLevel="0" collapsed="false">
      <c r="AI205" s="1"/>
    </row>
    <row r="206" customFormat="false" ht="12.75" hidden="false" customHeight="false" outlineLevel="0" collapsed="false">
      <c r="AI206" s="1"/>
    </row>
    <row r="207" customFormat="false" ht="12.75" hidden="false" customHeight="false" outlineLevel="0" collapsed="false">
      <c r="AI207" s="1"/>
    </row>
    <row r="208" customFormat="false" ht="12.75" hidden="false" customHeight="false" outlineLevel="0" collapsed="false">
      <c r="AI208" s="1"/>
    </row>
    <row r="209" customFormat="false" ht="12.75" hidden="false" customHeight="false" outlineLevel="0" collapsed="false">
      <c r="AI209" s="1"/>
    </row>
    <row r="210" customFormat="false" ht="12.75" hidden="false" customHeight="false" outlineLevel="0" collapsed="false">
      <c r="AI210" s="1"/>
    </row>
    <row r="211" customFormat="false" ht="12.75" hidden="false" customHeight="false" outlineLevel="0" collapsed="false">
      <c r="AI211" s="1"/>
    </row>
    <row r="212" customFormat="false" ht="12.75" hidden="false" customHeight="false" outlineLevel="0" collapsed="false">
      <c r="AI212" s="1"/>
    </row>
    <row r="213" customFormat="false" ht="12.75" hidden="false" customHeight="false" outlineLevel="0" collapsed="false">
      <c r="AI213" s="1"/>
    </row>
    <row r="214" customFormat="false" ht="12.75" hidden="false" customHeight="false" outlineLevel="0" collapsed="false">
      <c r="AI214" s="1"/>
    </row>
    <row r="215" customFormat="false" ht="12.75" hidden="false" customHeight="false" outlineLevel="0" collapsed="false">
      <c r="AI215" s="1"/>
    </row>
    <row r="216" customFormat="false" ht="12.75" hidden="false" customHeight="false" outlineLevel="0" collapsed="false">
      <c r="AI216" s="1"/>
    </row>
    <row r="217" customFormat="false" ht="12.75" hidden="false" customHeight="false" outlineLevel="0" collapsed="false">
      <c r="AI217" s="1"/>
    </row>
    <row r="218" customFormat="false" ht="12.75" hidden="false" customHeight="false" outlineLevel="0" collapsed="false">
      <c r="AI218" s="1"/>
    </row>
    <row r="219" customFormat="false" ht="12.75" hidden="false" customHeight="false" outlineLevel="0" collapsed="false">
      <c r="AI219" s="1"/>
    </row>
    <row r="220" customFormat="false" ht="12.75" hidden="false" customHeight="false" outlineLevel="0" collapsed="false">
      <c r="AI220" s="1"/>
    </row>
    <row r="221" customFormat="false" ht="12.75" hidden="false" customHeight="false" outlineLevel="0" collapsed="false">
      <c r="AI221" s="1"/>
    </row>
    <row r="222" customFormat="false" ht="12.75" hidden="false" customHeight="false" outlineLevel="0" collapsed="false">
      <c r="AI222" s="1"/>
    </row>
    <row r="223" customFormat="false" ht="12.75" hidden="false" customHeight="false" outlineLevel="0" collapsed="false">
      <c r="AI223" s="1"/>
    </row>
    <row r="224" customFormat="false" ht="12.75" hidden="false" customHeight="false" outlineLevel="0" collapsed="false">
      <c r="AI224" s="1"/>
    </row>
    <row r="225" customFormat="false" ht="12.75" hidden="false" customHeight="false" outlineLevel="0" collapsed="false">
      <c r="AI225" s="1"/>
    </row>
    <row r="226" customFormat="false" ht="12.75" hidden="false" customHeight="false" outlineLevel="0" collapsed="false">
      <c r="AI226" s="1"/>
    </row>
    <row r="227" customFormat="false" ht="12.75" hidden="false" customHeight="false" outlineLevel="0" collapsed="false">
      <c r="AI227" s="1"/>
    </row>
    <row r="228" customFormat="false" ht="12.75" hidden="false" customHeight="false" outlineLevel="0" collapsed="false">
      <c r="AI228" s="1"/>
    </row>
    <row r="229" customFormat="false" ht="12.75" hidden="false" customHeight="false" outlineLevel="0" collapsed="false">
      <c r="AI229" s="1"/>
    </row>
    <row r="230" customFormat="false" ht="12.75" hidden="false" customHeight="false" outlineLevel="0" collapsed="false">
      <c r="AI230" s="1"/>
    </row>
    <row r="231" customFormat="false" ht="12.75" hidden="false" customHeight="false" outlineLevel="0" collapsed="false">
      <c r="AI231" s="1"/>
    </row>
    <row r="232" customFormat="false" ht="12.75" hidden="false" customHeight="false" outlineLevel="0" collapsed="false">
      <c r="AI232" s="1"/>
    </row>
    <row r="233" customFormat="false" ht="12.75" hidden="false" customHeight="false" outlineLevel="0" collapsed="false">
      <c r="AI233" s="1"/>
    </row>
    <row r="234" customFormat="false" ht="12.75" hidden="false" customHeight="false" outlineLevel="0" collapsed="false">
      <c r="AI234" s="1"/>
    </row>
    <row r="235" customFormat="false" ht="12.75" hidden="false" customHeight="false" outlineLevel="0" collapsed="false">
      <c r="AI235" s="1"/>
    </row>
    <row r="236" customFormat="false" ht="12.75" hidden="false" customHeight="false" outlineLevel="0" collapsed="false">
      <c r="AI236" s="1"/>
    </row>
    <row r="237" customFormat="false" ht="12.75" hidden="false" customHeight="false" outlineLevel="0" collapsed="false">
      <c r="AI237" s="1"/>
    </row>
    <row r="238" customFormat="false" ht="12.75" hidden="false" customHeight="false" outlineLevel="0" collapsed="false">
      <c r="AI238" s="1"/>
    </row>
    <row r="239" customFormat="false" ht="12.75" hidden="false" customHeight="false" outlineLevel="0" collapsed="false">
      <c r="AI239" s="1"/>
    </row>
    <row r="240" customFormat="false" ht="12.75" hidden="false" customHeight="false" outlineLevel="0" collapsed="false">
      <c r="AI240" s="1"/>
    </row>
    <row r="241" customFormat="false" ht="12.75" hidden="false" customHeight="false" outlineLevel="0" collapsed="false">
      <c r="AI241" s="1"/>
    </row>
    <row r="242" customFormat="false" ht="12.75" hidden="false" customHeight="false" outlineLevel="0" collapsed="false">
      <c r="AI242" s="1"/>
    </row>
    <row r="243" customFormat="false" ht="12.75" hidden="false" customHeight="false" outlineLevel="0" collapsed="false">
      <c r="AI243" s="1"/>
    </row>
    <row r="244" customFormat="false" ht="12.75" hidden="false" customHeight="false" outlineLevel="0" collapsed="false">
      <c r="AI244" s="1"/>
    </row>
    <row r="245" customFormat="false" ht="12.75" hidden="false" customHeight="false" outlineLevel="0" collapsed="false">
      <c r="AI245" s="1"/>
    </row>
    <row r="246" customFormat="false" ht="12.75" hidden="false" customHeight="false" outlineLevel="0" collapsed="false">
      <c r="AI246" s="1"/>
    </row>
    <row r="247" customFormat="false" ht="12.75" hidden="false" customHeight="false" outlineLevel="0" collapsed="false">
      <c r="AI247" s="1"/>
    </row>
    <row r="248" customFormat="false" ht="12.75" hidden="false" customHeight="false" outlineLevel="0" collapsed="false">
      <c r="AI248" s="1"/>
    </row>
    <row r="249" customFormat="false" ht="12.75" hidden="false" customHeight="false" outlineLevel="0" collapsed="false">
      <c r="AI249" s="1"/>
    </row>
    <row r="250" customFormat="false" ht="12.75" hidden="false" customHeight="false" outlineLevel="0" collapsed="false">
      <c r="AI250" s="1"/>
    </row>
    <row r="251" customFormat="false" ht="12.75" hidden="false" customHeight="false" outlineLevel="0" collapsed="false">
      <c r="AI251" s="1"/>
    </row>
    <row r="252" customFormat="false" ht="12.75" hidden="false" customHeight="false" outlineLevel="0" collapsed="false">
      <c r="AI252" s="1"/>
    </row>
    <row r="253" customFormat="false" ht="12.75" hidden="false" customHeight="false" outlineLevel="0" collapsed="false">
      <c r="AI253" s="1"/>
    </row>
    <row r="254" customFormat="false" ht="12.75" hidden="false" customHeight="false" outlineLevel="0" collapsed="false">
      <c r="AI254" s="1"/>
    </row>
    <row r="255" customFormat="false" ht="12.75" hidden="false" customHeight="false" outlineLevel="0" collapsed="false">
      <c r="AI255" s="1"/>
    </row>
    <row r="256" customFormat="false" ht="12.75" hidden="false" customHeight="false" outlineLevel="0" collapsed="false">
      <c r="AI256" s="1"/>
    </row>
    <row r="257" customFormat="false" ht="12.75" hidden="false" customHeight="false" outlineLevel="0" collapsed="false">
      <c r="AI257" s="1"/>
    </row>
    <row r="258" customFormat="false" ht="12.75" hidden="false" customHeight="false" outlineLevel="0" collapsed="false">
      <c r="AI258" s="1"/>
    </row>
    <row r="259" customFormat="false" ht="12.75" hidden="false" customHeight="false" outlineLevel="0" collapsed="false">
      <c r="AI259" s="1"/>
    </row>
    <row r="260" customFormat="false" ht="12.75" hidden="false" customHeight="false" outlineLevel="0" collapsed="false">
      <c r="AI260" s="1"/>
    </row>
    <row r="261" customFormat="false" ht="12.75" hidden="false" customHeight="false" outlineLevel="0" collapsed="false">
      <c r="AI261" s="1"/>
    </row>
    <row r="262" customFormat="false" ht="12.75" hidden="false" customHeight="false" outlineLevel="0" collapsed="false">
      <c r="AI262" s="1"/>
    </row>
    <row r="263" customFormat="false" ht="12.75" hidden="false" customHeight="false" outlineLevel="0" collapsed="false">
      <c r="AI263" s="1"/>
    </row>
    <row r="264" customFormat="false" ht="12.75" hidden="false" customHeight="false" outlineLevel="0" collapsed="false">
      <c r="AI264" s="1"/>
    </row>
    <row r="265" customFormat="false" ht="12.75" hidden="false" customHeight="false" outlineLevel="0" collapsed="false">
      <c r="AI265" s="1"/>
    </row>
    <row r="266" customFormat="false" ht="12.75" hidden="false" customHeight="false" outlineLevel="0" collapsed="false">
      <c r="AI266" s="1"/>
    </row>
    <row r="267" customFormat="false" ht="12.75" hidden="false" customHeight="false" outlineLevel="0" collapsed="false">
      <c r="AI267" s="1"/>
    </row>
    <row r="268" customFormat="false" ht="12.75" hidden="false" customHeight="false" outlineLevel="0" collapsed="false">
      <c r="AI268" s="1"/>
    </row>
    <row r="269" customFormat="false" ht="12.75" hidden="false" customHeight="false" outlineLevel="0" collapsed="false">
      <c r="AI269" s="1"/>
    </row>
    <row r="270" customFormat="false" ht="12.75" hidden="false" customHeight="false" outlineLevel="0" collapsed="false">
      <c r="AI270" s="1"/>
    </row>
    <row r="271" customFormat="false" ht="12.75" hidden="false" customHeight="false" outlineLevel="0" collapsed="false">
      <c r="AI271" s="1"/>
    </row>
    <row r="272" customFormat="false" ht="12.75" hidden="false" customHeight="false" outlineLevel="0" collapsed="false">
      <c r="AI272" s="1"/>
    </row>
    <row r="273" customFormat="false" ht="12.75" hidden="false" customHeight="false" outlineLevel="0" collapsed="false">
      <c r="AI273" s="1"/>
    </row>
    <row r="274" customFormat="false" ht="12.75" hidden="false" customHeight="false" outlineLevel="0" collapsed="false">
      <c r="AI274" s="1"/>
    </row>
    <row r="275" customFormat="false" ht="12.75" hidden="false" customHeight="false" outlineLevel="0" collapsed="false">
      <c r="AI275" s="1"/>
    </row>
    <row r="276" customFormat="false" ht="12.75" hidden="false" customHeight="false" outlineLevel="0" collapsed="false">
      <c r="AI276" s="1"/>
    </row>
    <row r="277" customFormat="false" ht="12.75" hidden="false" customHeight="false" outlineLevel="0" collapsed="false">
      <c r="AI277" s="1"/>
    </row>
    <row r="278" customFormat="false" ht="12.75" hidden="false" customHeight="false" outlineLevel="0" collapsed="false">
      <c r="AI278" s="1"/>
    </row>
    <row r="279" customFormat="false" ht="12.75" hidden="false" customHeight="false" outlineLevel="0" collapsed="false">
      <c r="AI279" s="1"/>
    </row>
    <row r="280" customFormat="false" ht="12.75" hidden="false" customHeight="false" outlineLevel="0" collapsed="false">
      <c r="AI280" s="1"/>
    </row>
    <row r="281" customFormat="false" ht="12.75" hidden="false" customHeight="false" outlineLevel="0" collapsed="false">
      <c r="AI281" s="1"/>
    </row>
    <row r="282" customFormat="false" ht="12.75" hidden="false" customHeight="false" outlineLevel="0" collapsed="false">
      <c r="AI282" s="1"/>
    </row>
    <row r="283" customFormat="false" ht="12.75" hidden="false" customHeight="false" outlineLevel="0" collapsed="false">
      <c r="AI283" s="1"/>
    </row>
    <row r="284" customFormat="false" ht="12.75" hidden="false" customHeight="false" outlineLevel="0" collapsed="false">
      <c r="AI284" s="1"/>
    </row>
    <row r="285" customFormat="false" ht="12.75" hidden="false" customHeight="false" outlineLevel="0" collapsed="false">
      <c r="AI285" s="1"/>
    </row>
    <row r="286" customFormat="false" ht="12.75" hidden="false" customHeight="false" outlineLevel="0" collapsed="false">
      <c r="AI286" s="1"/>
    </row>
    <row r="287" customFormat="false" ht="12.75" hidden="false" customHeight="false" outlineLevel="0" collapsed="false">
      <c r="AI287" s="1"/>
    </row>
    <row r="288" customFormat="false" ht="12.75" hidden="false" customHeight="false" outlineLevel="0" collapsed="false">
      <c r="AI288" s="1"/>
    </row>
    <row r="289" customFormat="false" ht="12.75" hidden="false" customHeight="false" outlineLevel="0" collapsed="false">
      <c r="AI289" s="1"/>
    </row>
    <row r="290" customFormat="false" ht="12.75" hidden="false" customHeight="false" outlineLevel="0" collapsed="false">
      <c r="AI290" s="1"/>
    </row>
    <row r="291" customFormat="false" ht="12.75" hidden="false" customHeight="false" outlineLevel="0" collapsed="false">
      <c r="AI291" s="1"/>
    </row>
    <row r="292" customFormat="false" ht="12.75" hidden="false" customHeight="false" outlineLevel="0" collapsed="false">
      <c r="AI292" s="1"/>
    </row>
    <row r="293" customFormat="false" ht="12.75" hidden="false" customHeight="false" outlineLevel="0" collapsed="false">
      <c r="AI293" s="1"/>
    </row>
    <row r="294" customFormat="false" ht="12.75" hidden="false" customHeight="false" outlineLevel="0" collapsed="false">
      <c r="AI294" s="1"/>
    </row>
    <row r="295" customFormat="false" ht="12.75" hidden="false" customHeight="false" outlineLevel="0" collapsed="false">
      <c r="AI295" s="1"/>
    </row>
    <row r="296" customFormat="false" ht="12.75" hidden="false" customHeight="false" outlineLevel="0" collapsed="false">
      <c r="AI296" s="1"/>
    </row>
    <row r="297" customFormat="false" ht="12.75" hidden="false" customHeight="false" outlineLevel="0" collapsed="false">
      <c r="AI297" s="1"/>
    </row>
    <row r="298" customFormat="false" ht="12.75" hidden="false" customHeight="false" outlineLevel="0" collapsed="false">
      <c r="AI298" s="1"/>
    </row>
    <row r="299" customFormat="false" ht="12.75" hidden="false" customHeight="false" outlineLevel="0" collapsed="false">
      <c r="AI299" s="1"/>
    </row>
    <row r="300" customFormat="false" ht="12.75" hidden="false" customHeight="false" outlineLevel="0" collapsed="false">
      <c r="AI300" s="1"/>
    </row>
    <row r="301" customFormat="false" ht="12.75" hidden="false" customHeight="false" outlineLevel="0" collapsed="false">
      <c r="AI301" s="1"/>
    </row>
    <row r="302" customFormat="false" ht="12.75" hidden="false" customHeight="false" outlineLevel="0" collapsed="false">
      <c r="AI302" s="1"/>
    </row>
    <row r="303" customFormat="false" ht="12.75" hidden="false" customHeight="false" outlineLevel="0" collapsed="false">
      <c r="AI303" s="1"/>
    </row>
    <row r="304" customFormat="false" ht="12.75" hidden="false" customHeight="false" outlineLevel="0" collapsed="false">
      <c r="AI304" s="1"/>
    </row>
    <row r="305" customFormat="false" ht="12.75" hidden="false" customHeight="false" outlineLevel="0" collapsed="false">
      <c r="AI305" s="1"/>
    </row>
    <row r="306" customFormat="false" ht="12.75" hidden="false" customHeight="false" outlineLevel="0" collapsed="false">
      <c r="AI306" s="1"/>
    </row>
    <row r="307" customFormat="false" ht="12.75" hidden="false" customHeight="false" outlineLevel="0" collapsed="false">
      <c r="AI307" s="1"/>
    </row>
    <row r="308" customFormat="false" ht="12.75" hidden="false" customHeight="false" outlineLevel="0" collapsed="false">
      <c r="AI308" s="1"/>
    </row>
    <row r="309" customFormat="false" ht="12.75" hidden="false" customHeight="false" outlineLevel="0" collapsed="false">
      <c r="AI309" s="1"/>
    </row>
    <row r="310" customFormat="false" ht="12.75" hidden="false" customHeight="false" outlineLevel="0" collapsed="false">
      <c r="AI310" s="1"/>
    </row>
    <row r="311" customFormat="false" ht="12.75" hidden="false" customHeight="false" outlineLevel="0" collapsed="false">
      <c r="AI311" s="1"/>
    </row>
    <row r="312" customFormat="false" ht="12.75" hidden="false" customHeight="false" outlineLevel="0" collapsed="false">
      <c r="AI312" s="1"/>
    </row>
    <row r="313" customFormat="false" ht="12.75" hidden="false" customHeight="false" outlineLevel="0" collapsed="false">
      <c r="AI313" s="1"/>
    </row>
    <row r="314" customFormat="false" ht="12.75" hidden="false" customHeight="false" outlineLevel="0" collapsed="false">
      <c r="AI314" s="1"/>
    </row>
    <row r="315" customFormat="false" ht="12.75" hidden="false" customHeight="false" outlineLevel="0" collapsed="false">
      <c r="AI315" s="1"/>
    </row>
    <row r="316" customFormat="false" ht="12.75" hidden="false" customHeight="false" outlineLevel="0" collapsed="false">
      <c r="AI316" s="1"/>
    </row>
    <row r="317" customFormat="false" ht="12.75" hidden="false" customHeight="false" outlineLevel="0" collapsed="false">
      <c r="AI317" s="1"/>
    </row>
    <row r="318" customFormat="false" ht="12.75" hidden="false" customHeight="false" outlineLevel="0" collapsed="false">
      <c r="AI318" s="1"/>
    </row>
    <row r="319" customFormat="false" ht="12.75" hidden="false" customHeight="false" outlineLevel="0" collapsed="false">
      <c r="AI319" s="1"/>
    </row>
    <row r="320" customFormat="false" ht="12.75" hidden="false" customHeight="false" outlineLevel="0" collapsed="false">
      <c r="AI320" s="1"/>
    </row>
    <row r="321" customFormat="false" ht="12.75" hidden="false" customHeight="false" outlineLevel="0" collapsed="false">
      <c r="AI321" s="1"/>
    </row>
    <row r="322" customFormat="false" ht="12.75" hidden="false" customHeight="false" outlineLevel="0" collapsed="false">
      <c r="AI322" s="1"/>
    </row>
    <row r="323" customFormat="false" ht="12.75" hidden="false" customHeight="false" outlineLevel="0" collapsed="false">
      <c r="AI323" s="1"/>
    </row>
    <row r="324" customFormat="false" ht="12.75" hidden="false" customHeight="false" outlineLevel="0" collapsed="false">
      <c r="AI324" s="1"/>
    </row>
    <row r="325" customFormat="false" ht="12.75" hidden="false" customHeight="false" outlineLevel="0" collapsed="false">
      <c r="AI325" s="1"/>
    </row>
    <row r="326" customFormat="false" ht="12.75" hidden="false" customHeight="false" outlineLevel="0" collapsed="false">
      <c r="AI326" s="1"/>
    </row>
    <row r="327" customFormat="false" ht="12.75" hidden="false" customHeight="false" outlineLevel="0" collapsed="false">
      <c r="AI327" s="1"/>
    </row>
    <row r="328" customFormat="false" ht="12.75" hidden="false" customHeight="false" outlineLevel="0" collapsed="false">
      <c r="AI328" s="1"/>
    </row>
    <row r="329" customFormat="false" ht="12.75" hidden="false" customHeight="false" outlineLevel="0" collapsed="false">
      <c r="AI329" s="1"/>
    </row>
    <row r="330" customFormat="false" ht="12.75" hidden="false" customHeight="false" outlineLevel="0" collapsed="false">
      <c r="AI330" s="1"/>
    </row>
    <row r="331" customFormat="false" ht="12.75" hidden="false" customHeight="false" outlineLevel="0" collapsed="false">
      <c r="AI331" s="1"/>
    </row>
    <row r="332" customFormat="false" ht="12.75" hidden="false" customHeight="false" outlineLevel="0" collapsed="false">
      <c r="AI332" s="1"/>
    </row>
    <row r="333" customFormat="false" ht="12.75" hidden="false" customHeight="false" outlineLevel="0" collapsed="false">
      <c r="AI333" s="1"/>
    </row>
    <row r="334" customFormat="false" ht="12.75" hidden="false" customHeight="false" outlineLevel="0" collapsed="false">
      <c r="AI334" s="1"/>
    </row>
    <row r="335" customFormat="false" ht="12.75" hidden="false" customHeight="false" outlineLevel="0" collapsed="false">
      <c r="AI335" s="1"/>
    </row>
    <row r="336" customFormat="false" ht="12.75" hidden="false" customHeight="false" outlineLevel="0" collapsed="false">
      <c r="AI336" s="1"/>
    </row>
    <row r="337" customFormat="false" ht="12.75" hidden="false" customHeight="false" outlineLevel="0" collapsed="false">
      <c r="AI337" s="1"/>
    </row>
    <row r="338" customFormat="false" ht="12.75" hidden="false" customHeight="false" outlineLevel="0" collapsed="false">
      <c r="AI338" s="1"/>
    </row>
    <row r="339" customFormat="false" ht="12.75" hidden="false" customHeight="false" outlineLevel="0" collapsed="false">
      <c r="AI339" s="1"/>
    </row>
    <row r="340" customFormat="false" ht="12.75" hidden="false" customHeight="false" outlineLevel="0" collapsed="false">
      <c r="AI340" s="1"/>
    </row>
    <row r="341" customFormat="false" ht="12.75" hidden="false" customHeight="false" outlineLevel="0" collapsed="false">
      <c r="AI341" s="1"/>
    </row>
    <row r="342" customFormat="false" ht="12.75" hidden="false" customHeight="false" outlineLevel="0" collapsed="false">
      <c r="AI342" s="1"/>
    </row>
    <row r="343" customFormat="false" ht="12.75" hidden="false" customHeight="false" outlineLevel="0" collapsed="false">
      <c r="AI343" s="1"/>
    </row>
    <row r="344" customFormat="false" ht="12.75" hidden="false" customHeight="false" outlineLevel="0" collapsed="false">
      <c r="AI344" s="1"/>
    </row>
    <row r="345" customFormat="false" ht="12.75" hidden="false" customHeight="false" outlineLevel="0" collapsed="false">
      <c r="AI345" s="1"/>
    </row>
    <row r="346" customFormat="false" ht="12.75" hidden="false" customHeight="false" outlineLevel="0" collapsed="false">
      <c r="AI346" s="1"/>
    </row>
    <row r="347" customFormat="false" ht="12.75" hidden="false" customHeight="false" outlineLevel="0" collapsed="false">
      <c r="AI347" s="1"/>
    </row>
    <row r="348" customFormat="false" ht="12.75" hidden="false" customHeight="false" outlineLevel="0" collapsed="false">
      <c r="AI348" s="1"/>
    </row>
    <row r="349" customFormat="false" ht="12.75" hidden="false" customHeight="false" outlineLevel="0" collapsed="false">
      <c r="AI349" s="1"/>
    </row>
    <row r="350" customFormat="false" ht="12.75" hidden="false" customHeight="false" outlineLevel="0" collapsed="false">
      <c r="AI350" s="1"/>
    </row>
    <row r="351" customFormat="false" ht="12.75" hidden="false" customHeight="false" outlineLevel="0" collapsed="false">
      <c r="AI351" s="1"/>
    </row>
    <row r="352" customFormat="false" ht="12.75" hidden="false" customHeight="false" outlineLevel="0" collapsed="false">
      <c r="AI352" s="1"/>
    </row>
    <row r="353" customFormat="false" ht="12.75" hidden="false" customHeight="false" outlineLevel="0" collapsed="false">
      <c r="AI353" s="1"/>
    </row>
    <row r="354" customFormat="false" ht="12.75" hidden="false" customHeight="false" outlineLevel="0" collapsed="false">
      <c r="AI354" s="1"/>
    </row>
    <row r="355" customFormat="false" ht="12.75" hidden="false" customHeight="false" outlineLevel="0" collapsed="false">
      <c r="AI355" s="1"/>
    </row>
    <row r="356" customFormat="false" ht="12.75" hidden="false" customHeight="false" outlineLevel="0" collapsed="false">
      <c r="AI356" s="1"/>
    </row>
    <row r="357" customFormat="false" ht="12.75" hidden="false" customHeight="false" outlineLevel="0" collapsed="false">
      <c r="AI357" s="1"/>
    </row>
    <row r="358" customFormat="false" ht="12.75" hidden="false" customHeight="false" outlineLevel="0" collapsed="false">
      <c r="AI358" s="1"/>
    </row>
    <row r="359" customFormat="false" ht="12.75" hidden="false" customHeight="false" outlineLevel="0" collapsed="false">
      <c r="AI359" s="1"/>
    </row>
    <row r="360" customFormat="false" ht="12.75" hidden="false" customHeight="false" outlineLevel="0" collapsed="false">
      <c r="AI360" s="1"/>
    </row>
    <row r="361" customFormat="false" ht="12.75" hidden="false" customHeight="false" outlineLevel="0" collapsed="false">
      <c r="AI361" s="1"/>
    </row>
    <row r="362" customFormat="false" ht="12.75" hidden="false" customHeight="false" outlineLevel="0" collapsed="false">
      <c r="AI362" s="1"/>
    </row>
    <row r="363" customFormat="false" ht="12.75" hidden="false" customHeight="false" outlineLevel="0" collapsed="false">
      <c r="AI363" s="1"/>
    </row>
    <row r="364" customFormat="false" ht="12.75" hidden="false" customHeight="false" outlineLevel="0" collapsed="false">
      <c r="AI364" s="1"/>
    </row>
    <row r="365" customFormat="false" ht="12.75" hidden="false" customHeight="false" outlineLevel="0" collapsed="false">
      <c r="AI365" s="1"/>
    </row>
    <row r="366" customFormat="false" ht="12.75" hidden="false" customHeight="false" outlineLevel="0" collapsed="false">
      <c r="AI366" s="1"/>
    </row>
    <row r="367" customFormat="false" ht="12.75" hidden="false" customHeight="false" outlineLevel="0" collapsed="false">
      <c r="AI367" s="1"/>
    </row>
    <row r="368" customFormat="false" ht="12.75" hidden="false" customHeight="false" outlineLevel="0" collapsed="false">
      <c r="AI368" s="1"/>
    </row>
    <row r="369" customFormat="false" ht="12.75" hidden="false" customHeight="false" outlineLevel="0" collapsed="false">
      <c r="AI369" s="1"/>
    </row>
    <row r="370" customFormat="false" ht="12.75" hidden="false" customHeight="false" outlineLevel="0" collapsed="false">
      <c r="AI370" s="1"/>
    </row>
    <row r="371" customFormat="false" ht="12.75" hidden="false" customHeight="false" outlineLevel="0" collapsed="false">
      <c r="AI371" s="1"/>
    </row>
    <row r="372" customFormat="false" ht="12.75" hidden="false" customHeight="false" outlineLevel="0" collapsed="false">
      <c r="AI372" s="1"/>
    </row>
    <row r="373" customFormat="false" ht="12.75" hidden="false" customHeight="false" outlineLevel="0" collapsed="false">
      <c r="AI373" s="1"/>
    </row>
    <row r="374" customFormat="false" ht="12.75" hidden="false" customHeight="false" outlineLevel="0" collapsed="false">
      <c r="AI374" s="1"/>
    </row>
    <row r="375" customFormat="false" ht="12.75" hidden="false" customHeight="false" outlineLevel="0" collapsed="false">
      <c r="AI375" s="1"/>
    </row>
    <row r="376" customFormat="false" ht="12.75" hidden="false" customHeight="false" outlineLevel="0" collapsed="false">
      <c r="AI376" s="1"/>
    </row>
    <row r="377" customFormat="false" ht="12.75" hidden="false" customHeight="false" outlineLevel="0" collapsed="false">
      <c r="AI377" s="1"/>
    </row>
    <row r="378" customFormat="false" ht="12.75" hidden="false" customHeight="false" outlineLevel="0" collapsed="false">
      <c r="AI378" s="1"/>
    </row>
    <row r="379" customFormat="false" ht="12.75" hidden="false" customHeight="false" outlineLevel="0" collapsed="false">
      <c r="AI379" s="1"/>
    </row>
    <row r="380" customFormat="false" ht="12.75" hidden="false" customHeight="false" outlineLevel="0" collapsed="false">
      <c r="AI380" s="1"/>
    </row>
    <row r="381" customFormat="false" ht="12.75" hidden="false" customHeight="false" outlineLevel="0" collapsed="false">
      <c r="AI381" s="1"/>
    </row>
    <row r="382" customFormat="false" ht="12.75" hidden="false" customHeight="false" outlineLevel="0" collapsed="false">
      <c r="AI382" s="1"/>
    </row>
    <row r="383" customFormat="false" ht="12.75" hidden="false" customHeight="false" outlineLevel="0" collapsed="false">
      <c r="AI383" s="1"/>
    </row>
    <row r="384" customFormat="false" ht="12.75" hidden="false" customHeight="false" outlineLevel="0" collapsed="false">
      <c r="AI384" s="1"/>
    </row>
    <row r="385" customFormat="false" ht="12.75" hidden="false" customHeight="false" outlineLevel="0" collapsed="false">
      <c r="AI385" s="1"/>
    </row>
    <row r="386" customFormat="false" ht="12.75" hidden="false" customHeight="false" outlineLevel="0" collapsed="false">
      <c r="AI386" s="1"/>
    </row>
    <row r="387" customFormat="false" ht="12.75" hidden="false" customHeight="false" outlineLevel="0" collapsed="false">
      <c r="AI387" s="1"/>
    </row>
    <row r="388" customFormat="false" ht="12.75" hidden="false" customHeight="false" outlineLevel="0" collapsed="false">
      <c r="AI388" s="1"/>
    </row>
    <row r="389" customFormat="false" ht="12.75" hidden="false" customHeight="false" outlineLevel="0" collapsed="false">
      <c r="AI389" s="1"/>
    </row>
    <row r="390" customFormat="false" ht="12.75" hidden="false" customHeight="false" outlineLevel="0" collapsed="false">
      <c r="AI390" s="1"/>
    </row>
    <row r="391" customFormat="false" ht="12.75" hidden="false" customHeight="false" outlineLevel="0" collapsed="false">
      <c r="AI391" s="1"/>
    </row>
    <row r="392" customFormat="false" ht="12.75" hidden="false" customHeight="false" outlineLevel="0" collapsed="false">
      <c r="AI392" s="1"/>
    </row>
    <row r="393" customFormat="false" ht="12.75" hidden="false" customHeight="false" outlineLevel="0" collapsed="false">
      <c r="AI393" s="1"/>
    </row>
    <row r="394" customFormat="false" ht="12.75" hidden="false" customHeight="false" outlineLevel="0" collapsed="false">
      <c r="AI394" s="1"/>
    </row>
    <row r="395" customFormat="false" ht="12.75" hidden="false" customHeight="false" outlineLevel="0" collapsed="false">
      <c r="AI395" s="1"/>
    </row>
    <row r="396" customFormat="false" ht="12.75" hidden="false" customHeight="false" outlineLevel="0" collapsed="false">
      <c r="AI396" s="1"/>
    </row>
    <row r="397" customFormat="false" ht="12.75" hidden="false" customHeight="false" outlineLevel="0" collapsed="false">
      <c r="AI397" s="1"/>
    </row>
    <row r="398" customFormat="false" ht="12.75" hidden="false" customHeight="false" outlineLevel="0" collapsed="false">
      <c r="AI398" s="1"/>
    </row>
    <row r="399" customFormat="false" ht="12.75" hidden="false" customHeight="false" outlineLevel="0" collapsed="false">
      <c r="AI399" s="1"/>
    </row>
    <row r="400" customFormat="false" ht="12.75" hidden="false" customHeight="false" outlineLevel="0" collapsed="false">
      <c r="AI400" s="1"/>
    </row>
    <row r="401" customFormat="false" ht="12.75" hidden="false" customHeight="false" outlineLevel="0" collapsed="false">
      <c r="AI401" s="1"/>
    </row>
    <row r="402" customFormat="false" ht="12.75" hidden="false" customHeight="false" outlineLevel="0" collapsed="false">
      <c r="AI402" s="1"/>
    </row>
    <row r="403" customFormat="false" ht="12.75" hidden="false" customHeight="false" outlineLevel="0" collapsed="false">
      <c r="AI403" s="1"/>
    </row>
    <row r="404" customFormat="false" ht="12.75" hidden="false" customHeight="false" outlineLevel="0" collapsed="false">
      <c r="AI404" s="1"/>
    </row>
    <row r="405" customFormat="false" ht="12.75" hidden="false" customHeight="false" outlineLevel="0" collapsed="false">
      <c r="AI405" s="1"/>
    </row>
    <row r="406" customFormat="false" ht="12.75" hidden="false" customHeight="false" outlineLevel="0" collapsed="false">
      <c r="AI406" s="1"/>
    </row>
    <row r="407" customFormat="false" ht="12.75" hidden="false" customHeight="false" outlineLevel="0" collapsed="false">
      <c r="AI407" s="1"/>
    </row>
    <row r="408" customFormat="false" ht="12.75" hidden="false" customHeight="false" outlineLevel="0" collapsed="false">
      <c r="AI408" s="1"/>
    </row>
    <row r="409" customFormat="false" ht="12.75" hidden="false" customHeight="false" outlineLevel="0" collapsed="false">
      <c r="AI409" s="1"/>
    </row>
    <row r="410" customFormat="false" ht="12.75" hidden="false" customHeight="false" outlineLevel="0" collapsed="false">
      <c r="AI410" s="1"/>
    </row>
    <row r="411" customFormat="false" ht="12.75" hidden="false" customHeight="false" outlineLevel="0" collapsed="false">
      <c r="AI411" s="1"/>
    </row>
    <row r="412" customFormat="false" ht="12.75" hidden="false" customHeight="false" outlineLevel="0" collapsed="false">
      <c r="AI412" s="1"/>
    </row>
    <row r="413" customFormat="false" ht="12.75" hidden="false" customHeight="false" outlineLevel="0" collapsed="false">
      <c r="AI413" s="1"/>
    </row>
    <row r="414" customFormat="false" ht="12.75" hidden="false" customHeight="false" outlineLevel="0" collapsed="false">
      <c r="AI414" s="1"/>
    </row>
    <row r="415" customFormat="false" ht="12.75" hidden="false" customHeight="false" outlineLevel="0" collapsed="false">
      <c r="AI415" s="1"/>
    </row>
    <row r="416" customFormat="false" ht="12.75" hidden="false" customHeight="false" outlineLevel="0" collapsed="false">
      <c r="AI416" s="1"/>
    </row>
    <row r="417" customFormat="false" ht="12.75" hidden="false" customHeight="false" outlineLevel="0" collapsed="false">
      <c r="AI417" s="1"/>
    </row>
    <row r="418" customFormat="false" ht="12.75" hidden="false" customHeight="false" outlineLevel="0" collapsed="false">
      <c r="AI418" s="1"/>
    </row>
    <row r="419" customFormat="false" ht="12.75" hidden="false" customHeight="false" outlineLevel="0" collapsed="false">
      <c r="AI419" s="1"/>
    </row>
    <row r="420" customFormat="false" ht="12.75" hidden="false" customHeight="false" outlineLevel="0" collapsed="false">
      <c r="AI420" s="1"/>
    </row>
    <row r="421" customFormat="false" ht="12.75" hidden="false" customHeight="false" outlineLevel="0" collapsed="false">
      <c r="AI421" s="1"/>
    </row>
    <row r="422" customFormat="false" ht="12.75" hidden="false" customHeight="false" outlineLevel="0" collapsed="false">
      <c r="AI422" s="1"/>
    </row>
    <row r="423" customFormat="false" ht="12.75" hidden="false" customHeight="false" outlineLevel="0" collapsed="false">
      <c r="AI423" s="1"/>
    </row>
    <row r="424" customFormat="false" ht="12.75" hidden="false" customHeight="false" outlineLevel="0" collapsed="false">
      <c r="AI424" s="1"/>
    </row>
    <row r="425" customFormat="false" ht="12.75" hidden="false" customHeight="false" outlineLevel="0" collapsed="false">
      <c r="AI425" s="1"/>
    </row>
    <row r="426" customFormat="false" ht="12.75" hidden="false" customHeight="false" outlineLevel="0" collapsed="false">
      <c r="AI426" s="1"/>
    </row>
    <row r="427" customFormat="false" ht="12.75" hidden="false" customHeight="false" outlineLevel="0" collapsed="false">
      <c r="AI427" s="1"/>
    </row>
    <row r="428" customFormat="false" ht="12.75" hidden="false" customHeight="false" outlineLevel="0" collapsed="false">
      <c r="AI428" s="1"/>
    </row>
    <row r="429" customFormat="false" ht="12.75" hidden="false" customHeight="false" outlineLevel="0" collapsed="false">
      <c r="AI429" s="1"/>
    </row>
    <row r="430" customFormat="false" ht="12.75" hidden="false" customHeight="false" outlineLevel="0" collapsed="false">
      <c r="AI430" s="1"/>
    </row>
    <row r="431" customFormat="false" ht="12.75" hidden="false" customHeight="false" outlineLevel="0" collapsed="false">
      <c r="AI431" s="1"/>
    </row>
    <row r="432" customFormat="false" ht="12.75" hidden="false" customHeight="false" outlineLevel="0" collapsed="false">
      <c r="AI432" s="1"/>
    </row>
    <row r="433" customFormat="false" ht="12.75" hidden="false" customHeight="false" outlineLevel="0" collapsed="false">
      <c r="AI433" s="1"/>
    </row>
    <row r="434" customFormat="false" ht="12.75" hidden="false" customHeight="false" outlineLevel="0" collapsed="false">
      <c r="AI434" s="1"/>
    </row>
    <row r="435" customFormat="false" ht="12.75" hidden="false" customHeight="false" outlineLevel="0" collapsed="false">
      <c r="AI435" s="1"/>
    </row>
    <row r="436" customFormat="false" ht="12.75" hidden="false" customHeight="false" outlineLevel="0" collapsed="false">
      <c r="AI436" s="1"/>
    </row>
    <row r="437" customFormat="false" ht="12.75" hidden="false" customHeight="false" outlineLevel="0" collapsed="false">
      <c r="AI437" s="1"/>
    </row>
    <row r="438" customFormat="false" ht="12.75" hidden="false" customHeight="false" outlineLevel="0" collapsed="false">
      <c r="AI438" s="1"/>
    </row>
    <row r="439" customFormat="false" ht="12.75" hidden="false" customHeight="false" outlineLevel="0" collapsed="false">
      <c r="AI439" s="1"/>
    </row>
    <row r="440" customFormat="false" ht="12.75" hidden="false" customHeight="false" outlineLevel="0" collapsed="false">
      <c r="AI440" s="1"/>
    </row>
    <row r="441" customFormat="false" ht="12.75" hidden="false" customHeight="false" outlineLevel="0" collapsed="false">
      <c r="AI441" s="1"/>
    </row>
    <row r="442" customFormat="false" ht="12.75" hidden="false" customHeight="false" outlineLevel="0" collapsed="false">
      <c r="AI442" s="1"/>
    </row>
    <row r="443" customFormat="false" ht="12.75" hidden="false" customHeight="false" outlineLevel="0" collapsed="false">
      <c r="AI443" s="1"/>
    </row>
    <row r="444" customFormat="false" ht="12.75" hidden="false" customHeight="false" outlineLevel="0" collapsed="false">
      <c r="AI444" s="1"/>
    </row>
    <row r="445" customFormat="false" ht="12.75" hidden="false" customHeight="false" outlineLevel="0" collapsed="false">
      <c r="AI445" s="1"/>
    </row>
    <row r="446" customFormat="false" ht="12.75" hidden="false" customHeight="false" outlineLevel="0" collapsed="false">
      <c r="AI446" s="1"/>
    </row>
    <row r="447" customFormat="false" ht="12.75" hidden="false" customHeight="false" outlineLevel="0" collapsed="false">
      <c r="AI447" s="1"/>
    </row>
    <row r="448" customFormat="false" ht="12.75" hidden="false" customHeight="false" outlineLevel="0" collapsed="false">
      <c r="AI448" s="1"/>
    </row>
    <row r="449" customFormat="false" ht="12.75" hidden="false" customHeight="false" outlineLevel="0" collapsed="false">
      <c r="AI449" s="1"/>
    </row>
    <row r="450" customFormat="false" ht="12.75" hidden="false" customHeight="false" outlineLevel="0" collapsed="false">
      <c r="AI450" s="1"/>
    </row>
    <row r="451" customFormat="false" ht="12.75" hidden="false" customHeight="false" outlineLevel="0" collapsed="false">
      <c r="AI451" s="1"/>
    </row>
    <row r="452" customFormat="false" ht="12.75" hidden="false" customHeight="false" outlineLevel="0" collapsed="false">
      <c r="AI452" s="1"/>
    </row>
    <row r="453" customFormat="false" ht="12.75" hidden="false" customHeight="false" outlineLevel="0" collapsed="false">
      <c r="AI453" s="1"/>
    </row>
    <row r="454" customFormat="false" ht="12.75" hidden="false" customHeight="false" outlineLevel="0" collapsed="false">
      <c r="AI454" s="1"/>
    </row>
    <row r="455" customFormat="false" ht="12.75" hidden="false" customHeight="false" outlineLevel="0" collapsed="false">
      <c r="AI455" s="1"/>
    </row>
    <row r="456" customFormat="false" ht="12.75" hidden="false" customHeight="false" outlineLevel="0" collapsed="false">
      <c r="AI456" s="1"/>
    </row>
    <row r="457" customFormat="false" ht="12.75" hidden="false" customHeight="false" outlineLevel="0" collapsed="false">
      <c r="AI457" s="1"/>
    </row>
    <row r="458" customFormat="false" ht="12.75" hidden="false" customHeight="false" outlineLevel="0" collapsed="false">
      <c r="AI458" s="1"/>
    </row>
    <row r="459" customFormat="false" ht="12.75" hidden="false" customHeight="false" outlineLevel="0" collapsed="false">
      <c r="AI459" s="1"/>
    </row>
    <row r="460" customFormat="false" ht="12.75" hidden="false" customHeight="false" outlineLevel="0" collapsed="false">
      <c r="AI460" s="1"/>
    </row>
    <row r="461" customFormat="false" ht="12.75" hidden="false" customHeight="false" outlineLevel="0" collapsed="false">
      <c r="AI461" s="1"/>
    </row>
    <row r="462" customFormat="false" ht="12.75" hidden="false" customHeight="false" outlineLevel="0" collapsed="false">
      <c r="AI462" s="1"/>
    </row>
    <row r="463" customFormat="false" ht="12.75" hidden="false" customHeight="false" outlineLevel="0" collapsed="false">
      <c r="AI463" s="1"/>
    </row>
    <row r="464" customFormat="false" ht="12.75" hidden="false" customHeight="false" outlineLevel="0" collapsed="false">
      <c r="AI464" s="1"/>
    </row>
    <row r="465" customFormat="false" ht="12.75" hidden="false" customHeight="false" outlineLevel="0" collapsed="false">
      <c r="AI465" s="1"/>
    </row>
    <row r="466" customFormat="false" ht="12.75" hidden="false" customHeight="false" outlineLevel="0" collapsed="false">
      <c r="AI466" s="1"/>
    </row>
    <row r="467" customFormat="false" ht="12.75" hidden="false" customHeight="false" outlineLevel="0" collapsed="false">
      <c r="AI467" s="1"/>
    </row>
    <row r="468" customFormat="false" ht="12.75" hidden="false" customHeight="false" outlineLevel="0" collapsed="false">
      <c r="AI468" s="1"/>
    </row>
    <row r="469" customFormat="false" ht="12.75" hidden="false" customHeight="false" outlineLevel="0" collapsed="false">
      <c r="AI469" s="1"/>
    </row>
    <row r="470" customFormat="false" ht="12.75" hidden="false" customHeight="false" outlineLevel="0" collapsed="false">
      <c r="AI470" s="1"/>
    </row>
    <row r="471" customFormat="false" ht="12.75" hidden="false" customHeight="false" outlineLevel="0" collapsed="false">
      <c r="AI471" s="1"/>
    </row>
    <row r="472" customFormat="false" ht="12.75" hidden="false" customHeight="false" outlineLevel="0" collapsed="false">
      <c r="AI472" s="1"/>
    </row>
    <row r="473" customFormat="false" ht="12.75" hidden="false" customHeight="false" outlineLevel="0" collapsed="false">
      <c r="AI473" s="1"/>
    </row>
    <row r="474" customFormat="false" ht="12.75" hidden="false" customHeight="false" outlineLevel="0" collapsed="false">
      <c r="AI474" s="1"/>
    </row>
    <row r="475" customFormat="false" ht="12.75" hidden="false" customHeight="false" outlineLevel="0" collapsed="false">
      <c r="AI475" s="1"/>
    </row>
    <row r="476" customFormat="false" ht="12.75" hidden="false" customHeight="false" outlineLevel="0" collapsed="false">
      <c r="AI476" s="1"/>
    </row>
    <row r="477" customFormat="false" ht="12.75" hidden="false" customHeight="false" outlineLevel="0" collapsed="false">
      <c r="AI477" s="1"/>
    </row>
    <row r="478" customFormat="false" ht="12.75" hidden="false" customHeight="false" outlineLevel="0" collapsed="false">
      <c r="AI478" s="1"/>
    </row>
    <row r="479" customFormat="false" ht="12.75" hidden="false" customHeight="false" outlineLevel="0" collapsed="false">
      <c r="AI479" s="1"/>
    </row>
    <row r="480" customFormat="false" ht="12.75" hidden="false" customHeight="false" outlineLevel="0" collapsed="false">
      <c r="AI480" s="1"/>
    </row>
    <row r="481" customFormat="false" ht="12.75" hidden="false" customHeight="false" outlineLevel="0" collapsed="false">
      <c r="AI481" s="1"/>
    </row>
    <row r="482" customFormat="false" ht="12.75" hidden="false" customHeight="false" outlineLevel="0" collapsed="false">
      <c r="AI482" s="1"/>
    </row>
    <row r="483" customFormat="false" ht="12.75" hidden="false" customHeight="false" outlineLevel="0" collapsed="false">
      <c r="AI483" s="1"/>
    </row>
    <row r="484" customFormat="false" ht="12.75" hidden="false" customHeight="false" outlineLevel="0" collapsed="false">
      <c r="AI484" s="1"/>
    </row>
    <row r="485" customFormat="false" ht="12.75" hidden="false" customHeight="false" outlineLevel="0" collapsed="false">
      <c r="AI485" s="1"/>
    </row>
    <row r="486" customFormat="false" ht="12.75" hidden="false" customHeight="false" outlineLevel="0" collapsed="false">
      <c r="AI486" s="1"/>
    </row>
    <row r="487" customFormat="false" ht="12.75" hidden="false" customHeight="false" outlineLevel="0" collapsed="false">
      <c r="AI487" s="1"/>
    </row>
    <row r="488" customFormat="false" ht="12.75" hidden="false" customHeight="false" outlineLevel="0" collapsed="false">
      <c r="AI488" s="1"/>
    </row>
    <row r="489" customFormat="false" ht="12.75" hidden="false" customHeight="false" outlineLevel="0" collapsed="false">
      <c r="AI489" s="1"/>
    </row>
    <row r="490" customFormat="false" ht="12.75" hidden="false" customHeight="false" outlineLevel="0" collapsed="false">
      <c r="AI490" s="1"/>
    </row>
    <row r="491" customFormat="false" ht="12.75" hidden="false" customHeight="false" outlineLevel="0" collapsed="false">
      <c r="AI491" s="1"/>
    </row>
    <row r="492" customFormat="false" ht="12.75" hidden="false" customHeight="false" outlineLevel="0" collapsed="false">
      <c r="AI492" s="1"/>
    </row>
    <row r="493" customFormat="false" ht="12.75" hidden="false" customHeight="false" outlineLevel="0" collapsed="false">
      <c r="AI493" s="1"/>
    </row>
    <row r="494" customFormat="false" ht="12.75" hidden="false" customHeight="false" outlineLevel="0" collapsed="false">
      <c r="AI494" s="1"/>
    </row>
    <row r="495" customFormat="false" ht="12.75" hidden="false" customHeight="false" outlineLevel="0" collapsed="false">
      <c r="AI495" s="1"/>
    </row>
    <row r="496" customFormat="false" ht="12.75" hidden="false" customHeight="false" outlineLevel="0" collapsed="false">
      <c r="AI496" s="1"/>
    </row>
    <row r="497" customFormat="false" ht="12.75" hidden="false" customHeight="false" outlineLevel="0" collapsed="false">
      <c r="AI497" s="1"/>
    </row>
    <row r="498" customFormat="false" ht="12.75" hidden="false" customHeight="false" outlineLevel="0" collapsed="false">
      <c r="AI498" s="1"/>
    </row>
    <row r="499" customFormat="false" ht="12.75" hidden="false" customHeight="false" outlineLevel="0" collapsed="false">
      <c r="AI499" s="1"/>
    </row>
    <row r="500" customFormat="false" ht="12.75" hidden="false" customHeight="false" outlineLevel="0" collapsed="false">
      <c r="AI500" s="1"/>
    </row>
    <row r="501" customFormat="false" ht="12.75" hidden="false" customHeight="false" outlineLevel="0" collapsed="false">
      <c r="AI501" s="1"/>
    </row>
    <row r="502" customFormat="false" ht="12.75" hidden="false" customHeight="false" outlineLevel="0" collapsed="false">
      <c r="AI502" s="1"/>
    </row>
    <row r="503" customFormat="false" ht="12.75" hidden="false" customHeight="false" outlineLevel="0" collapsed="false">
      <c r="AI503" s="1"/>
    </row>
    <row r="504" customFormat="false" ht="12.75" hidden="false" customHeight="false" outlineLevel="0" collapsed="false">
      <c r="AI504" s="1"/>
    </row>
    <row r="505" customFormat="false" ht="12.75" hidden="false" customHeight="false" outlineLevel="0" collapsed="false">
      <c r="AI505" s="1"/>
    </row>
    <row r="506" customFormat="false" ht="12.75" hidden="false" customHeight="false" outlineLevel="0" collapsed="false">
      <c r="AI506" s="1"/>
    </row>
    <row r="507" customFormat="false" ht="12.75" hidden="false" customHeight="false" outlineLevel="0" collapsed="false">
      <c r="AI507" s="1"/>
    </row>
    <row r="508" customFormat="false" ht="12.75" hidden="false" customHeight="false" outlineLevel="0" collapsed="false">
      <c r="AI508" s="1"/>
    </row>
    <row r="509" customFormat="false" ht="12.75" hidden="false" customHeight="false" outlineLevel="0" collapsed="false">
      <c r="AI509" s="1"/>
    </row>
    <row r="510" customFormat="false" ht="12.75" hidden="false" customHeight="false" outlineLevel="0" collapsed="false">
      <c r="AI510" s="1"/>
    </row>
    <row r="511" customFormat="false" ht="12.75" hidden="false" customHeight="false" outlineLevel="0" collapsed="false">
      <c r="AI511" s="1"/>
    </row>
    <row r="512" customFormat="false" ht="12.75" hidden="false" customHeight="false" outlineLevel="0" collapsed="false">
      <c r="AI512" s="1"/>
    </row>
    <row r="513" customFormat="false" ht="12.75" hidden="false" customHeight="false" outlineLevel="0" collapsed="false">
      <c r="AI513" s="1"/>
    </row>
    <row r="514" customFormat="false" ht="12.75" hidden="false" customHeight="false" outlineLevel="0" collapsed="false">
      <c r="AI514" s="1"/>
    </row>
    <row r="515" customFormat="false" ht="12.75" hidden="false" customHeight="false" outlineLevel="0" collapsed="false">
      <c r="AI515" s="1"/>
    </row>
    <row r="516" customFormat="false" ht="12.75" hidden="false" customHeight="false" outlineLevel="0" collapsed="false">
      <c r="AI516" s="1"/>
    </row>
    <row r="517" customFormat="false" ht="12.75" hidden="false" customHeight="false" outlineLevel="0" collapsed="false">
      <c r="AI517" s="1"/>
    </row>
    <row r="518" customFormat="false" ht="12.75" hidden="false" customHeight="false" outlineLevel="0" collapsed="false">
      <c r="AI518" s="1"/>
    </row>
    <row r="519" customFormat="false" ht="12.75" hidden="false" customHeight="false" outlineLevel="0" collapsed="false">
      <c r="AI519" s="1"/>
    </row>
    <row r="520" customFormat="false" ht="12.75" hidden="false" customHeight="false" outlineLevel="0" collapsed="false">
      <c r="AI520" s="1"/>
    </row>
    <row r="521" customFormat="false" ht="12.75" hidden="false" customHeight="false" outlineLevel="0" collapsed="false">
      <c r="AI521" s="1"/>
    </row>
    <row r="522" customFormat="false" ht="12.75" hidden="false" customHeight="false" outlineLevel="0" collapsed="false">
      <c r="AI522" s="1"/>
    </row>
    <row r="523" customFormat="false" ht="12.75" hidden="false" customHeight="false" outlineLevel="0" collapsed="false">
      <c r="AI523" s="1"/>
    </row>
    <row r="524" customFormat="false" ht="12.75" hidden="false" customHeight="false" outlineLevel="0" collapsed="false">
      <c r="AI524" s="1"/>
    </row>
    <row r="525" customFormat="false" ht="12.75" hidden="false" customHeight="false" outlineLevel="0" collapsed="false">
      <c r="AI525" s="1"/>
    </row>
    <row r="526" customFormat="false" ht="12.75" hidden="false" customHeight="false" outlineLevel="0" collapsed="false">
      <c r="AI526" s="1"/>
    </row>
    <row r="527" customFormat="false" ht="12.75" hidden="false" customHeight="false" outlineLevel="0" collapsed="false">
      <c r="AI527" s="1"/>
    </row>
    <row r="528" customFormat="false" ht="12.75" hidden="false" customHeight="false" outlineLevel="0" collapsed="false">
      <c r="AI528" s="1"/>
    </row>
    <row r="529" customFormat="false" ht="12.75" hidden="false" customHeight="false" outlineLevel="0" collapsed="false">
      <c r="AI529" s="1"/>
    </row>
    <row r="530" customFormat="false" ht="12.75" hidden="false" customHeight="false" outlineLevel="0" collapsed="false">
      <c r="AI530" s="1"/>
    </row>
    <row r="531" customFormat="false" ht="12.75" hidden="false" customHeight="false" outlineLevel="0" collapsed="false">
      <c r="AI531" s="1"/>
    </row>
    <row r="532" customFormat="false" ht="12.75" hidden="false" customHeight="false" outlineLevel="0" collapsed="false">
      <c r="AI532" s="1"/>
    </row>
    <row r="533" customFormat="false" ht="12.75" hidden="false" customHeight="false" outlineLevel="0" collapsed="false">
      <c r="AI533" s="1"/>
    </row>
    <row r="534" customFormat="false" ht="12.75" hidden="false" customHeight="false" outlineLevel="0" collapsed="false">
      <c r="AI534" s="1"/>
    </row>
    <row r="535" customFormat="false" ht="12.75" hidden="false" customHeight="false" outlineLevel="0" collapsed="false">
      <c r="AI535" s="1"/>
    </row>
    <row r="536" customFormat="false" ht="12.75" hidden="false" customHeight="false" outlineLevel="0" collapsed="false">
      <c r="AI536" s="1"/>
    </row>
    <row r="537" customFormat="false" ht="12.75" hidden="false" customHeight="false" outlineLevel="0" collapsed="false">
      <c r="AI537" s="1"/>
    </row>
    <row r="538" customFormat="false" ht="12.75" hidden="false" customHeight="false" outlineLevel="0" collapsed="false">
      <c r="AI538" s="1"/>
    </row>
    <row r="539" customFormat="false" ht="12.75" hidden="false" customHeight="false" outlineLevel="0" collapsed="false">
      <c r="AI539" s="1"/>
    </row>
    <row r="540" customFormat="false" ht="12.75" hidden="false" customHeight="false" outlineLevel="0" collapsed="false">
      <c r="AI540" s="1"/>
    </row>
    <row r="541" customFormat="false" ht="12.75" hidden="false" customHeight="false" outlineLevel="0" collapsed="false">
      <c r="AI541" s="1"/>
    </row>
    <row r="542" customFormat="false" ht="12.75" hidden="false" customHeight="false" outlineLevel="0" collapsed="false">
      <c r="AI542" s="1"/>
    </row>
    <row r="543" customFormat="false" ht="12.75" hidden="false" customHeight="false" outlineLevel="0" collapsed="false">
      <c r="AI543" s="1"/>
    </row>
    <row r="544" customFormat="false" ht="12.75" hidden="false" customHeight="false" outlineLevel="0" collapsed="false">
      <c r="AI544" s="1"/>
    </row>
    <row r="545" customFormat="false" ht="12.75" hidden="false" customHeight="false" outlineLevel="0" collapsed="false">
      <c r="AI545" s="1"/>
    </row>
    <row r="546" customFormat="false" ht="12.75" hidden="false" customHeight="false" outlineLevel="0" collapsed="false">
      <c r="AI546" s="1"/>
    </row>
    <row r="547" customFormat="false" ht="12.75" hidden="false" customHeight="false" outlineLevel="0" collapsed="false">
      <c r="AI547" s="1"/>
    </row>
    <row r="548" customFormat="false" ht="12.75" hidden="false" customHeight="false" outlineLevel="0" collapsed="false">
      <c r="AI548" s="1"/>
    </row>
    <row r="549" customFormat="false" ht="12.75" hidden="false" customHeight="false" outlineLevel="0" collapsed="false">
      <c r="AI549" s="1"/>
    </row>
    <row r="550" customFormat="false" ht="12.75" hidden="false" customHeight="false" outlineLevel="0" collapsed="false">
      <c r="AI550" s="1"/>
    </row>
    <row r="551" customFormat="false" ht="12.75" hidden="false" customHeight="false" outlineLevel="0" collapsed="false">
      <c r="AI551" s="1"/>
    </row>
    <row r="552" customFormat="false" ht="12.75" hidden="false" customHeight="false" outlineLevel="0" collapsed="false">
      <c r="AI552" s="1"/>
    </row>
    <row r="553" customFormat="false" ht="12.75" hidden="false" customHeight="false" outlineLevel="0" collapsed="false">
      <c r="AI553" s="1"/>
    </row>
    <row r="554" customFormat="false" ht="12.75" hidden="false" customHeight="false" outlineLevel="0" collapsed="false">
      <c r="AI554" s="1"/>
    </row>
    <row r="555" customFormat="false" ht="12.75" hidden="false" customHeight="false" outlineLevel="0" collapsed="false">
      <c r="AI555" s="1"/>
    </row>
    <row r="556" customFormat="false" ht="12.75" hidden="false" customHeight="false" outlineLevel="0" collapsed="false">
      <c r="AI556" s="1"/>
    </row>
    <row r="557" customFormat="false" ht="12.75" hidden="false" customHeight="false" outlineLevel="0" collapsed="false">
      <c r="AI557" s="1"/>
    </row>
    <row r="558" customFormat="false" ht="12.75" hidden="false" customHeight="false" outlineLevel="0" collapsed="false">
      <c r="AI558" s="1"/>
    </row>
    <row r="559" customFormat="false" ht="12.75" hidden="false" customHeight="false" outlineLevel="0" collapsed="false">
      <c r="AI559" s="1"/>
    </row>
    <row r="560" customFormat="false" ht="12.75" hidden="false" customHeight="false" outlineLevel="0" collapsed="false">
      <c r="AI560" s="1"/>
    </row>
    <row r="561" customFormat="false" ht="12.75" hidden="false" customHeight="false" outlineLevel="0" collapsed="false">
      <c r="AI561" s="1"/>
    </row>
    <row r="562" customFormat="false" ht="12.75" hidden="false" customHeight="false" outlineLevel="0" collapsed="false">
      <c r="AI562" s="1"/>
    </row>
    <row r="563" customFormat="false" ht="12.75" hidden="false" customHeight="false" outlineLevel="0" collapsed="false">
      <c r="AI563" s="1"/>
    </row>
    <row r="564" customFormat="false" ht="12.75" hidden="false" customHeight="false" outlineLevel="0" collapsed="false">
      <c r="AI564" s="1"/>
    </row>
    <row r="565" customFormat="false" ht="12.75" hidden="false" customHeight="false" outlineLevel="0" collapsed="false">
      <c r="AI565" s="1"/>
    </row>
    <row r="566" customFormat="false" ht="12.75" hidden="false" customHeight="false" outlineLevel="0" collapsed="false">
      <c r="AI566" s="1"/>
    </row>
    <row r="567" customFormat="false" ht="12.75" hidden="false" customHeight="false" outlineLevel="0" collapsed="false">
      <c r="AI567" s="1"/>
    </row>
    <row r="568" customFormat="false" ht="12.75" hidden="false" customHeight="false" outlineLevel="0" collapsed="false">
      <c r="AI568" s="1"/>
    </row>
    <row r="569" customFormat="false" ht="12.75" hidden="false" customHeight="false" outlineLevel="0" collapsed="false">
      <c r="AI569" s="1"/>
    </row>
    <row r="570" customFormat="false" ht="12.75" hidden="false" customHeight="false" outlineLevel="0" collapsed="false">
      <c r="AI570" s="1"/>
    </row>
    <row r="571" customFormat="false" ht="12.75" hidden="false" customHeight="false" outlineLevel="0" collapsed="false">
      <c r="AI571" s="1"/>
    </row>
    <row r="572" customFormat="false" ht="12.75" hidden="false" customHeight="false" outlineLevel="0" collapsed="false">
      <c r="AI572" s="1"/>
    </row>
    <row r="573" customFormat="false" ht="12.75" hidden="false" customHeight="false" outlineLevel="0" collapsed="false">
      <c r="AI573" s="1"/>
    </row>
    <row r="574" customFormat="false" ht="12.75" hidden="false" customHeight="false" outlineLevel="0" collapsed="false">
      <c r="AI574" s="1"/>
    </row>
    <row r="575" customFormat="false" ht="12.75" hidden="false" customHeight="false" outlineLevel="0" collapsed="false">
      <c r="AI575" s="1"/>
    </row>
    <row r="576" customFormat="false" ht="12.75" hidden="false" customHeight="false" outlineLevel="0" collapsed="false">
      <c r="AI576" s="1"/>
    </row>
    <row r="577" customFormat="false" ht="12.75" hidden="false" customHeight="false" outlineLevel="0" collapsed="false">
      <c r="AI577" s="1"/>
    </row>
    <row r="578" customFormat="false" ht="12.75" hidden="false" customHeight="false" outlineLevel="0" collapsed="false">
      <c r="AI578" s="1"/>
    </row>
    <row r="579" customFormat="false" ht="12.75" hidden="false" customHeight="false" outlineLevel="0" collapsed="false">
      <c r="AI579" s="1"/>
    </row>
    <row r="580" customFormat="false" ht="12.75" hidden="false" customHeight="false" outlineLevel="0" collapsed="false">
      <c r="AI580" s="1"/>
    </row>
    <row r="581" customFormat="false" ht="12.75" hidden="false" customHeight="false" outlineLevel="0" collapsed="false">
      <c r="AI581" s="1"/>
    </row>
    <row r="582" customFormat="false" ht="12.75" hidden="false" customHeight="false" outlineLevel="0" collapsed="false">
      <c r="AI582" s="1"/>
    </row>
    <row r="583" customFormat="false" ht="12.75" hidden="false" customHeight="false" outlineLevel="0" collapsed="false">
      <c r="AI583" s="1"/>
    </row>
    <row r="584" customFormat="false" ht="12.75" hidden="false" customHeight="false" outlineLevel="0" collapsed="false">
      <c r="AI584" s="1"/>
    </row>
    <row r="585" customFormat="false" ht="12.75" hidden="false" customHeight="false" outlineLevel="0" collapsed="false">
      <c r="AI585" s="1"/>
    </row>
    <row r="586" customFormat="false" ht="12.75" hidden="false" customHeight="false" outlineLevel="0" collapsed="false">
      <c r="AI586" s="1"/>
    </row>
    <row r="587" customFormat="false" ht="12.75" hidden="false" customHeight="false" outlineLevel="0" collapsed="false">
      <c r="AI587" s="1"/>
    </row>
    <row r="588" customFormat="false" ht="12.75" hidden="false" customHeight="false" outlineLevel="0" collapsed="false">
      <c r="AI588" s="1"/>
    </row>
    <row r="589" customFormat="false" ht="12.75" hidden="false" customHeight="false" outlineLevel="0" collapsed="false">
      <c r="AI589" s="1"/>
    </row>
    <row r="590" customFormat="false" ht="12.75" hidden="false" customHeight="false" outlineLevel="0" collapsed="false">
      <c r="AI590" s="1"/>
    </row>
    <row r="591" customFormat="false" ht="12.75" hidden="false" customHeight="false" outlineLevel="0" collapsed="false">
      <c r="AI591" s="1"/>
    </row>
    <row r="592" customFormat="false" ht="12.75" hidden="false" customHeight="false" outlineLevel="0" collapsed="false">
      <c r="AI592" s="1"/>
    </row>
    <row r="593" customFormat="false" ht="12.75" hidden="false" customHeight="false" outlineLevel="0" collapsed="false">
      <c r="AI593" s="1"/>
    </row>
    <row r="594" customFormat="false" ht="12.75" hidden="false" customHeight="false" outlineLevel="0" collapsed="false">
      <c r="AI594" s="1"/>
    </row>
    <row r="595" customFormat="false" ht="12.75" hidden="false" customHeight="false" outlineLevel="0" collapsed="false">
      <c r="AI595" s="1"/>
    </row>
    <row r="596" customFormat="false" ht="12.75" hidden="false" customHeight="false" outlineLevel="0" collapsed="false">
      <c r="AI596" s="1"/>
    </row>
    <row r="597" customFormat="false" ht="12.75" hidden="false" customHeight="false" outlineLevel="0" collapsed="false">
      <c r="AI597" s="1"/>
    </row>
    <row r="598" customFormat="false" ht="12.75" hidden="false" customHeight="false" outlineLevel="0" collapsed="false">
      <c r="AI598" s="1"/>
    </row>
    <row r="599" customFormat="false" ht="12.75" hidden="false" customHeight="false" outlineLevel="0" collapsed="false">
      <c r="AI599" s="1"/>
    </row>
    <row r="600" customFormat="false" ht="12.75" hidden="false" customHeight="false" outlineLevel="0" collapsed="false">
      <c r="AI600" s="1"/>
    </row>
    <row r="601" customFormat="false" ht="12.75" hidden="false" customHeight="false" outlineLevel="0" collapsed="false">
      <c r="AI601" s="1"/>
    </row>
    <row r="602" customFormat="false" ht="12.75" hidden="false" customHeight="false" outlineLevel="0" collapsed="false">
      <c r="AI602" s="1"/>
    </row>
    <row r="603" customFormat="false" ht="12.75" hidden="false" customHeight="false" outlineLevel="0" collapsed="false">
      <c r="AI603" s="1"/>
    </row>
    <row r="604" customFormat="false" ht="12.75" hidden="false" customHeight="false" outlineLevel="0" collapsed="false">
      <c r="AI604" s="1"/>
    </row>
    <row r="605" customFormat="false" ht="12.75" hidden="false" customHeight="false" outlineLevel="0" collapsed="false">
      <c r="AI605" s="1"/>
    </row>
    <row r="606" customFormat="false" ht="12.75" hidden="false" customHeight="false" outlineLevel="0" collapsed="false">
      <c r="AI606" s="1"/>
    </row>
    <row r="607" customFormat="false" ht="12.75" hidden="false" customHeight="false" outlineLevel="0" collapsed="false">
      <c r="AI607" s="1"/>
    </row>
    <row r="608" customFormat="false" ht="12.75" hidden="false" customHeight="false" outlineLevel="0" collapsed="false">
      <c r="AI608" s="1"/>
    </row>
    <row r="609" customFormat="false" ht="12.75" hidden="false" customHeight="false" outlineLevel="0" collapsed="false">
      <c r="AI609" s="1"/>
    </row>
    <row r="610" customFormat="false" ht="12.75" hidden="false" customHeight="false" outlineLevel="0" collapsed="false">
      <c r="AI610" s="1"/>
    </row>
    <row r="611" customFormat="false" ht="12.75" hidden="false" customHeight="false" outlineLevel="0" collapsed="false">
      <c r="AI611" s="1"/>
    </row>
    <row r="612" customFormat="false" ht="12.75" hidden="false" customHeight="false" outlineLevel="0" collapsed="false">
      <c r="AI612" s="1"/>
    </row>
    <row r="613" customFormat="false" ht="12.75" hidden="false" customHeight="false" outlineLevel="0" collapsed="false">
      <c r="AI613" s="1"/>
    </row>
    <row r="614" customFormat="false" ht="12.75" hidden="false" customHeight="false" outlineLevel="0" collapsed="false">
      <c r="AI614" s="1"/>
    </row>
    <row r="615" customFormat="false" ht="12.75" hidden="false" customHeight="false" outlineLevel="0" collapsed="false">
      <c r="AI615" s="1"/>
    </row>
    <row r="616" customFormat="false" ht="12.75" hidden="false" customHeight="false" outlineLevel="0" collapsed="false">
      <c r="AI616" s="1"/>
    </row>
    <row r="617" customFormat="false" ht="12.75" hidden="false" customHeight="false" outlineLevel="0" collapsed="false">
      <c r="AI617" s="1"/>
    </row>
    <row r="618" customFormat="false" ht="12.75" hidden="false" customHeight="false" outlineLevel="0" collapsed="false">
      <c r="AI618" s="1"/>
    </row>
    <row r="619" customFormat="false" ht="12.75" hidden="false" customHeight="false" outlineLevel="0" collapsed="false">
      <c r="AI619" s="1"/>
    </row>
    <row r="620" customFormat="false" ht="12.75" hidden="false" customHeight="false" outlineLevel="0" collapsed="false">
      <c r="AI620" s="1"/>
    </row>
    <row r="621" customFormat="false" ht="12.75" hidden="false" customHeight="false" outlineLevel="0" collapsed="false">
      <c r="AI621" s="1"/>
    </row>
    <row r="622" customFormat="false" ht="12.75" hidden="false" customHeight="false" outlineLevel="0" collapsed="false">
      <c r="AI622" s="1"/>
    </row>
    <row r="623" customFormat="false" ht="12.75" hidden="false" customHeight="false" outlineLevel="0" collapsed="false">
      <c r="AI623" s="1"/>
    </row>
    <row r="624" customFormat="false" ht="12.75" hidden="false" customHeight="false" outlineLevel="0" collapsed="false">
      <c r="AI624" s="1"/>
    </row>
    <row r="625" customFormat="false" ht="12.75" hidden="false" customHeight="false" outlineLevel="0" collapsed="false">
      <c r="AI625" s="1"/>
    </row>
    <row r="626" customFormat="false" ht="12.75" hidden="false" customHeight="false" outlineLevel="0" collapsed="false">
      <c r="AI626" s="1"/>
    </row>
    <row r="627" customFormat="false" ht="12.75" hidden="false" customHeight="false" outlineLevel="0" collapsed="false">
      <c r="AI627" s="1"/>
    </row>
    <row r="628" customFormat="false" ht="12.75" hidden="false" customHeight="false" outlineLevel="0" collapsed="false">
      <c r="AI628" s="1"/>
    </row>
    <row r="629" customFormat="false" ht="12.75" hidden="false" customHeight="false" outlineLevel="0" collapsed="false">
      <c r="AI629" s="1"/>
    </row>
    <row r="630" customFormat="false" ht="12.75" hidden="false" customHeight="false" outlineLevel="0" collapsed="false">
      <c r="AI630" s="1"/>
    </row>
    <row r="631" customFormat="false" ht="12.75" hidden="false" customHeight="false" outlineLevel="0" collapsed="false">
      <c r="AI631" s="1"/>
    </row>
    <row r="632" customFormat="false" ht="12.75" hidden="false" customHeight="false" outlineLevel="0" collapsed="false">
      <c r="AI632" s="1"/>
    </row>
    <row r="633" customFormat="false" ht="12.75" hidden="false" customHeight="false" outlineLevel="0" collapsed="false">
      <c r="AI633" s="1"/>
    </row>
    <row r="634" customFormat="false" ht="12.75" hidden="false" customHeight="false" outlineLevel="0" collapsed="false">
      <c r="AI634" s="1"/>
    </row>
    <row r="635" customFormat="false" ht="12.75" hidden="false" customHeight="false" outlineLevel="0" collapsed="false">
      <c r="AI635" s="1"/>
    </row>
    <row r="636" customFormat="false" ht="12.75" hidden="false" customHeight="false" outlineLevel="0" collapsed="false">
      <c r="AI636" s="1"/>
    </row>
    <row r="637" customFormat="false" ht="12.75" hidden="false" customHeight="false" outlineLevel="0" collapsed="false">
      <c r="AI637" s="1"/>
    </row>
    <row r="638" customFormat="false" ht="12.75" hidden="false" customHeight="false" outlineLevel="0" collapsed="false">
      <c r="AI638" s="1"/>
    </row>
    <row r="639" customFormat="false" ht="12.75" hidden="false" customHeight="false" outlineLevel="0" collapsed="false">
      <c r="AI639" s="1"/>
    </row>
    <row r="640" customFormat="false" ht="12.75" hidden="false" customHeight="false" outlineLevel="0" collapsed="false">
      <c r="AI640" s="1"/>
    </row>
    <row r="641" customFormat="false" ht="12.75" hidden="false" customHeight="false" outlineLevel="0" collapsed="false">
      <c r="AI641" s="1"/>
    </row>
    <row r="642" customFormat="false" ht="12.75" hidden="false" customHeight="false" outlineLevel="0" collapsed="false">
      <c r="AI642" s="1"/>
    </row>
    <row r="643" customFormat="false" ht="12.75" hidden="false" customHeight="false" outlineLevel="0" collapsed="false">
      <c r="AI643" s="1"/>
    </row>
    <row r="644" customFormat="false" ht="12.75" hidden="false" customHeight="false" outlineLevel="0" collapsed="false">
      <c r="AI644" s="1"/>
    </row>
    <row r="645" customFormat="false" ht="12.75" hidden="false" customHeight="false" outlineLevel="0" collapsed="false">
      <c r="AI645" s="1"/>
    </row>
    <row r="646" customFormat="false" ht="12.75" hidden="false" customHeight="false" outlineLevel="0" collapsed="false">
      <c r="AI646" s="1"/>
    </row>
    <row r="647" customFormat="false" ht="12.75" hidden="false" customHeight="false" outlineLevel="0" collapsed="false">
      <c r="AI647" s="1"/>
    </row>
    <row r="648" customFormat="false" ht="12.75" hidden="false" customHeight="false" outlineLevel="0" collapsed="false">
      <c r="AI648" s="1"/>
    </row>
    <row r="649" customFormat="false" ht="12.75" hidden="false" customHeight="false" outlineLevel="0" collapsed="false">
      <c r="AI649" s="1"/>
    </row>
    <row r="650" customFormat="false" ht="12.75" hidden="false" customHeight="false" outlineLevel="0" collapsed="false">
      <c r="AI650" s="1"/>
    </row>
    <row r="651" customFormat="false" ht="12.75" hidden="false" customHeight="false" outlineLevel="0" collapsed="false">
      <c r="AI651" s="1"/>
    </row>
    <row r="652" customFormat="false" ht="12.75" hidden="false" customHeight="false" outlineLevel="0" collapsed="false">
      <c r="AI652" s="1"/>
    </row>
    <row r="653" customFormat="false" ht="12.75" hidden="false" customHeight="false" outlineLevel="0" collapsed="false">
      <c r="AI653" s="1"/>
    </row>
    <row r="654" customFormat="false" ht="12.75" hidden="false" customHeight="false" outlineLevel="0" collapsed="false">
      <c r="AI654" s="1"/>
    </row>
    <row r="655" customFormat="false" ht="12.75" hidden="false" customHeight="false" outlineLevel="0" collapsed="false">
      <c r="AI655" s="1"/>
    </row>
    <row r="656" customFormat="false" ht="12.75" hidden="false" customHeight="false" outlineLevel="0" collapsed="false">
      <c r="AI656" s="1"/>
    </row>
    <row r="657" customFormat="false" ht="12.75" hidden="false" customHeight="false" outlineLevel="0" collapsed="false">
      <c r="AI657" s="1"/>
    </row>
    <row r="658" customFormat="false" ht="12.75" hidden="false" customHeight="false" outlineLevel="0" collapsed="false">
      <c r="AI658" s="1"/>
    </row>
    <row r="659" customFormat="false" ht="12.75" hidden="false" customHeight="false" outlineLevel="0" collapsed="false">
      <c r="AI659" s="1"/>
    </row>
    <row r="660" customFormat="false" ht="12.75" hidden="false" customHeight="false" outlineLevel="0" collapsed="false">
      <c r="AI660" s="1"/>
    </row>
    <row r="661" customFormat="false" ht="12.75" hidden="false" customHeight="false" outlineLevel="0" collapsed="false">
      <c r="AI661" s="1"/>
    </row>
    <row r="662" customFormat="false" ht="12.75" hidden="false" customHeight="false" outlineLevel="0" collapsed="false">
      <c r="AI662" s="1"/>
    </row>
    <row r="663" customFormat="false" ht="12.75" hidden="false" customHeight="false" outlineLevel="0" collapsed="false">
      <c r="AI663" s="1"/>
    </row>
    <row r="664" customFormat="false" ht="12.75" hidden="false" customHeight="false" outlineLevel="0" collapsed="false">
      <c r="AI664" s="1"/>
    </row>
    <row r="665" customFormat="false" ht="12.75" hidden="false" customHeight="false" outlineLevel="0" collapsed="false">
      <c r="AI665" s="1"/>
    </row>
    <row r="666" customFormat="false" ht="12.75" hidden="false" customHeight="false" outlineLevel="0" collapsed="false">
      <c r="AI666" s="1"/>
    </row>
    <row r="667" customFormat="false" ht="12.75" hidden="false" customHeight="false" outlineLevel="0" collapsed="false">
      <c r="AI667" s="1"/>
    </row>
    <row r="668" customFormat="false" ht="12.75" hidden="false" customHeight="false" outlineLevel="0" collapsed="false">
      <c r="AI668" s="1"/>
    </row>
    <row r="669" customFormat="false" ht="12.75" hidden="false" customHeight="false" outlineLevel="0" collapsed="false">
      <c r="AI669" s="1"/>
    </row>
    <row r="670" customFormat="false" ht="12.75" hidden="false" customHeight="false" outlineLevel="0" collapsed="false">
      <c r="AI670" s="1"/>
    </row>
    <row r="671" customFormat="false" ht="12.75" hidden="false" customHeight="false" outlineLevel="0" collapsed="false">
      <c r="AI671" s="1"/>
    </row>
    <row r="672" customFormat="false" ht="12.75" hidden="false" customHeight="false" outlineLevel="0" collapsed="false">
      <c r="AI672" s="1"/>
    </row>
    <row r="673" customFormat="false" ht="12.75" hidden="false" customHeight="false" outlineLevel="0" collapsed="false">
      <c r="AI673" s="1"/>
    </row>
    <row r="674" customFormat="false" ht="12.75" hidden="false" customHeight="false" outlineLevel="0" collapsed="false">
      <c r="AI674" s="1"/>
    </row>
    <row r="675" customFormat="false" ht="12.75" hidden="false" customHeight="false" outlineLevel="0" collapsed="false">
      <c r="AI675" s="1"/>
    </row>
    <row r="676" customFormat="false" ht="12.75" hidden="false" customHeight="false" outlineLevel="0" collapsed="false">
      <c r="AI676" s="1"/>
    </row>
    <row r="677" customFormat="false" ht="12.75" hidden="false" customHeight="false" outlineLevel="0" collapsed="false">
      <c r="AI677" s="1"/>
    </row>
    <row r="678" customFormat="false" ht="12.75" hidden="false" customHeight="false" outlineLevel="0" collapsed="false">
      <c r="AI678" s="1"/>
    </row>
    <row r="679" customFormat="false" ht="12.75" hidden="false" customHeight="false" outlineLevel="0" collapsed="false">
      <c r="AI679" s="1"/>
    </row>
    <row r="680" customFormat="false" ht="12.75" hidden="false" customHeight="false" outlineLevel="0" collapsed="false">
      <c r="AI680" s="1"/>
    </row>
    <row r="681" customFormat="false" ht="12.75" hidden="false" customHeight="false" outlineLevel="0" collapsed="false">
      <c r="AI681" s="1"/>
    </row>
    <row r="682" customFormat="false" ht="12.75" hidden="false" customHeight="false" outlineLevel="0" collapsed="false">
      <c r="AI682" s="1"/>
    </row>
    <row r="683" customFormat="false" ht="12.75" hidden="false" customHeight="false" outlineLevel="0" collapsed="false">
      <c r="AI683" s="1"/>
    </row>
    <row r="684" customFormat="false" ht="12.75" hidden="false" customHeight="false" outlineLevel="0" collapsed="false">
      <c r="AI684" s="1"/>
    </row>
    <row r="685" customFormat="false" ht="12.75" hidden="false" customHeight="false" outlineLevel="0" collapsed="false">
      <c r="AI685" s="1"/>
    </row>
    <row r="686" customFormat="false" ht="12.75" hidden="false" customHeight="false" outlineLevel="0" collapsed="false">
      <c r="AI686" s="1"/>
    </row>
    <row r="687" customFormat="false" ht="12.75" hidden="false" customHeight="false" outlineLevel="0" collapsed="false">
      <c r="AI687" s="1"/>
    </row>
    <row r="688" customFormat="false" ht="12.75" hidden="false" customHeight="false" outlineLevel="0" collapsed="false">
      <c r="AI688" s="1"/>
    </row>
    <row r="689" customFormat="false" ht="12.75" hidden="false" customHeight="false" outlineLevel="0" collapsed="false">
      <c r="AI689" s="1"/>
    </row>
    <row r="690" customFormat="false" ht="12.75" hidden="false" customHeight="false" outlineLevel="0" collapsed="false">
      <c r="AI690" s="1"/>
    </row>
    <row r="691" customFormat="false" ht="12.75" hidden="false" customHeight="false" outlineLevel="0" collapsed="false">
      <c r="AI691" s="1"/>
    </row>
    <row r="692" customFormat="false" ht="12.75" hidden="false" customHeight="false" outlineLevel="0" collapsed="false">
      <c r="AI692" s="1"/>
    </row>
    <row r="693" customFormat="false" ht="12.75" hidden="false" customHeight="false" outlineLevel="0" collapsed="false">
      <c r="AI693" s="1"/>
    </row>
    <row r="694" customFormat="false" ht="12.75" hidden="false" customHeight="false" outlineLevel="0" collapsed="false">
      <c r="AI694" s="1"/>
    </row>
    <row r="695" customFormat="false" ht="12.75" hidden="false" customHeight="false" outlineLevel="0" collapsed="false">
      <c r="AI695" s="1"/>
    </row>
    <row r="696" customFormat="false" ht="12.75" hidden="false" customHeight="false" outlineLevel="0" collapsed="false">
      <c r="AI696" s="1"/>
    </row>
    <row r="697" customFormat="false" ht="12.75" hidden="false" customHeight="false" outlineLevel="0" collapsed="false">
      <c r="AI697" s="1"/>
    </row>
    <row r="698" customFormat="false" ht="12.75" hidden="false" customHeight="false" outlineLevel="0" collapsed="false">
      <c r="AI698" s="1"/>
    </row>
    <row r="699" customFormat="false" ht="12.75" hidden="false" customHeight="false" outlineLevel="0" collapsed="false">
      <c r="AI699" s="1"/>
    </row>
    <row r="700" customFormat="false" ht="12.75" hidden="false" customHeight="false" outlineLevel="0" collapsed="false">
      <c r="AI700" s="1"/>
    </row>
    <row r="701" customFormat="false" ht="12.75" hidden="false" customHeight="false" outlineLevel="0" collapsed="false">
      <c r="AI701" s="1"/>
    </row>
    <row r="702" customFormat="false" ht="12.75" hidden="false" customHeight="false" outlineLevel="0" collapsed="false">
      <c r="AI702" s="1"/>
    </row>
    <row r="703" customFormat="false" ht="12.75" hidden="false" customHeight="false" outlineLevel="0" collapsed="false">
      <c r="AI703" s="1"/>
    </row>
    <row r="704" customFormat="false" ht="12.75" hidden="false" customHeight="false" outlineLevel="0" collapsed="false">
      <c r="AI704" s="1"/>
    </row>
    <row r="705" customFormat="false" ht="12.75" hidden="false" customHeight="false" outlineLevel="0" collapsed="false">
      <c r="AI705" s="1"/>
    </row>
    <row r="706" customFormat="false" ht="12.75" hidden="false" customHeight="false" outlineLevel="0" collapsed="false">
      <c r="AI706" s="1"/>
    </row>
    <row r="707" customFormat="false" ht="12.75" hidden="false" customHeight="false" outlineLevel="0" collapsed="false">
      <c r="AI707" s="1"/>
    </row>
    <row r="708" customFormat="false" ht="12.75" hidden="false" customHeight="false" outlineLevel="0" collapsed="false">
      <c r="AI708" s="1"/>
    </row>
    <row r="709" customFormat="false" ht="12.75" hidden="false" customHeight="false" outlineLevel="0" collapsed="false">
      <c r="AI709" s="1"/>
    </row>
    <row r="710" customFormat="false" ht="12.75" hidden="false" customHeight="false" outlineLevel="0" collapsed="false">
      <c r="AI710" s="1"/>
    </row>
    <row r="711" customFormat="false" ht="12.75" hidden="false" customHeight="false" outlineLevel="0" collapsed="false">
      <c r="AI711" s="1"/>
    </row>
    <row r="712" customFormat="false" ht="12.75" hidden="false" customHeight="false" outlineLevel="0" collapsed="false">
      <c r="AI712" s="1"/>
    </row>
    <row r="713" customFormat="false" ht="12.75" hidden="false" customHeight="false" outlineLevel="0" collapsed="false">
      <c r="AI713" s="1"/>
    </row>
    <row r="714" customFormat="false" ht="12.75" hidden="false" customHeight="false" outlineLevel="0" collapsed="false">
      <c r="AI714" s="1"/>
    </row>
    <row r="715" customFormat="false" ht="12.75" hidden="false" customHeight="false" outlineLevel="0" collapsed="false">
      <c r="AI715" s="1"/>
    </row>
    <row r="716" customFormat="false" ht="12.75" hidden="false" customHeight="false" outlineLevel="0" collapsed="false">
      <c r="AI716" s="1"/>
    </row>
    <row r="717" customFormat="false" ht="12.75" hidden="false" customHeight="false" outlineLevel="0" collapsed="false">
      <c r="AI717" s="1"/>
    </row>
    <row r="718" customFormat="false" ht="12.75" hidden="false" customHeight="false" outlineLevel="0" collapsed="false">
      <c r="AI718" s="1"/>
    </row>
    <row r="719" customFormat="false" ht="12.75" hidden="false" customHeight="false" outlineLevel="0" collapsed="false">
      <c r="AI719" s="1"/>
    </row>
    <row r="720" customFormat="false" ht="12.75" hidden="false" customHeight="false" outlineLevel="0" collapsed="false">
      <c r="AI720" s="1"/>
    </row>
    <row r="721" customFormat="false" ht="12.75" hidden="false" customHeight="false" outlineLevel="0" collapsed="false">
      <c r="AI721" s="1"/>
    </row>
    <row r="722" customFormat="false" ht="12.75" hidden="false" customHeight="false" outlineLevel="0" collapsed="false">
      <c r="AI722" s="1"/>
    </row>
    <row r="723" customFormat="false" ht="12.75" hidden="false" customHeight="false" outlineLevel="0" collapsed="false">
      <c r="AI723" s="1"/>
    </row>
    <row r="724" customFormat="false" ht="12.75" hidden="false" customHeight="false" outlineLevel="0" collapsed="false">
      <c r="AI724" s="1"/>
    </row>
    <row r="725" customFormat="false" ht="12.75" hidden="false" customHeight="false" outlineLevel="0" collapsed="false">
      <c r="AI725" s="1"/>
    </row>
    <row r="726" customFormat="false" ht="12.75" hidden="false" customHeight="false" outlineLevel="0" collapsed="false">
      <c r="AI726" s="1"/>
    </row>
    <row r="727" customFormat="false" ht="12.75" hidden="false" customHeight="false" outlineLevel="0" collapsed="false">
      <c r="AI727" s="1"/>
    </row>
    <row r="728" customFormat="false" ht="12.75" hidden="false" customHeight="false" outlineLevel="0" collapsed="false">
      <c r="AI728" s="1"/>
    </row>
    <row r="729" customFormat="false" ht="12.75" hidden="false" customHeight="false" outlineLevel="0" collapsed="false">
      <c r="AI729" s="1"/>
    </row>
    <row r="730" customFormat="false" ht="12.75" hidden="false" customHeight="false" outlineLevel="0" collapsed="false">
      <c r="AI730" s="1"/>
    </row>
    <row r="731" customFormat="false" ht="12.75" hidden="false" customHeight="false" outlineLevel="0" collapsed="false">
      <c r="AI731" s="1"/>
    </row>
    <row r="732" customFormat="false" ht="12.75" hidden="false" customHeight="false" outlineLevel="0" collapsed="false">
      <c r="AI732" s="1"/>
    </row>
    <row r="733" customFormat="false" ht="12.75" hidden="false" customHeight="false" outlineLevel="0" collapsed="false">
      <c r="AI733" s="1"/>
    </row>
    <row r="734" customFormat="false" ht="12.75" hidden="false" customHeight="false" outlineLevel="0" collapsed="false">
      <c r="AI734" s="1"/>
    </row>
    <row r="735" customFormat="false" ht="12.75" hidden="false" customHeight="false" outlineLevel="0" collapsed="false">
      <c r="AI735" s="1"/>
    </row>
    <row r="736" customFormat="false" ht="12.75" hidden="false" customHeight="false" outlineLevel="0" collapsed="false">
      <c r="AI736" s="1"/>
    </row>
    <row r="737" customFormat="false" ht="12.75" hidden="false" customHeight="false" outlineLevel="0" collapsed="false">
      <c r="AI737" s="1"/>
    </row>
    <row r="738" customFormat="false" ht="12.75" hidden="false" customHeight="false" outlineLevel="0" collapsed="false">
      <c r="AI738" s="1"/>
    </row>
    <row r="739" customFormat="false" ht="12.75" hidden="false" customHeight="false" outlineLevel="0" collapsed="false">
      <c r="AI739" s="1"/>
    </row>
    <row r="740" customFormat="false" ht="12.75" hidden="false" customHeight="false" outlineLevel="0" collapsed="false">
      <c r="AI740" s="1"/>
    </row>
    <row r="741" customFormat="false" ht="12.75" hidden="false" customHeight="false" outlineLevel="0" collapsed="false">
      <c r="AI741" s="1"/>
    </row>
    <row r="742" customFormat="false" ht="12.75" hidden="false" customHeight="false" outlineLevel="0" collapsed="false">
      <c r="AI742" s="1"/>
    </row>
    <row r="743" customFormat="false" ht="12.75" hidden="false" customHeight="false" outlineLevel="0" collapsed="false">
      <c r="AI743" s="1"/>
    </row>
    <row r="744" customFormat="false" ht="12.75" hidden="false" customHeight="false" outlineLevel="0" collapsed="false">
      <c r="AI744" s="1"/>
    </row>
    <row r="745" customFormat="false" ht="12.75" hidden="false" customHeight="false" outlineLevel="0" collapsed="false">
      <c r="AI745" s="1"/>
    </row>
    <row r="746" customFormat="false" ht="12.75" hidden="false" customHeight="false" outlineLevel="0" collapsed="false">
      <c r="AI746" s="1"/>
    </row>
    <row r="747" customFormat="false" ht="12.75" hidden="false" customHeight="false" outlineLevel="0" collapsed="false">
      <c r="AI747" s="1"/>
    </row>
    <row r="748" customFormat="false" ht="12.75" hidden="false" customHeight="false" outlineLevel="0" collapsed="false">
      <c r="AI748" s="1"/>
    </row>
    <row r="749" customFormat="false" ht="12.75" hidden="false" customHeight="false" outlineLevel="0" collapsed="false">
      <c r="AI749" s="1"/>
    </row>
    <row r="750" customFormat="false" ht="12.75" hidden="false" customHeight="false" outlineLevel="0" collapsed="false">
      <c r="AI750" s="1"/>
    </row>
    <row r="751" customFormat="false" ht="12.75" hidden="false" customHeight="false" outlineLevel="0" collapsed="false">
      <c r="AI751" s="1"/>
    </row>
    <row r="752" customFormat="false" ht="12.75" hidden="false" customHeight="false" outlineLevel="0" collapsed="false">
      <c r="AI752" s="1"/>
    </row>
    <row r="753" customFormat="false" ht="12.75" hidden="false" customHeight="false" outlineLevel="0" collapsed="false">
      <c r="AI753" s="1"/>
    </row>
    <row r="754" customFormat="false" ht="12.75" hidden="false" customHeight="false" outlineLevel="0" collapsed="false">
      <c r="AI754" s="1"/>
    </row>
    <row r="755" customFormat="false" ht="12.75" hidden="false" customHeight="false" outlineLevel="0" collapsed="false">
      <c r="AI755" s="1"/>
    </row>
    <row r="756" customFormat="false" ht="12.75" hidden="false" customHeight="false" outlineLevel="0" collapsed="false">
      <c r="AI756" s="1"/>
    </row>
    <row r="757" customFormat="false" ht="12.75" hidden="false" customHeight="false" outlineLevel="0" collapsed="false">
      <c r="AI757" s="1"/>
    </row>
    <row r="758" customFormat="false" ht="12.75" hidden="false" customHeight="false" outlineLevel="0" collapsed="false">
      <c r="AI758" s="1"/>
    </row>
    <row r="759" customFormat="false" ht="12.75" hidden="false" customHeight="false" outlineLevel="0" collapsed="false">
      <c r="AI759" s="1"/>
    </row>
    <row r="760" customFormat="false" ht="12.75" hidden="false" customHeight="false" outlineLevel="0" collapsed="false">
      <c r="AI760" s="1"/>
    </row>
    <row r="761" customFormat="false" ht="12.75" hidden="false" customHeight="false" outlineLevel="0" collapsed="false">
      <c r="AI761" s="1"/>
    </row>
    <row r="762" customFormat="false" ht="12.75" hidden="false" customHeight="false" outlineLevel="0" collapsed="false">
      <c r="AI762" s="1"/>
    </row>
    <row r="763" customFormat="false" ht="12.75" hidden="false" customHeight="false" outlineLevel="0" collapsed="false">
      <c r="AI763" s="1"/>
    </row>
    <row r="764" customFormat="false" ht="12.75" hidden="false" customHeight="false" outlineLevel="0" collapsed="false">
      <c r="AI764" s="1"/>
    </row>
    <row r="765" customFormat="false" ht="12.75" hidden="false" customHeight="false" outlineLevel="0" collapsed="false">
      <c r="AI765" s="1"/>
    </row>
    <row r="766" customFormat="false" ht="12.75" hidden="false" customHeight="false" outlineLevel="0" collapsed="false">
      <c r="AI766" s="1"/>
    </row>
    <row r="767" customFormat="false" ht="12.75" hidden="false" customHeight="false" outlineLevel="0" collapsed="false">
      <c r="AI767" s="1"/>
    </row>
    <row r="768" customFormat="false" ht="12.75" hidden="false" customHeight="false" outlineLevel="0" collapsed="false">
      <c r="AI768" s="1"/>
    </row>
    <row r="769" customFormat="false" ht="12.75" hidden="false" customHeight="false" outlineLevel="0" collapsed="false">
      <c r="AI769" s="1"/>
    </row>
    <row r="770" customFormat="false" ht="12.75" hidden="false" customHeight="false" outlineLevel="0" collapsed="false">
      <c r="AI770" s="1"/>
    </row>
    <row r="771" customFormat="false" ht="12.75" hidden="false" customHeight="false" outlineLevel="0" collapsed="false">
      <c r="AI771" s="1"/>
    </row>
    <row r="772" customFormat="false" ht="12.75" hidden="false" customHeight="false" outlineLevel="0" collapsed="false">
      <c r="AI772" s="1"/>
    </row>
    <row r="773" customFormat="false" ht="12.75" hidden="false" customHeight="false" outlineLevel="0" collapsed="false">
      <c r="AI773" s="1"/>
    </row>
    <row r="774" customFormat="false" ht="12.75" hidden="false" customHeight="false" outlineLevel="0" collapsed="false">
      <c r="AI774" s="1"/>
    </row>
    <row r="775" customFormat="false" ht="12.75" hidden="false" customHeight="false" outlineLevel="0" collapsed="false">
      <c r="AI775" s="1"/>
    </row>
    <row r="776" customFormat="false" ht="12.75" hidden="false" customHeight="false" outlineLevel="0" collapsed="false">
      <c r="AI776" s="1"/>
    </row>
    <row r="777" customFormat="false" ht="12.75" hidden="false" customHeight="false" outlineLevel="0" collapsed="false">
      <c r="AI777" s="1"/>
    </row>
    <row r="778" customFormat="false" ht="12.75" hidden="false" customHeight="false" outlineLevel="0" collapsed="false">
      <c r="AI778" s="1"/>
    </row>
    <row r="779" customFormat="false" ht="12.75" hidden="false" customHeight="false" outlineLevel="0" collapsed="false">
      <c r="AI779" s="1"/>
    </row>
    <row r="780" customFormat="false" ht="12.75" hidden="false" customHeight="false" outlineLevel="0" collapsed="false">
      <c r="AI780" s="1"/>
    </row>
    <row r="781" customFormat="false" ht="12.75" hidden="false" customHeight="false" outlineLevel="0" collapsed="false">
      <c r="AI781" s="1"/>
    </row>
    <row r="782" customFormat="false" ht="12.75" hidden="false" customHeight="false" outlineLevel="0" collapsed="false">
      <c r="AI782" s="1"/>
    </row>
    <row r="783" customFormat="false" ht="12.75" hidden="false" customHeight="false" outlineLevel="0" collapsed="false">
      <c r="AI783" s="1"/>
    </row>
    <row r="784" customFormat="false" ht="12.75" hidden="false" customHeight="false" outlineLevel="0" collapsed="false">
      <c r="AI784" s="1"/>
    </row>
    <row r="785" customFormat="false" ht="12.75" hidden="false" customHeight="false" outlineLevel="0" collapsed="false">
      <c r="AI785" s="1"/>
    </row>
    <row r="786" customFormat="false" ht="12.75" hidden="false" customHeight="false" outlineLevel="0" collapsed="false">
      <c r="AI786" s="1"/>
    </row>
    <row r="787" customFormat="false" ht="12.75" hidden="false" customHeight="false" outlineLevel="0" collapsed="false">
      <c r="AI787" s="1"/>
    </row>
    <row r="788" customFormat="false" ht="12.75" hidden="false" customHeight="false" outlineLevel="0" collapsed="false">
      <c r="AI788" s="1"/>
    </row>
    <row r="789" customFormat="false" ht="12.75" hidden="false" customHeight="false" outlineLevel="0" collapsed="false">
      <c r="AI789" s="1"/>
    </row>
    <row r="790" customFormat="false" ht="12.75" hidden="false" customHeight="false" outlineLevel="0" collapsed="false">
      <c r="AI790" s="1"/>
    </row>
    <row r="791" customFormat="false" ht="12.75" hidden="false" customHeight="false" outlineLevel="0" collapsed="false">
      <c r="AI791" s="1"/>
    </row>
    <row r="792" customFormat="false" ht="12.75" hidden="false" customHeight="false" outlineLevel="0" collapsed="false">
      <c r="AI792" s="1"/>
    </row>
    <row r="793" customFormat="false" ht="12.75" hidden="false" customHeight="false" outlineLevel="0" collapsed="false">
      <c r="AI793" s="1"/>
    </row>
    <row r="794" customFormat="false" ht="12.75" hidden="false" customHeight="false" outlineLevel="0" collapsed="false">
      <c r="AI794" s="1"/>
    </row>
    <row r="795" customFormat="false" ht="12.75" hidden="false" customHeight="false" outlineLevel="0" collapsed="false">
      <c r="AI795" s="1"/>
    </row>
    <row r="796" customFormat="false" ht="12.75" hidden="false" customHeight="false" outlineLevel="0" collapsed="false">
      <c r="AI796" s="1"/>
    </row>
    <row r="797" customFormat="false" ht="12.75" hidden="false" customHeight="false" outlineLevel="0" collapsed="false">
      <c r="AI797" s="1"/>
    </row>
    <row r="798" customFormat="false" ht="12.75" hidden="false" customHeight="false" outlineLevel="0" collapsed="false">
      <c r="AI798" s="1"/>
    </row>
    <row r="799" customFormat="false" ht="12.75" hidden="false" customHeight="false" outlineLevel="0" collapsed="false">
      <c r="AI799" s="1"/>
    </row>
    <row r="800" customFormat="false" ht="12.75" hidden="false" customHeight="false" outlineLevel="0" collapsed="false">
      <c r="AI800" s="1"/>
    </row>
    <row r="801" customFormat="false" ht="12.75" hidden="false" customHeight="false" outlineLevel="0" collapsed="false">
      <c r="AI801" s="1"/>
    </row>
    <row r="802" customFormat="false" ht="12.75" hidden="false" customHeight="false" outlineLevel="0" collapsed="false">
      <c r="AI802" s="1"/>
    </row>
    <row r="803" customFormat="false" ht="12.75" hidden="false" customHeight="false" outlineLevel="0" collapsed="false">
      <c r="AI803" s="1"/>
    </row>
    <row r="804" customFormat="false" ht="12.75" hidden="false" customHeight="false" outlineLevel="0" collapsed="false">
      <c r="AI804" s="1"/>
    </row>
    <row r="805" customFormat="false" ht="12.75" hidden="false" customHeight="false" outlineLevel="0" collapsed="false">
      <c r="AI805" s="1"/>
    </row>
    <row r="806" customFormat="false" ht="12.75" hidden="false" customHeight="false" outlineLevel="0" collapsed="false">
      <c r="AI806" s="1"/>
    </row>
    <row r="807" customFormat="false" ht="12.75" hidden="false" customHeight="false" outlineLevel="0" collapsed="false">
      <c r="AI807" s="1"/>
    </row>
    <row r="808" customFormat="false" ht="12.75" hidden="false" customHeight="false" outlineLevel="0" collapsed="false">
      <c r="AI808" s="1"/>
    </row>
    <row r="809" customFormat="false" ht="12.75" hidden="false" customHeight="false" outlineLevel="0" collapsed="false">
      <c r="AI809" s="1"/>
    </row>
    <row r="810" customFormat="false" ht="12.75" hidden="false" customHeight="false" outlineLevel="0" collapsed="false">
      <c r="AI810" s="1"/>
    </row>
    <row r="811" customFormat="false" ht="12.75" hidden="false" customHeight="false" outlineLevel="0" collapsed="false">
      <c r="AI811" s="1"/>
    </row>
    <row r="812" customFormat="false" ht="12.75" hidden="false" customHeight="false" outlineLevel="0" collapsed="false">
      <c r="AI812" s="1"/>
    </row>
    <row r="813" customFormat="false" ht="12.75" hidden="false" customHeight="false" outlineLevel="0" collapsed="false">
      <c r="AI813" s="1"/>
    </row>
    <row r="814" customFormat="false" ht="12.75" hidden="false" customHeight="false" outlineLevel="0" collapsed="false">
      <c r="AI814" s="1"/>
    </row>
    <row r="815" customFormat="false" ht="12.75" hidden="false" customHeight="false" outlineLevel="0" collapsed="false">
      <c r="AI815" s="1"/>
    </row>
    <row r="816" customFormat="false" ht="12.75" hidden="false" customHeight="false" outlineLevel="0" collapsed="false">
      <c r="AI816" s="1"/>
    </row>
    <row r="817" customFormat="false" ht="12.75" hidden="false" customHeight="false" outlineLevel="0" collapsed="false">
      <c r="AI817" s="1"/>
    </row>
    <row r="818" customFormat="false" ht="12.75" hidden="false" customHeight="false" outlineLevel="0" collapsed="false">
      <c r="AI818" s="1"/>
    </row>
    <row r="819" customFormat="false" ht="12.75" hidden="false" customHeight="false" outlineLevel="0" collapsed="false">
      <c r="AI819" s="1"/>
    </row>
    <row r="820" customFormat="false" ht="12.75" hidden="false" customHeight="false" outlineLevel="0" collapsed="false">
      <c r="AI820" s="1"/>
    </row>
    <row r="821" customFormat="false" ht="12.75" hidden="false" customHeight="false" outlineLevel="0" collapsed="false">
      <c r="AI821" s="1"/>
    </row>
    <row r="822" customFormat="false" ht="12.75" hidden="false" customHeight="false" outlineLevel="0" collapsed="false">
      <c r="AI822" s="1"/>
    </row>
    <row r="823" customFormat="false" ht="12.75" hidden="false" customHeight="false" outlineLevel="0" collapsed="false">
      <c r="AI823" s="1"/>
    </row>
    <row r="824" customFormat="false" ht="12.75" hidden="false" customHeight="false" outlineLevel="0" collapsed="false">
      <c r="AI824" s="1"/>
    </row>
    <row r="825" customFormat="false" ht="12.75" hidden="false" customHeight="false" outlineLevel="0" collapsed="false">
      <c r="AI825" s="1"/>
    </row>
    <row r="826" customFormat="false" ht="12.75" hidden="false" customHeight="false" outlineLevel="0" collapsed="false">
      <c r="AI826" s="1"/>
    </row>
    <row r="827" customFormat="false" ht="12.75" hidden="false" customHeight="false" outlineLevel="0" collapsed="false">
      <c r="AI827" s="1"/>
    </row>
    <row r="828" customFormat="false" ht="12.75" hidden="false" customHeight="false" outlineLevel="0" collapsed="false">
      <c r="AI828" s="1"/>
    </row>
    <row r="829" customFormat="false" ht="12.75" hidden="false" customHeight="false" outlineLevel="0" collapsed="false">
      <c r="AI829" s="1"/>
    </row>
    <row r="830" customFormat="false" ht="12.75" hidden="false" customHeight="false" outlineLevel="0" collapsed="false">
      <c r="AI830" s="1"/>
    </row>
    <row r="831" customFormat="false" ht="12.75" hidden="false" customHeight="false" outlineLevel="0" collapsed="false">
      <c r="AI831" s="1"/>
    </row>
    <row r="832" customFormat="false" ht="12.75" hidden="false" customHeight="false" outlineLevel="0" collapsed="false">
      <c r="AI832" s="1"/>
    </row>
    <row r="833" customFormat="false" ht="12.75" hidden="false" customHeight="false" outlineLevel="0" collapsed="false">
      <c r="AI833" s="1"/>
    </row>
    <row r="834" customFormat="false" ht="12.75" hidden="false" customHeight="false" outlineLevel="0" collapsed="false">
      <c r="AI834" s="1"/>
    </row>
    <row r="835" customFormat="false" ht="12.75" hidden="false" customHeight="false" outlineLevel="0" collapsed="false">
      <c r="AI835" s="1"/>
    </row>
    <row r="836" customFormat="false" ht="12.75" hidden="false" customHeight="false" outlineLevel="0" collapsed="false">
      <c r="AI836" s="1"/>
    </row>
    <row r="837" customFormat="false" ht="12.75" hidden="false" customHeight="false" outlineLevel="0" collapsed="false">
      <c r="AI837" s="1"/>
    </row>
    <row r="838" customFormat="false" ht="12.75" hidden="false" customHeight="false" outlineLevel="0" collapsed="false">
      <c r="AI838" s="1"/>
    </row>
    <row r="839" customFormat="false" ht="12.75" hidden="false" customHeight="false" outlineLevel="0" collapsed="false">
      <c r="AI839" s="1"/>
    </row>
    <row r="840" customFormat="false" ht="12.75" hidden="false" customHeight="false" outlineLevel="0" collapsed="false">
      <c r="AI840" s="1"/>
    </row>
    <row r="841" customFormat="false" ht="12.75" hidden="false" customHeight="false" outlineLevel="0" collapsed="false">
      <c r="AI841" s="1"/>
    </row>
    <row r="842" customFormat="false" ht="12.75" hidden="false" customHeight="false" outlineLevel="0" collapsed="false">
      <c r="AI842" s="1"/>
    </row>
    <row r="843" customFormat="false" ht="12.75" hidden="false" customHeight="false" outlineLevel="0" collapsed="false">
      <c r="AI843" s="1"/>
    </row>
    <row r="844" customFormat="false" ht="12.75" hidden="false" customHeight="false" outlineLevel="0" collapsed="false">
      <c r="AI844" s="1"/>
    </row>
    <row r="845" customFormat="false" ht="12.75" hidden="false" customHeight="false" outlineLevel="0" collapsed="false">
      <c r="AI845" s="1"/>
    </row>
    <row r="846" customFormat="false" ht="12.75" hidden="false" customHeight="false" outlineLevel="0" collapsed="false">
      <c r="AI846" s="1"/>
    </row>
    <row r="847" customFormat="false" ht="12.75" hidden="false" customHeight="false" outlineLevel="0" collapsed="false">
      <c r="AI847" s="1"/>
    </row>
    <row r="848" customFormat="false" ht="12.75" hidden="false" customHeight="false" outlineLevel="0" collapsed="false">
      <c r="AI848" s="1"/>
    </row>
    <row r="849" customFormat="false" ht="12.75" hidden="false" customHeight="false" outlineLevel="0" collapsed="false">
      <c r="AI849" s="1"/>
    </row>
    <row r="850" customFormat="false" ht="12.75" hidden="false" customHeight="false" outlineLevel="0" collapsed="false">
      <c r="AI850" s="1"/>
    </row>
    <row r="851" customFormat="false" ht="12.75" hidden="false" customHeight="false" outlineLevel="0" collapsed="false">
      <c r="AI851" s="1"/>
    </row>
    <row r="852" customFormat="false" ht="12.75" hidden="false" customHeight="false" outlineLevel="0" collapsed="false">
      <c r="AI852" s="1"/>
    </row>
    <row r="853" customFormat="false" ht="12.75" hidden="false" customHeight="false" outlineLevel="0" collapsed="false">
      <c r="AI853" s="1"/>
    </row>
    <row r="854" customFormat="false" ht="12.75" hidden="false" customHeight="false" outlineLevel="0" collapsed="false">
      <c r="AI854" s="1"/>
    </row>
    <row r="855" customFormat="false" ht="12.75" hidden="false" customHeight="false" outlineLevel="0" collapsed="false">
      <c r="AI855" s="1"/>
    </row>
    <row r="856" customFormat="false" ht="12.75" hidden="false" customHeight="false" outlineLevel="0" collapsed="false">
      <c r="AI856" s="1"/>
    </row>
    <row r="857" customFormat="false" ht="12.75" hidden="false" customHeight="false" outlineLevel="0" collapsed="false">
      <c r="AI857" s="1"/>
    </row>
    <row r="858" customFormat="false" ht="12.75" hidden="false" customHeight="false" outlineLevel="0" collapsed="false">
      <c r="AI858" s="1"/>
    </row>
    <row r="859" customFormat="false" ht="12.75" hidden="false" customHeight="false" outlineLevel="0" collapsed="false">
      <c r="AI859" s="1"/>
    </row>
    <row r="860" customFormat="false" ht="12.75" hidden="false" customHeight="false" outlineLevel="0" collapsed="false">
      <c r="AI860" s="1"/>
    </row>
    <row r="861" customFormat="false" ht="12.75" hidden="false" customHeight="false" outlineLevel="0" collapsed="false">
      <c r="AI861" s="1"/>
    </row>
    <row r="862" customFormat="false" ht="12.75" hidden="false" customHeight="false" outlineLevel="0" collapsed="false">
      <c r="AI862" s="1"/>
    </row>
    <row r="863" customFormat="false" ht="12.75" hidden="false" customHeight="false" outlineLevel="0" collapsed="false">
      <c r="AI863" s="1"/>
    </row>
    <row r="864" customFormat="false" ht="12.75" hidden="false" customHeight="false" outlineLevel="0" collapsed="false">
      <c r="AI864" s="1"/>
    </row>
    <row r="865" customFormat="false" ht="12.75" hidden="false" customHeight="false" outlineLevel="0" collapsed="false">
      <c r="AI865" s="1"/>
    </row>
    <row r="866" customFormat="false" ht="12.75" hidden="false" customHeight="false" outlineLevel="0" collapsed="false">
      <c r="AI866" s="1"/>
    </row>
    <row r="867" customFormat="false" ht="12.75" hidden="false" customHeight="false" outlineLevel="0" collapsed="false">
      <c r="AI867" s="1"/>
    </row>
    <row r="868" customFormat="false" ht="12.75" hidden="false" customHeight="false" outlineLevel="0" collapsed="false">
      <c r="AI868" s="1"/>
    </row>
    <row r="869" customFormat="false" ht="12.75" hidden="false" customHeight="false" outlineLevel="0" collapsed="false">
      <c r="AI869" s="1"/>
    </row>
    <row r="870" customFormat="false" ht="12.75" hidden="false" customHeight="false" outlineLevel="0" collapsed="false">
      <c r="AI870" s="1"/>
    </row>
    <row r="871" customFormat="false" ht="12.75" hidden="false" customHeight="false" outlineLevel="0" collapsed="false">
      <c r="AI871" s="1"/>
    </row>
    <row r="872" customFormat="false" ht="12.75" hidden="false" customHeight="false" outlineLevel="0" collapsed="false">
      <c r="AI872" s="1"/>
    </row>
    <row r="873" customFormat="false" ht="12.75" hidden="false" customHeight="false" outlineLevel="0" collapsed="false">
      <c r="AI873" s="1"/>
    </row>
    <row r="874" customFormat="false" ht="12.75" hidden="false" customHeight="false" outlineLevel="0" collapsed="false">
      <c r="AI874" s="1"/>
    </row>
    <row r="875" customFormat="false" ht="12.75" hidden="false" customHeight="false" outlineLevel="0" collapsed="false">
      <c r="AI875" s="1"/>
    </row>
    <row r="876" customFormat="false" ht="12.75" hidden="false" customHeight="false" outlineLevel="0" collapsed="false">
      <c r="AI876" s="1"/>
    </row>
    <row r="877" customFormat="false" ht="12.75" hidden="false" customHeight="false" outlineLevel="0" collapsed="false">
      <c r="AI877" s="1"/>
    </row>
    <row r="878" customFormat="false" ht="12.75" hidden="false" customHeight="false" outlineLevel="0" collapsed="false">
      <c r="AI878" s="1"/>
    </row>
    <row r="879" customFormat="false" ht="12.75" hidden="false" customHeight="false" outlineLevel="0" collapsed="false">
      <c r="AI879" s="1"/>
    </row>
    <row r="880" customFormat="false" ht="12.75" hidden="false" customHeight="false" outlineLevel="0" collapsed="false">
      <c r="AI880" s="1"/>
    </row>
    <row r="881" customFormat="false" ht="12.75" hidden="false" customHeight="false" outlineLevel="0" collapsed="false">
      <c r="AI881" s="1"/>
    </row>
    <row r="882" customFormat="false" ht="12.75" hidden="false" customHeight="false" outlineLevel="0" collapsed="false">
      <c r="AI882" s="1"/>
    </row>
    <row r="883" customFormat="false" ht="12.75" hidden="false" customHeight="false" outlineLevel="0" collapsed="false">
      <c r="AI883" s="1"/>
    </row>
    <row r="884" customFormat="false" ht="12.75" hidden="false" customHeight="false" outlineLevel="0" collapsed="false">
      <c r="AI884" s="1"/>
    </row>
    <row r="885" customFormat="false" ht="12.75" hidden="false" customHeight="false" outlineLevel="0" collapsed="false">
      <c r="AI885" s="1"/>
    </row>
    <row r="886" customFormat="false" ht="12.75" hidden="false" customHeight="false" outlineLevel="0" collapsed="false">
      <c r="AI886" s="1"/>
    </row>
    <row r="887" customFormat="false" ht="12.75" hidden="false" customHeight="false" outlineLevel="0" collapsed="false">
      <c r="AI887" s="1"/>
    </row>
    <row r="888" customFormat="false" ht="12.75" hidden="false" customHeight="false" outlineLevel="0" collapsed="false">
      <c r="AI888" s="1"/>
    </row>
    <row r="889" customFormat="false" ht="12.75" hidden="false" customHeight="false" outlineLevel="0" collapsed="false">
      <c r="AI889" s="1"/>
    </row>
    <row r="890" customFormat="false" ht="12.75" hidden="false" customHeight="false" outlineLevel="0" collapsed="false">
      <c r="AI890" s="1"/>
    </row>
    <row r="891" customFormat="false" ht="12.75" hidden="false" customHeight="false" outlineLevel="0" collapsed="false">
      <c r="AI891" s="1"/>
    </row>
    <row r="892" customFormat="false" ht="12.75" hidden="false" customHeight="false" outlineLevel="0" collapsed="false">
      <c r="AI892" s="1"/>
    </row>
    <row r="893" customFormat="false" ht="12.75" hidden="false" customHeight="false" outlineLevel="0" collapsed="false">
      <c r="AI893" s="1"/>
    </row>
    <row r="894" customFormat="false" ht="12.75" hidden="false" customHeight="false" outlineLevel="0" collapsed="false">
      <c r="AI894" s="1"/>
    </row>
    <row r="895" customFormat="false" ht="12.75" hidden="false" customHeight="false" outlineLevel="0" collapsed="false">
      <c r="AI895" s="1"/>
    </row>
    <row r="896" customFormat="false" ht="12.75" hidden="false" customHeight="false" outlineLevel="0" collapsed="false">
      <c r="AI896" s="1"/>
    </row>
    <row r="897" customFormat="false" ht="12.75" hidden="false" customHeight="false" outlineLevel="0" collapsed="false">
      <c r="AI897" s="1"/>
    </row>
    <row r="898" customFormat="false" ht="12.75" hidden="false" customHeight="false" outlineLevel="0" collapsed="false">
      <c r="AI898" s="1"/>
    </row>
    <row r="899" customFormat="false" ht="12.75" hidden="false" customHeight="false" outlineLevel="0" collapsed="false">
      <c r="AI899" s="1"/>
    </row>
    <row r="900" customFormat="false" ht="12.75" hidden="false" customHeight="false" outlineLevel="0" collapsed="false">
      <c r="AI900" s="1"/>
    </row>
    <row r="901" customFormat="false" ht="12.75" hidden="false" customHeight="false" outlineLevel="0" collapsed="false">
      <c r="AI901" s="1"/>
    </row>
    <row r="902" customFormat="false" ht="12.75" hidden="false" customHeight="false" outlineLevel="0" collapsed="false">
      <c r="AI902" s="1"/>
    </row>
    <row r="903" customFormat="false" ht="12.75" hidden="false" customHeight="false" outlineLevel="0" collapsed="false">
      <c r="AI903" s="1"/>
    </row>
    <row r="904" customFormat="false" ht="12.75" hidden="false" customHeight="false" outlineLevel="0" collapsed="false">
      <c r="AI904" s="1"/>
    </row>
    <row r="905" customFormat="false" ht="12.75" hidden="false" customHeight="false" outlineLevel="0" collapsed="false">
      <c r="AI905" s="1"/>
    </row>
    <row r="906" customFormat="false" ht="12.75" hidden="false" customHeight="false" outlineLevel="0" collapsed="false">
      <c r="AI906" s="1"/>
    </row>
    <row r="907" customFormat="false" ht="12.75" hidden="false" customHeight="false" outlineLevel="0" collapsed="false">
      <c r="AI907" s="1"/>
    </row>
    <row r="908" customFormat="false" ht="12.75" hidden="false" customHeight="false" outlineLevel="0" collapsed="false">
      <c r="AI908" s="1"/>
    </row>
    <row r="909" customFormat="false" ht="12.75" hidden="false" customHeight="false" outlineLevel="0" collapsed="false">
      <c r="AI909" s="1"/>
    </row>
    <row r="910" customFormat="false" ht="12.75" hidden="false" customHeight="false" outlineLevel="0" collapsed="false">
      <c r="AI910" s="1"/>
    </row>
    <row r="911" customFormat="false" ht="12.75" hidden="false" customHeight="false" outlineLevel="0" collapsed="false">
      <c r="AI911" s="1"/>
    </row>
    <row r="912" customFormat="false" ht="12.75" hidden="false" customHeight="false" outlineLevel="0" collapsed="false">
      <c r="AI912" s="1"/>
    </row>
    <row r="913" customFormat="false" ht="12.75" hidden="false" customHeight="false" outlineLevel="0" collapsed="false">
      <c r="AI913" s="1"/>
    </row>
    <row r="914" customFormat="false" ht="12.75" hidden="false" customHeight="false" outlineLevel="0" collapsed="false">
      <c r="AI914" s="1"/>
    </row>
    <row r="915" customFormat="false" ht="12.75" hidden="false" customHeight="false" outlineLevel="0" collapsed="false">
      <c r="AI915" s="1"/>
    </row>
    <row r="916" customFormat="false" ht="12.75" hidden="false" customHeight="false" outlineLevel="0" collapsed="false">
      <c r="AI916" s="1"/>
    </row>
    <row r="917" customFormat="false" ht="12.75" hidden="false" customHeight="false" outlineLevel="0" collapsed="false">
      <c r="AI917" s="1"/>
    </row>
    <row r="918" customFormat="false" ht="12.75" hidden="false" customHeight="false" outlineLevel="0" collapsed="false">
      <c r="AI918" s="1"/>
    </row>
    <row r="919" customFormat="false" ht="12.75" hidden="false" customHeight="false" outlineLevel="0" collapsed="false">
      <c r="AI919" s="1"/>
    </row>
    <row r="920" customFormat="false" ht="12.75" hidden="false" customHeight="false" outlineLevel="0" collapsed="false">
      <c r="AI920" s="1"/>
    </row>
    <row r="921" customFormat="false" ht="12.75" hidden="false" customHeight="false" outlineLevel="0" collapsed="false">
      <c r="AI921" s="1"/>
    </row>
    <row r="922" customFormat="false" ht="12.75" hidden="false" customHeight="false" outlineLevel="0" collapsed="false">
      <c r="AI922" s="1"/>
    </row>
    <row r="923" customFormat="false" ht="12.75" hidden="false" customHeight="false" outlineLevel="0" collapsed="false">
      <c r="AI923" s="1"/>
    </row>
    <row r="924" customFormat="false" ht="12.75" hidden="false" customHeight="false" outlineLevel="0" collapsed="false">
      <c r="AI924" s="1"/>
    </row>
    <row r="925" customFormat="false" ht="12.75" hidden="false" customHeight="false" outlineLevel="0" collapsed="false">
      <c r="AI925" s="1"/>
    </row>
    <row r="926" customFormat="false" ht="12.75" hidden="false" customHeight="false" outlineLevel="0" collapsed="false">
      <c r="AI926" s="1"/>
    </row>
    <row r="927" customFormat="false" ht="12.75" hidden="false" customHeight="false" outlineLevel="0" collapsed="false">
      <c r="AI927" s="1"/>
    </row>
    <row r="928" customFormat="false" ht="12.75" hidden="false" customHeight="false" outlineLevel="0" collapsed="false">
      <c r="AI928" s="1"/>
    </row>
    <row r="929" customFormat="false" ht="12.75" hidden="false" customHeight="false" outlineLevel="0" collapsed="false">
      <c r="AI929" s="1"/>
    </row>
    <row r="930" customFormat="false" ht="12.75" hidden="false" customHeight="false" outlineLevel="0" collapsed="false">
      <c r="AI930" s="1"/>
    </row>
    <row r="931" customFormat="false" ht="12.75" hidden="false" customHeight="false" outlineLevel="0" collapsed="false">
      <c r="AI931" s="1"/>
    </row>
    <row r="932" customFormat="false" ht="12.75" hidden="false" customHeight="false" outlineLevel="0" collapsed="false">
      <c r="AI932" s="1"/>
    </row>
    <row r="933" customFormat="false" ht="12.75" hidden="false" customHeight="false" outlineLevel="0" collapsed="false">
      <c r="AI933" s="1"/>
    </row>
    <row r="934" customFormat="false" ht="12.75" hidden="false" customHeight="false" outlineLevel="0" collapsed="false">
      <c r="AI934" s="1"/>
    </row>
    <row r="935" customFormat="false" ht="12.75" hidden="false" customHeight="false" outlineLevel="0" collapsed="false">
      <c r="AI935" s="1"/>
    </row>
    <row r="936" customFormat="false" ht="12.75" hidden="false" customHeight="false" outlineLevel="0" collapsed="false">
      <c r="AI936" s="1"/>
    </row>
    <row r="937" customFormat="false" ht="12.75" hidden="false" customHeight="false" outlineLevel="0" collapsed="false">
      <c r="AI937" s="1"/>
    </row>
    <row r="938" customFormat="false" ht="12.75" hidden="false" customHeight="false" outlineLevel="0" collapsed="false">
      <c r="AI938" s="1"/>
    </row>
    <row r="939" customFormat="false" ht="12.75" hidden="false" customHeight="false" outlineLevel="0" collapsed="false">
      <c r="AI939" s="1"/>
    </row>
    <row r="940" customFormat="false" ht="12.75" hidden="false" customHeight="false" outlineLevel="0" collapsed="false">
      <c r="AI940" s="1"/>
    </row>
    <row r="941" customFormat="false" ht="12.75" hidden="false" customHeight="false" outlineLevel="0" collapsed="false">
      <c r="AI941" s="1"/>
    </row>
    <row r="942" customFormat="false" ht="12.75" hidden="false" customHeight="false" outlineLevel="0" collapsed="false">
      <c r="AI942" s="1"/>
    </row>
    <row r="943" customFormat="false" ht="12.75" hidden="false" customHeight="false" outlineLevel="0" collapsed="false">
      <c r="AI943" s="1"/>
    </row>
    <row r="944" customFormat="false" ht="12.75" hidden="false" customHeight="false" outlineLevel="0" collapsed="false">
      <c r="AI944" s="1"/>
    </row>
    <row r="945" customFormat="false" ht="12.75" hidden="false" customHeight="false" outlineLevel="0" collapsed="false">
      <c r="AI945" s="1"/>
    </row>
    <row r="946" customFormat="false" ht="12.75" hidden="false" customHeight="false" outlineLevel="0" collapsed="false">
      <c r="AI946" s="1"/>
    </row>
    <row r="947" customFormat="false" ht="12.75" hidden="false" customHeight="false" outlineLevel="0" collapsed="false">
      <c r="AI947" s="1"/>
    </row>
    <row r="948" customFormat="false" ht="12.75" hidden="false" customHeight="false" outlineLevel="0" collapsed="false">
      <c r="AI948" s="1"/>
    </row>
    <row r="949" customFormat="false" ht="12.75" hidden="false" customHeight="false" outlineLevel="0" collapsed="false">
      <c r="AI949" s="1"/>
    </row>
    <row r="950" customFormat="false" ht="12.75" hidden="false" customHeight="false" outlineLevel="0" collapsed="false">
      <c r="AI950" s="1"/>
    </row>
    <row r="951" customFormat="false" ht="12.75" hidden="false" customHeight="false" outlineLevel="0" collapsed="false">
      <c r="AI951" s="1"/>
    </row>
    <row r="952" customFormat="false" ht="12.75" hidden="false" customHeight="false" outlineLevel="0" collapsed="false">
      <c r="AI952" s="1"/>
    </row>
    <row r="953" customFormat="false" ht="12.75" hidden="false" customHeight="false" outlineLevel="0" collapsed="false">
      <c r="AI953" s="1"/>
    </row>
    <row r="954" customFormat="false" ht="12.75" hidden="false" customHeight="false" outlineLevel="0" collapsed="false">
      <c r="AI954" s="1"/>
    </row>
    <row r="955" customFormat="false" ht="12.75" hidden="false" customHeight="false" outlineLevel="0" collapsed="false">
      <c r="AI955" s="1"/>
    </row>
    <row r="956" customFormat="false" ht="12.75" hidden="false" customHeight="false" outlineLevel="0" collapsed="false">
      <c r="AI956" s="1"/>
    </row>
    <row r="957" customFormat="false" ht="12.75" hidden="false" customHeight="false" outlineLevel="0" collapsed="false">
      <c r="AI957" s="1"/>
    </row>
    <row r="958" customFormat="false" ht="12.75" hidden="false" customHeight="false" outlineLevel="0" collapsed="false">
      <c r="AI958" s="1"/>
    </row>
    <row r="959" customFormat="false" ht="12.75" hidden="false" customHeight="false" outlineLevel="0" collapsed="false">
      <c r="AI959" s="1"/>
    </row>
    <row r="960" customFormat="false" ht="12.75" hidden="false" customHeight="false" outlineLevel="0" collapsed="false">
      <c r="AI960" s="1"/>
    </row>
    <row r="961" customFormat="false" ht="12.75" hidden="false" customHeight="false" outlineLevel="0" collapsed="false">
      <c r="AI961" s="1"/>
    </row>
    <row r="962" customFormat="false" ht="12.75" hidden="false" customHeight="false" outlineLevel="0" collapsed="false">
      <c r="AI962" s="1"/>
    </row>
    <row r="963" customFormat="false" ht="12.75" hidden="false" customHeight="false" outlineLevel="0" collapsed="false">
      <c r="AI963" s="1"/>
    </row>
    <row r="964" customFormat="false" ht="12.75" hidden="false" customHeight="false" outlineLevel="0" collapsed="false">
      <c r="AI964" s="1"/>
    </row>
    <row r="965" customFormat="false" ht="12.75" hidden="false" customHeight="false" outlineLevel="0" collapsed="false">
      <c r="AI965" s="1"/>
    </row>
    <row r="966" customFormat="false" ht="12.75" hidden="false" customHeight="false" outlineLevel="0" collapsed="false">
      <c r="AI966" s="1"/>
    </row>
    <row r="967" customFormat="false" ht="12.75" hidden="false" customHeight="false" outlineLevel="0" collapsed="false">
      <c r="AI967" s="1"/>
    </row>
    <row r="968" customFormat="false" ht="12.75" hidden="false" customHeight="false" outlineLevel="0" collapsed="false">
      <c r="AI968" s="1"/>
    </row>
    <row r="969" customFormat="false" ht="12.75" hidden="false" customHeight="false" outlineLevel="0" collapsed="false">
      <c r="AI969" s="1"/>
    </row>
    <row r="970" customFormat="false" ht="12.75" hidden="false" customHeight="false" outlineLevel="0" collapsed="false">
      <c r="AI970" s="1"/>
    </row>
    <row r="971" customFormat="false" ht="12.75" hidden="false" customHeight="false" outlineLevel="0" collapsed="false">
      <c r="AI971" s="1"/>
    </row>
    <row r="972" customFormat="false" ht="12.75" hidden="false" customHeight="false" outlineLevel="0" collapsed="false">
      <c r="AI972" s="1"/>
    </row>
    <row r="973" customFormat="false" ht="12.75" hidden="false" customHeight="false" outlineLevel="0" collapsed="false">
      <c r="AI973" s="1"/>
    </row>
    <row r="974" customFormat="false" ht="12.75" hidden="false" customHeight="false" outlineLevel="0" collapsed="false">
      <c r="AI974" s="1"/>
    </row>
    <row r="975" customFormat="false" ht="12.75" hidden="false" customHeight="false" outlineLevel="0" collapsed="false">
      <c r="AI975" s="1"/>
    </row>
    <row r="976" customFormat="false" ht="12.75" hidden="false" customHeight="false" outlineLevel="0" collapsed="false">
      <c r="AI976" s="1"/>
    </row>
    <row r="977" customFormat="false" ht="12.75" hidden="false" customHeight="false" outlineLevel="0" collapsed="false">
      <c r="AI977" s="1"/>
    </row>
    <row r="978" customFormat="false" ht="12.75" hidden="false" customHeight="false" outlineLevel="0" collapsed="false">
      <c r="AI978" s="1"/>
    </row>
    <row r="979" customFormat="false" ht="12.75" hidden="false" customHeight="false" outlineLevel="0" collapsed="false">
      <c r="AI979" s="1"/>
    </row>
    <row r="980" customFormat="false" ht="12.75" hidden="false" customHeight="false" outlineLevel="0" collapsed="false">
      <c r="AI980" s="1"/>
    </row>
    <row r="981" customFormat="false" ht="12.75" hidden="false" customHeight="false" outlineLevel="0" collapsed="false">
      <c r="AI981" s="1"/>
    </row>
    <row r="982" customFormat="false" ht="12.75" hidden="false" customHeight="false" outlineLevel="0" collapsed="false">
      <c r="AI982" s="1"/>
    </row>
    <row r="983" customFormat="false" ht="12.75" hidden="false" customHeight="false" outlineLevel="0" collapsed="false">
      <c r="AI983" s="1"/>
    </row>
    <row r="984" customFormat="false" ht="12.75" hidden="false" customHeight="false" outlineLevel="0" collapsed="false">
      <c r="AI984" s="1"/>
    </row>
    <row r="985" customFormat="false" ht="12.75" hidden="false" customHeight="false" outlineLevel="0" collapsed="false">
      <c r="AI985" s="1"/>
    </row>
    <row r="986" customFormat="false" ht="12.75" hidden="false" customHeight="false" outlineLevel="0" collapsed="false">
      <c r="AI986" s="1"/>
    </row>
    <row r="987" customFormat="false" ht="12.75" hidden="false" customHeight="false" outlineLevel="0" collapsed="false">
      <c r="AI987" s="1"/>
    </row>
    <row r="988" customFormat="false" ht="12.75" hidden="false" customHeight="false" outlineLevel="0" collapsed="false">
      <c r="AI988" s="1"/>
    </row>
    <row r="989" customFormat="false" ht="12.75" hidden="false" customHeight="false" outlineLevel="0" collapsed="false">
      <c r="AI989" s="1"/>
    </row>
    <row r="990" customFormat="false" ht="12.75" hidden="false" customHeight="false" outlineLevel="0" collapsed="false">
      <c r="AI990" s="1"/>
    </row>
    <row r="991" customFormat="false" ht="12.75" hidden="false" customHeight="false" outlineLevel="0" collapsed="false">
      <c r="AI991" s="1"/>
    </row>
    <row r="992" customFormat="false" ht="12.75" hidden="false" customHeight="false" outlineLevel="0" collapsed="false">
      <c r="AI992" s="1"/>
    </row>
    <row r="993" customFormat="false" ht="12.75" hidden="false" customHeight="false" outlineLevel="0" collapsed="false">
      <c r="AI993" s="1"/>
    </row>
    <row r="994" customFormat="false" ht="12.75" hidden="false" customHeight="false" outlineLevel="0" collapsed="false">
      <c r="AI994" s="1"/>
    </row>
    <row r="995" customFormat="false" ht="12.75" hidden="false" customHeight="false" outlineLevel="0" collapsed="false">
      <c r="AI995" s="1"/>
    </row>
    <row r="996" customFormat="false" ht="12.75" hidden="false" customHeight="false" outlineLevel="0" collapsed="false">
      <c r="AI996" s="1"/>
    </row>
    <row r="997" customFormat="false" ht="12.75" hidden="false" customHeight="false" outlineLevel="0" collapsed="false">
      <c r="AI997" s="1"/>
    </row>
    <row r="998" customFormat="false" ht="12.75" hidden="false" customHeight="false" outlineLevel="0" collapsed="false">
      <c r="AI998" s="1"/>
    </row>
    <row r="999" customFormat="false" ht="12.75" hidden="false" customHeight="false" outlineLevel="0" collapsed="false">
      <c r="AI999" s="1"/>
    </row>
    <row r="1000" customFormat="false" ht="12.75" hidden="false" customHeight="false" outlineLevel="0" collapsed="false">
      <c r="AI1000" s="1"/>
    </row>
    <row r="1001" customFormat="false" ht="12.75" hidden="false" customHeight="false" outlineLevel="0" collapsed="false">
      <c r="AI1001" s="1"/>
    </row>
    <row r="1002" customFormat="false" ht="12.75" hidden="false" customHeight="false" outlineLevel="0" collapsed="false">
      <c r="AI1002" s="1"/>
    </row>
    <row r="1003" customFormat="false" ht="12.75" hidden="false" customHeight="false" outlineLevel="0" collapsed="false">
      <c r="AI1003" s="1"/>
    </row>
    <row r="1004" customFormat="false" ht="12.75" hidden="false" customHeight="false" outlineLevel="0" collapsed="false">
      <c r="AI1004" s="1"/>
    </row>
    <row r="1005" customFormat="false" ht="12.75" hidden="false" customHeight="false" outlineLevel="0" collapsed="false">
      <c r="AI1005" s="1"/>
    </row>
    <row r="1006" customFormat="false" ht="12.75" hidden="false" customHeight="false" outlineLevel="0" collapsed="false">
      <c r="AI1006" s="1"/>
    </row>
    <row r="1007" customFormat="false" ht="12.75" hidden="false" customHeight="false" outlineLevel="0" collapsed="false">
      <c r="AI1007" s="1"/>
    </row>
    <row r="1008" customFormat="false" ht="12.75" hidden="false" customHeight="false" outlineLevel="0" collapsed="false">
      <c r="AI1008" s="1"/>
    </row>
    <row r="1009" customFormat="false" ht="12.75" hidden="false" customHeight="false" outlineLevel="0" collapsed="false">
      <c r="AI1009" s="1"/>
    </row>
    <row r="1010" customFormat="false" ht="12.75" hidden="false" customHeight="false" outlineLevel="0" collapsed="false">
      <c r="AI1010" s="1"/>
    </row>
    <row r="1011" customFormat="false" ht="12.75" hidden="false" customHeight="false" outlineLevel="0" collapsed="false">
      <c r="AI1011" s="1"/>
    </row>
    <row r="1012" customFormat="false" ht="12.75" hidden="false" customHeight="false" outlineLevel="0" collapsed="false">
      <c r="AI1012" s="1"/>
    </row>
    <row r="1013" customFormat="false" ht="12.75" hidden="false" customHeight="false" outlineLevel="0" collapsed="false">
      <c r="AI1013" s="1"/>
    </row>
    <row r="1014" customFormat="false" ht="12.75" hidden="false" customHeight="false" outlineLevel="0" collapsed="false">
      <c r="AI1014" s="1"/>
    </row>
    <row r="1015" customFormat="false" ht="12.75" hidden="false" customHeight="false" outlineLevel="0" collapsed="false">
      <c r="AI1015" s="1"/>
    </row>
    <row r="1016" customFormat="false" ht="12.75" hidden="false" customHeight="false" outlineLevel="0" collapsed="false">
      <c r="AI1016" s="1"/>
    </row>
    <row r="1017" customFormat="false" ht="12.75" hidden="false" customHeight="false" outlineLevel="0" collapsed="false">
      <c r="AI1017" s="1"/>
    </row>
    <row r="1018" customFormat="false" ht="12.75" hidden="false" customHeight="false" outlineLevel="0" collapsed="false">
      <c r="AI1018" s="1"/>
    </row>
    <row r="1019" customFormat="false" ht="12.75" hidden="false" customHeight="false" outlineLevel="0" collapsed="false">
      <c r="AI1019" s="1"/>
    </row>
    <row r="1020" customFormat="false" ht="12.75" hidden="false" customHeight="false" outlineLevel="0" collapsed="false">
      <c r="AI1020" s="1"/>
    </row>
    <row r="1021" customFormat="false" ht="12.75" hidden="false" customHeight="false" outlineLevel="0" collapsed="false">
      <c r="AI1021" s="1"/>
    </row>
    <row r="1022" customFormat="false" ht="12.75" hidden="false" customHeight="false" outlineLevel="0" collapsed="false">
      <c r="AI1022" s="1"/>
    </row>
    <row r="1023" customFormat="false" ht="12.75" hidden="false" customHeight="false" outlineLevel="0" collapsed="false">
      <c r="AI1023" s="1"/>
    </row>
    <row r="1024" customFormat="false" ht="12.75" hidden="false" customHeight="false" outlineLevel="0" collapsed="false">
      <c r="AI1024" s="1"/>
    </row>
    <row r="1025" customFormat="false" ht="12.75" hidden="false" customHeight="false" outlineLevel="0" collapsed="false">
      <c r="AI1025" s="1"/>
    </row>
    <row r="1026" customFormat="false" ht="12.75" hidden="false" customHeight="false" outlineLevel="0" collapsed="false">
      <c r="AI1026" s="1"/>
    </row>
    <row r="1027" customFormat="false" ht="12.75" hidden="false" customHeight="false" outlineLevel="0" collapsed="false">
      <c r="AI1027" s="1"/>
    </row>
    <row r="1028" customFormat="false" ht="12.75" hidden="false" customHeight="false" outlineLevel="0" collapsed="false">
      <c r="AI1028" s="1"/>
    </row>
    <row r="1029" customFormat="false" ht="12.75" hidden="false" customHeight="false" outlineLevel="0" collapsed="false">
      <c r="AI1029" s="1"/>
    </row>
    <row r="1030" customFormat="false" ht="12.75" hidden="false" customHeight="false" outlineLevel="0" collapsed="false">
      <c r="AI1030" s="1"/>
    </row>
    <row r="1031" customFormat="false" ht="12.75" hidden="false" customHeight="false" outlineLevel="0" collapsed="false">
      <c r="AI1031" s="1"/>
    </row>
    <row r="1032" customFormat="false" ht="12.75" hidden="false" customHeight="false" outlineLevel="0" collapsed="false">
      <c r="AI1032" s="1"/>
    </row>
    <row r="1033" customFormat="false" ht="12.75" hidden="false" customHeight="false" outlineLevel="0" collapsed="false">
      <c r="AI1033" s="1"/>
    </row>
    <row r="1034" customFormat="false" ht="12.75" hidden="false" customHeight="false" outlineLevel="0" collapsed="false">
      <c r="AI1034" s="1"/>
    </row>
    <row r="1035" customFormat="false" ht="12.75" hidden="false" customHeight="false" outlineLevel="0" collapsed="false">
      <c r="AI1035" s="1"/>
    </row>
    <row r="1036" customFormat="false" ht="12.75" hidden="false" customHeight="false" outlineLevel="0" collapsed="false">
      <c r="AI1036" s="1"/>
    </row>
    <row r="1037" customFormat="false" ht="12.75" hidden="false" customHeight="false" outlineLevel="0" collapsed="false">
      <c r="AI1037" s="1"/>
    </row>
    <row r="1038" customFormat="false" ht="12.75" hidden="false" customHeight="false" outlineLevel="0" collapsed="false">
      <c r="AI1038" s="1"/>
    </row>
    <row r="1039" customFormat="false" ht="12.75" hidden="false" customHeight="false" outlineLevel="0" collapsed="false">
      <c r="AI1039" s="1"/>
    </row>
    <row r="1040" customFormat="false" ht="12.75" hidden="false" customHeight="false" outlineLevel="0" collapsed="false">
      <c r="AI1040" s="1"/>
    </row>
    <row r="1041" customFormat="false" ht="12.75" hidden="false" customHeight="false" outlineLevel="0" collapsed="false">
      <c r="AI1041" s="1"/>
    </row>
    <row r="1042" customFormat="false" ht="12.75" hidden="false" customHeight="false" outlineLevel="0" collapsed="false">
      <c r="AI1042" s="1"/>
    </row>
    <row r="1043" customFormat="false" ht="12.75" hidden="false" customHeight="false" outlineLevel="0" collapsed="false">
      <c r="AI1043" s="1"/>
    </row>
    <row r="1044" customFormat="false" ht="12.75" hidden="false" customHeight="false" outlineLevel="0" collapsed="false">
      <c r="AI1044" s="1"/>
    </row>
    <row r="1045" customFormat="false" ht="12.75" hidden="false" customHeight="false" outlineLevel="0" collapsed="false">
      <c r="AI1045" s="1"/>
    </row>
    <row r="1046" customFormat="false" ht="12.75" hidden="false" customHeight="false" outlineLevel="0" collapsed="false">
      <c r="AI1046" s="1"/>
    </row>
    <row r="1047" customFormat="false" ht="12.75" hidden="false" customHeight="false" outlineLevel="0" collapsed="false">
      <c r="AI1047" s="1"/>
    </row>
    <row r="1048" customFormat="false" ht="12.75" hidden="false" customHeight="false" outlineLevel="0" collapsed="false">
      <c r="AI1048" s="1"/>
    </row>
    <row r="1049" customFormat="false" ht="12.75" hidden="false" customHeight="false" outlineLevel="0" collapsed="false">
      <c r="AI1049" s="1"/>
    </row>
    <row r="1050" customFormat="false" ht="12.75" hidden="false" customHeight="false" outlineLevel="0" collapsed="false">
      <c r="AI1050" s="1"/>
    </row>
    <row r="1051" customFormat="false" ht="12.75" hidden="false" customHeight="false" outlineLevel="0" collapsed="false">
      <c r="AI1051" s="1"/>
    </row>
    <row r="1052" customFormat="false" ht="12.75" hidden="false" customHeight="false" outlineLevel="0" collapsed="false">
      <c r="AI1052" s="1"/>
    </row>
    <row r="1053" customFormat="false" ht="12.75" hidden="false" customHeight="false" outlineLevel="0" collapsed="false">
      <c r="AI1053" s="1"/>
    </row>
    <row r="1054" customFormat="false" ht="12.75" hidden="false" customHeight="false" outlineLevel="0" collapsed="false">
      <c r="AI1054" s="1"/>
    </row>
    <row r="1055" customFormat="false" ht="12.75" hidden="false" customHeight="false" outlineLevel="0" collapsed="false">
      <c r="AI1055" s="1"/>
    </row>
    <row r="1056" customFormat="false" ht="12.75" hidden="false" customHeight="false" outlineLevel="0" collapsed="false">
      <c r="AI1056" s="1"/>
    </row>
    <row r="1057" customFormat="false" ht="12.75" hidden="false" customHeight="false" outlineLevel="0" collapsed="false">
      <c r="AI1057" s="1"/>
    </row>
  </sheetData>
  <sheetProtection sheet="true" password="993b" objects="true" scenarios="true"/>
  <mergeCells count="184">
    <mergeCell ref="B1:C1"/>
    <mergeCell ref="D1:E1"/>
    <mergeCell ref="G1:H1"/>
    <mergeCell ref="J1:K1"/>
    <mergeCell ref="M1:N1"/>
    <mergeCell ref="P1:Q1"/>
    <mergeCell ref="S1:T1"/>
    <mergeCell ref="V1:W1"/>
    <mergeCell ref="Y1:Z1"/>
    <mergeCell ref="AC1:AD1"/>
    <mergeCell ref="AF1:AG1"/>
    <mergeCell ref="D3:E3"/>
    <mergeCell ref="G3:H3"/>
    <mergeCell ref="J3:K3"/>
    <mergeCell ref="M3:N3"/>
    <mergeCell ref="P3:Q3"/>
    <mergeCell ref="S3:T3"/>
    <mergeCell ref="V3:W3"/>
    <mergeCell ref="Y3:Z3"/>
    <mergeCell ref="AC3:AD3"/>
    <mergeCell ref="AF3:AG3"/>
    <mergeCell ref="AL4:AM4"/>
    <mergeCell ref="AN4:AO4"/>
    <mergeCell ref="AP4:AQ4"/>
    <mergeCell ref="D5:E5"/>
    <mergeCell ref="G5:H5"/>
    <mergeCell ref="J5:K5"/>
    <mergeCell ref="M5:N5"/>
    <mergeCell ref="P5:Q5"/>
    <mergeCell ref="S5:T5"/>
    <mergeCell ref="V5:W5"/>
    <mergeCell ref="Y5:Z5"/>
    <mergeCell ref="AC5:AD5"/>
    <mergeCell ref="AF5:AG5"/>
    <mergeCell ref="D7:E7"/>
    <mergeCell ref="G7:H7"/>
    <mergeCell ref="J7:K7"/>
    <mergeCell ref="M7:N7"/>
    <mergeCell ref="P7:Q7"/>
    <mergeCell ref="S7:T7"/>
    <mergeCell ref="V7:W7"/>
    <mergeCell ref="Y7:Z7"/>
    <mergeCell ref="AC7:AD7"/>
    <mergeCell ref="AF7:AG7"/>
    <mergeCell ref="D9:E9"/>
    <mergeCell ref="G9:H9"/>
    <mergeCell ref="J9:K9"/>
    <mergeCell ref="M9:N9"/>
    <mergeCell ref="P9:Q9"/>
    <mergeCell ref="S9:T9"/>
    <mergeCell ref="V9:W9"/>
    <mergeCell ref="Y9:Z9"/>
    <mergeCell ref="AC9:AD9"/>
    <mergeCell ref="AF9:AG9"/>
    <mergeCell ref="D11:E11"/>
    <mergeCell ref="G11:H11"/>
    <mergeCell ref="J11:K11"/>
    <mergeCell ref="M11:N11"/>
    <mergeCell ref="P11:Q11"/>
    <mergeCell ref="S11:T11"/>
    <mergeCell ref="V11:W11"/>
    <mergeCell ref="Y11:Z11"/>
    <mergeCell ref="AC11:AD11"/>
    <mergeCell ref="AF11:AG11"/>
    <mergeCell ref="D13:E13"/>
    <mergeCell ref="G13:H13"/>
    <mergeCell ref="J13:K13"/>
    <mergeCell ref="M13:N13"/>
    <mergeCell ref="P13:Q13"/>
    <mergeCell ref="S13:T13"/>
    <mergeCell ref="V13:W13"/>
    <mergeCell ref="Y13:Z13"/>
    <mergeCell ref="AC13:AD13"/>
    <mergeCell ref="AF13:AG13"/>
    <mergeCell ref="A15:C15"/>
    <mergeCell ref="D15:E15"/>
    <mergeCell ref="P15:Q15"/>
    <mergeCell ref="S15:T15"/>
    <mergeCell ref="V15:W15"/>
    <mergeCell ref="Y15:Z15"/>
    <mergeCell ref="AC15:AD15"/>
    <mergeCell ref="AF15:AG15"/>
    <mergeCell ref="D17:E17"/>
    <mergeCell ref="G17:H17"/>
    <mergeCell ref="J17:K17"/>
    <mergeCell ref="M17:N17"/>
    <mergeCell ref="P17:Q17"/>
    <mergeCell ref="S17:T17"/>
    <mergeCell ref="V17:W17"/>
    <mergeCell ref="Y17:Z17"/>
    <mergeCell ref="AC17:AD17"/>
    <mergeCell ref="AF17:AG17"/>
    <mergeCell ref="D21:E21"/>
    <mergeCell ref="G21:H21"/>
    <mergeCell ref="J21:K21"/>
    <mergeCell ref="P21:Q21"/>
    <mergeCell ref="S21:T21"/>
    <mergeCell ref="V21:W21"/>
    <mergeCell ref="Y21:Z21"/>
    <mergeCell ref="AC21:AD21"/>
    <mergeCell ref="D23:E23"/>
    <mergeCell ref="G23:H23"/>
    <mergeCell ref="J23:K23"/>
    <mergeCell ref="P23:Q23"/>
    <mergeCell ref="S23:T23"/>
    <mergeCell ref="V23:W23"/>
    <mergeCell ref="Y23:Z23"/>
    <mergeCell ref="AC23:AD23"/>
    <mergeCell ref="AF23:AG23"/>
    <mergeCell ref="D25:E25"/>
    <mergeCell ref="G25:H25"/>
    <mergeCell ref="J25:K25"/>
    <mergeCell ref="P25:Q25"/>
    <mergeCell ref="S25:T25"/>
    <mergeCell ref="V25:W25"/>
    <mergeCell ref="Y25:Z25"/>
    <mergeCell ref="AC25:AD25"/>
    <mergeCell ref="AF25:AG25"/>
    <mergeCell ref="D27:E27"/>
    <mergeCell ref="G27:H27"/>
    <mergeCell ref="J27:K27"/>
    <mergeCell ref="P27:Q27"/>
    <mergeCell ref="S27:T27"/>
    <mergeCell ref="V27:W27"/>
    <mergeCell ref="Y27:Z27"/>
    <mergeCell ref="AC27:AD27"/>
    <mergeCell ref="AF27:AG27"/>
    <mergeCell ref="J29:K29"/>
    <mergeCell ref="P29:Q29"/>
    <mergeCell ref="S29:T29"/>
    <mergeCell ref="V29:W29"/>
    <mergeCell ref="Y29:Z29"/>
    <mergeCell ref="AC29:AD29"/>
    <mergeCell ref="AF29:AG29"/>
    <mergeCell ref="D31:E31"/>
    <mergeCell ref="G31:H31"/>
    <mergeCell ref="J31:K31"/>
    <mergeCell ref="P31:Q31"/>
    <mergeCell ref="S31:T31"/>
    <mergeCell ref="V31:W31"/>
    <mergeCell ref="Y31:Z31"/>
    <mergeCell ref="AC31:AD31"/>
    <mergeCell ref="AF31:AG31"/>
    <mergeCell ref="D33:E33"/>
    <mergeCell ref="G33:H33"/>
    <mergeCell ref="J33:K33"/>
    <mergeCell ref="P33:Q33"/>
    <mergeCell ref="S33:T33"/>
    <mergeCell ref="V33:W33"/>
    <mergeCell ref="Y33:Z33"/>
    <mergeCell ref="AC33:AD33"/>
    <mergeCell ref="AF33:AG33"/>
    <mergeCell ref="D35:E35"/>
    <mergeCell ref="P35:Q35"/>
    <mergeCell ref="S35:T35"/>
    <mergeCell ref="V35:W35"/>
    <mergeCell ref="Y35:Z35"/>
    <mergeCell ref="AC35:AD35"/>
    <mergeCell ref="AF35:AG35"/>
    <mergeCell ref="D37:E37"/>
    <mergeCell ref="G37:H37"/>
    <mergeCell ref="P37:Q37"/>
    <mergeCell ref="S37:T37"/>
    <mergeCell ref="V37:W37"/>
    <mergeCell ref="Y37:Z37"/>
    <mergeCell ref="AC37:AD37"/>
    <mergeCell ref="AF37:AG37"/>
    <mergeCell ref="D39:E39"/>
    <mergeCell ref="G39:H39"/>
    <mergeCell ref="M39:N39"/>
    <mergeCell ref="AC39:AD39"/>
    <mergeCell ref="AF39:AG39"/>
    <mergeCell ref="D41:E41"/>
    <mergeCell ref="G41:H41"/>
    <mergeCell ref="M41:N41"/>
    <mergeCell ref="AC41:AD41"/>
    <mergeCell ref="AF41:AG41"/>
    <mergeCell ref="D43:E43"/>
    <mergeCell ref="G43:H43"/>
    <mergeCell ref="J43:K43"/>
    <mergeCell ref="M43:N43"/>
    <mergeCell ref="AF43:AG43"/>
    <mergeCell ref="D45:E45"/>
    <mergeCell ref="M45:N45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M10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56"/>
    <col collapsed="false" customWidth="true" hidden="false" outlineLevel="0" max="2" min="2" style="1" width="5.28"/>
    <col collapsed="false" customWidth="true" hidden="false" outlineLevel="0" max="4" min="3" style="1" width="5.85"/>
    <col collapsed="false" customWidth="true" hidden="false" outlineLevel="0" max="5" min="5" style="1" width="5.99"/>
    <col collapsed="false" customWidth="true" hidden="false" outlineLevel="0" max="6" min="6" style="1" width="0.7"/>
    <col collapsed="false" customWidth="true" hidden="false" outlineLevel="0" max="7" min="7" style="1" width="4.85"/>
    <col collapsed="false" customWidth="true" hidden="false" outlineLevel="0" max="8" min="8" style="1" width="5.71"/>
    <col collapsed="false" customWidth="true" hidden="false" outlineLevel="0" max="9" min="9" style="1" width="0.7"/>
    <col collapsed="false" customWidth="true" hidden="false" outlineLevel="0" max="10" min="10" style="1" width="5.28"/>
    <col collapsed="false" customWidth="true" hidden="false" outlineLevel="0" max="11" min="11" style="1" width="5.85"/>
    <col collapsed="false" customWidth="true" hidden="false" outlineLevel="0" max="12" min="12" style="1" width="0.85"/>
    <col collapsed="false" customWidth="true" hidden="false" outlineLevel="0" max="13" min="13" style="1" width="5.85"/>
    <col collapsed="false" customWidth="true" hidden="false" outlineLevel="0" max="14" min="14" style="1" width="5.56"/>
    <col collapsed="false" customWidth="true" hidden="false" outlineLevel="0" max="15" min="15" style="1" width="1.13"/>
    <col collapsed="false" customWidth="true" hidden="false" outlineLevel="0" max="16" min="16" style="1" width="5.71"/>
    <col collapsed="false" customWidth="true" hidden="false" outlineLevel="0" max="17" min="17" style="1" width="5.41"/>
    <col collapsed="false" customWidth="true" hidden="false" outlineLevel="0" max="18" min="18" style="1" width="0.99"/>
    <col collapsed="false" customWidth="true" hidden="false" outlineLevel="0" max="19" min="19" style="1" width="5.71"/>
    <col collapsed="false" customWidth="true" hidden="false" outlineLevel="0" max="20" min="20" style="1" width="5.99"/>
    <col collapsed="false" customWidth="true" hidden="false" outlineLevel="0" max="21" min="21" style="1" width="0.7"/>
    <col collapsed="false" customWidth="true" hidden="false" outlineLevel="0" max="22" min="22" style="1" width="5.99"/>
    <col collapsed="false" customWidth="true" hidden="false" outlineLevel="0" max="23" min="23" style="1" width="5.56"/>
    <col collapsed="false" customWidth="true" hidden="false" outlineLevel="0" max="24" min="24" style="1" width="0.85"/>
    <col collapsed="false" customWidth="true" hidden="false" outlineLevel="0" max="26" min="25" style="1" width="5.41"/>
    <col collapsed="false" customWidth="true" hidden="false" outlineLevel="0" max="27" min="27" style="1" width="1.13"/>
    <col collapsed="false" customWidth="true" hidden="false" outlineLevel="0" max="28" min="28" style="1" width="6.28"/>
    <col collapsed="false" customWidth="true" hidden="false" outlineLevel="0" max="30" min="29" style="1" width="5.28"/>
    <col collapsed="false" customWidth="true" hidden="false" outlineLevel="0" max="31" min="31" style="1" width="1.41"/>
    <col collapsed="false" customWidth="true" hidden="false" outlineLevel="0" max="32" min="32" style="1" width="5.28"/>
    <col collapsed="false" customWidth="true" hidden="false" outlineLevel="0" max="33" min="33" style="1" width="4.85"/>
    <col collapsed="false" customWidth="true" hidden="false" outlineLevel="0" max="34" min="34" style="1" width="1.28"/>
    <col collapsed="false" customWidth="true" hidden="false" outlineLevel="0" max="35" min="35" style="2" width="2.28"/>
    <col collapsed="false" customWidth="true" hidden="false" outlineLevel="0" max="36" min="36" style="1" width="1.13"/>
    <col collapsed="false" customWidth="true" hidden="false" outlineLevel="0" max="37" min="37" style="1" width="5.56"/>
    <col collapsed="false" customWidth="true" hidden="false" outlineLevel="0" max="39" min="38" style="1" width="6.28"/>
    <col collapsed="false" customWidth="true" hidden="false" outlineLevel="0" max="41" min="40" style="1" width="5.41"/>
    <col collapsed="false" customWidth="true" hidden="false" outlineLevel="0" max="43" min="42" style="1" width="7.14"/>
    <col collapsed="false" customWidth="true" hidden="false" outlineLevel="0" max="44" min="44" style="1" width="2.13"/>
    <col collapsed="false" customWidth="true" hidden="false" outlineLevel="0" max="45" min="45" style="1" width="9.56"/>
    <col collapsed="false" customWidth="false" hidden="false" outlineLevel="0" max="47" min="46" style="1" width="9.14"/>
    <col collapsed="false" customWidth="true" hidden="false" outlineLevel="0" max="48" min="48" style="1" width="8.85"/>
    <col collapsed="false" customWidth="false" hidden="false" outlineLevel="0" max="49" min="49" style="1" width="9.14"/>
    <col collapsed="false" customWidth="true" hidden="false" outlineLevel="0" max="50" min="50" style="1" width="3.99"/>
    <col collapsed="false" customWidth="true" hidden="false" outlineLevel="0" max="52" min="51" style="1" width="3.85"/>
    <col collapsed="false" customWidth="true" hidden="false" outlineLevel="0" max="53" min="53" style="1" width="4.7"/>
    <col collapsed="false" customWidth="true" hidden="false" outlineLevel="0" max="54" min="54" style="1" width="2.56"/>
    <col collapsed="false" customWidth="true" hidden="false" outlineLevel="0" max="55" min="55" style="1" width="2.99"/>
    <col collapsed="false" customWidth="true" hidden="false" outlineLevel="0" max="56" min="56" style="1" width="2.7"/>
    <col collapsed="false" customWidth="true" hidden="false" outlineLevel="0" max="57" min="57" style="1" width="2.13"/>
    <col collapsed="false" customWidth="true" hidden="false" outlineLevel="0" max="58" min="58" style="1" width="2.99"/>
    <col collapsed="false" customWidth="true" hidden="false" outlineLevel="0" max="59" min="59" style="1" width="3.85"/>
    <col collapsed="false" customWidth="true" hidden="false" outlineLevel="0" max="61" min="60" style="1" width="4.85"/>
    <col collapsed="false" customWidth="true" hidden="false" outlineLevel="0" max="62" min="62" style="1" width="5.71"/>
    <col collapsed="false" customWidth="true" hidden="false" outlineLevel="0" max="63" min="63" style="1" width="0.85"/>
    <col collapsed="false" customWidth="true" hidden="false" outlineLevel="0" max="65" min="64" style="1" width="4.85"/>
    <col collapsed="false" customWidth="true" hidden="false" outlineLevel="0" max="66" min="66" style="1" width="5.71"/>
    <col collapsed="false" customWidth="true" hidden="false" outlineLevel="0" max="67" min="67" style="1" width="3.14"/>
    <col collapsed="false" customWidth="true" hidden="false" outlineLevel="0" max="69" min="68" style="1" width="4.85"/>
    <col collapsed="false" customWidth="true" hidden="false" outlineLevel="0" max="70" min="70" style="1" width="5.71"/>
    <col collapsed="false" customWidth="true" hidden="false" outlineLevel="0" max="71" min="71" style="1" width="0.85"/>
    <col collapsed="false" customWidth="true" hidden="false" outlineLevel="0" max="73" min="72" style="1" width="4.85"/>
    <col collapsed="false" customWidth="true" hidden="false" outlineLevel="0" max="74" min="74" style="1" width="5.56"/>
    <col collapsed="false" customWidth="true" hidden="false" outlineLevel="0" max="75" min="75" style="1" width="2.42"/>
    <col collapsed="false" customWidth="true" hidden="false" outlineLevel="0" max="77" min="76" style="1" width="4.85"/>
    <col collapsed="false" customWidth="true" hidden="false" outlineLevel="0" max="78" min="78" style="1" width="5.71"/>
    <col collapsed="false" customWidth="true" hidden="false" outlineLevel="0" max="79" min="79" style="1" width="1.28"/>
    <col collapsed="false" customWidth="true" hidden="false" outlineLevel="0" max="81" min="80" style="1" width="4.85"/>
    <col collapsed="false" customWidth="true" hidden="false" outlineLevel="0" max="82" min="82" style="1" width="5.71"/>
    <col collapsed="false" customWidth="false" hidden="false" outlineLevel="0" max="84" min="83" style="1" width="9.14"/>
    <col collapsed="false" customWidth="true" hidden="false" outlineLevel="0" max="86" min="85" style="1" width="5.85"/>
    <col collapsed="false" customWidth="false" hidden="false" outlineLevel="0" max="101" min="87" style="1" width="9.14"/>
    <col collapsed="false" customWidth="true" hidden="false" outlineLevel="0" max="102" min="102" style="1" width="3.85"/>
    <col collapsed="false" customWidth="true" hidden="false" outlineLevel="0" max="111" min="103" style="1" width="3.99"/>
    <col collapsed="false" customWidth="true" hidden="false" outlineLevel="0" max="112" min="112" style="1" width="5.71"/>
    <col collapsed="false" customWidth="true" hidden="false" outlineLevel="0" max="113" min="113" style="1" width="8.7"/>
    <col collapsed="false" customWidth="true" hidden="false" outlineLevel="0" max="114" min="114" style="1" width="7.99"/>
    <col collapsed="false" customWidth="false" hidden="false" outlineLevel="0" max="115" min="115" style="1" width="9.14"/>
    <col collapsed="false" customWidth="true" hidden="false" outlineLevel="0" max="116" min="116" style="1" width="5.41"/>
    <col collapsed="false" customWidth="true" hidden="false" outlineLevel="0" max="117" min="117" style="1" width="10.13"/>
    <col collapsed="false" customWidth="true" hidden="false" outlineLevel="0" max="118" min="118" style="1" width="6.7"/>
    <col collapsed="false" customWidth="true" hidden="false" outlineLevel="0" max="129" min="119" style="1" width="4.85"/>
    <col collapsed="false" customWidth="false" hidden="false" outlineLevel="0" max="257" min="130" style="1" width="9.14"/>
  </cols>
  <sheetData>
    <row r="1" customFormat="false" ht="15.75" hidden="false" customHeight="false" outlineLevel="0" collapsed="false">
      <c r="A1" s="3"/>
      <c r="B1" s="4" t="n">
        <v>37291</v>
      </c>
      <c r="C1" s="4"/>
      <c r="D1" s="5" t="s">
        <v>0</v>
      </c>
      <c r="E1" s="5"/>
      <c r="F1" s="6"/>
      <c r="G1" s="5" t="s">
        <v>1</v>
      </c>
      <c r="H1" s="5"/>
      <c r="I1" s="6"/>
      <c r="J1" s="5" t="s">
        <v>2</v>
      </c>
      <c r="K1" s="5"/>
      <c r="L1" s="6"/>
      <c r="M1" s="5" t="s">
        <v>3</v>
      </c>
      <c r="N1" s="5"/>
      <c r="O1" s="7"/>
      <c r="P1" s="8" t="s">
        <v>4</v>
      </c>
      <c r="Q1" s="8"/>
      <c r="R1" s="6"/>
      <c r="S1" s="8" t="s">
        <v>5</v>
      </c>
      <c r="T1" s="8"/>
      <c r="U1" s="6"/>
      <c r="V1" s="8" t="s">
        <v>6</v>
      </c>
      <c r="W1" s="8"/>
      <c r="X1" s="6"/>
      <c r="Y1" s="8" t="s">
        <v>7</v>
      </c>
      <c r="Z1" s="8"/>
      <c r="AA1" s="6"/>
      <c r="AB1" s="2"/>
      <c r="AC1" s="5" t="s">
        <v>8</v>
      </c>
      <c r="AD1" s="5"/>
      <c r="AE1" s="2"/>
      <c r="AF1" s="5" t="s">
        <v>9</v>
      </c>
      <c r="AG1" s="5"/>
      <c r="AH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2" hidden="false" customHeight="true" outlineLevel="0" collapsed="false">
      <c r="A2" s="4" t="s">
        <v>10</v>
      </c>
      <c r="B2" s="9" t="n">
        <v>2.11</v>
      </c>
      <c r="C2" s="10" t="s">
        <v>11</v>
      </c>
      <c r="D2" s="60" t="n">
        <v>20.25</v>
      </c>
      <c r="E2" s="60" t="n">
        <v>20.75</v>
      </c>
      <c r="F2" s="6"/>
      <c r="G2" s="60" t="n">
        <v>19</v>
      </c>
      <c r="H2" s="60" t="n">
        <v>19.25</v>
      </c>
      <c r="I2" s="6"/>
      <c r="J2" s="60" t="n">
        <v>19.5</v>
      </c>
      <c r="K2" s="60" t="n">
        <v>20</v>
      </c>
      <c r="L2" s="6"/>
      <c r="M2" s="60" t="n">
        <v>23.5</v>
      </c>
      <c r="N2" s="60" t="n">
        <v>24</v>
      </c>
      <c r="O2" s="7"/>
      <c r="P2" s="13" t="n">
        <f aca="false">D2-H2</f>
        <v>1</v>
      </c>
      <c r="Q2" s="13" t="n">
        <f aca="false">E2-G2</f>
        <v>1.75</v>
      </c>
      <c r="R2" s="6"/>
      <c r="S2" s="13" t="n">
        <f aca="false">M2-E2</f>
        <v>2.75</v>
      </c>
      <c r="T2" s="13" t="n">
        <f aca="false">N2-D2</f>
        <v>3.75</v>
      </c>
      <c r="U2" s="6"/>
      <c r="V2" s="13" t="n">
        <f aca="false">J2-E2</f>
        <v>-1.25</v>
      </c>
      <c r="W2" s="13" t="n">
        <f aca="false">K2-D2</f>
        <v>-0.25</v>
      </c>
      <c r="X2" s="6"/>
      <c r="Y2" s="13" t="n">
        <f aca="false">J2-H2</f>
        <v>0.25</v>
      </c>
      <c r="Z2" s="13" t="n">
        <f aca="false">K2-G2</f>
        <v>1</v>
      </c>
      <c r="AA2" s="6"/>
      <c r="AB2" s="10" t="s">
        <v>11</v>
      </c>
      <c r="AC2" s="60" t="n">
        <v>20</v>
      </c>
      <c r="AD2" s="60" t="n">
        <v>20.25</v>
      </c>
      <c r="AE2" s="2"/>
      <c r="AF2" s="60" t="n">
        <v>28</v>
      </c>
      <c r="AG2" s="60" t="n">
        <v>30</v>
      </c>
      <c r="AH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0.5" hidden="false" customHeight="true" outlineLevel="0" collapsed="false">
      <c r="A3" s="4"/>
      <c r="B3" s="3"/>
      <c r="C3" s="14"/>
      <c r="D3" s="15" t="s">
        <v>12</v>
      </c>
      <c r="E3" s="15"/>
      <c r="F3" s="6"/>
      <c r="G3" s="16"/>
      <c r="H3" s="16"/>
      <c r="I3" s="6"/>
      <c r="J3" s="16"/>
      <c r="K3" s="16"/>
      <c r="L3" s="6"/>
      <c r="M3" s="15" t="s">
        <v>13</v>
      </c>
      <c r="N3" s="15"/>
      <c r="O3" s="7"/>
      <c r="P3" s="67" t="s">
        <v>129</v>
      </c>
      <c r="Q3" s="67"/>
      <c r="R3" s="6"/>
      <c r="S3" s="67" t="s">
        <v>130</v>
      </c>
      <c r="T3" s="67"/>
      <c r="U3" s="6"/>
      <c r="V3" s="17" t="s">
        <v>16</v>
      </c>
      <c r="W3" s="17"/>
      <c r="X3" s="6"/>
      <c r="Y3" s="67" t="s">
        <v>86</v>
      </c>
      <c r="Z3" s="67"/>
      <c r="AA3" s="6"/>
      <c r="AB3" s="14"/>
      <c r="AC3" s="15"/>
      <c r="AD3" s="15"/>
      <c r="AE3" s="2"/>
      <c r="AF3" s="15"/>
      <c r="AG3" s="15"/>
      <c r="AH3" s="2"/>
      <c r="AJ3" s="2"/>
      <c r="AK3" s="2"/>
      <c r="AL3" s="2"/>
      <c r="AM3" s="2"/>
      <c r="AN3" s="2"/>
      <c r="AO3" s="2"/>
      <c r="AP3" s="2"/>
      <c r="AQ3" s="2"/>
      <c r="AR3" s="2"/>
    </row>
    <row r="4" customFormat="false" ht="12" hidden="false" customHeight="true" outlineLevel="0" collapsed="false">
      <c r="A4" s="4" t="s">
        <v>18</v>
      </c>
      <c r="B4" s="9" t="n">
        <v>2.175</v>
      </c>
      <c r="C4" s="10" t="s">
        <v>19</v>
      </c>
      <c r="D4" s="60" t="n">
        <v>21</v>
      </c>
      <c r="E4" s="60" t="n">
        <v>21.2</v>
      </c>
      <c r="F4" s="6"/>
      <c r="G4" s="60" t="n">
        <v>19.65</v>
      </c>
      <c r="H4" s="60" t="n">
        <v>19.75</v>
      </c>
      <c r="I4" s="6"/>
      <c r="J4" s="60" t="n">
        <f aca="false">D4-0.6</f>
        <v>20.4</v>
      </c>
      <c r="K4" s="60" t="n">
        <f aca="false">J4+0.5</f>
        <v>20.9</v>
      </c>
      <c r="L4" s="6"/>
      <c r="M4" s="60" t="n">
        <v>24.75</v>
      </c>
      <c r="N4" s="60" t="n">
        <v>24.85</v>
      </c>
      <c r="O4" s="7"/>
      <c r="P4" s="13" t="n">
        <f aca="false">D4-H4</f>
        <v>1.25</v>
      </c>
      <c r="Q4" s="13" t="n">
        <f aca="false">E4-G4</f>
        <v>1.55</v>
      </c>
      <c r="R4" s="6"/>
      <c r="S4" s="13" t="n">
        <f aca="false">M4-E4</f>
        <v>3.55</v>
      </c>
      <c r="T4" s="13" t="n">
        <f aca="false">N4-D4</f>
        <v>3.85</v>
      </c>
      <c r="U4" s="6"/>
      <c r="V4" s="13" t="n">
        <f aca="false">D4-K4</f>
        <v>0.100000000000001</v>
      </c>
      <c r="W4" s="13" t="n">
        <f aca="false">E4-J4</f>
        <v>0.800000000000001</v>
      </c>
      <c r="X4" s="6"/>
      <c r="Y4" s="13" t="n">
        <f aca="false">J4-H4</f>
        <v>0.649999999999999</v>
      </c>
      <c r="Z4" s="13" t="n">
        <f aca="false">K4-G4</f>
        <v>1.25</v>
      </c>
      <c r="AA4" s="6"/>
      <c r="AB4" s="10" t="s">
        <v>19</v>
      </c>
      <c r="AC4" s="60" t="n">
        <f aca="false">D4-0.1</f>
        <v>20.9</v>
      </c>
      <c r="AD4" s="60" t="n">
        <f aca="false">AC4+0.25</f>
        <v>21.15</v>
      </c>
      <c r="AE4" s="2"/>
      <c r="AF4" s="60" t="n">
        <f aca="false">D4+1</f>
        <v>22</v>
      </c>
      <c r="AG4" s="60" t="n">
        <f aca="false">AF4+0.75</f>
        <v>22.75</v>
      </c>
      <c r="AH4" s="2"/>
      <c r="AJ4" s="2"/>
      <c r="AK4" s="18" t="s">
        <v>20</v>
      </c>
      <c r="AL4" s="5" t="s">
        <v>21</v>
      </c>
      <c r="AM4" s="5"/>
      <c r="AN4" s="5" t="s">
        <v>22</v>
      </c>
      <c r="AO4" s="5"/>
      <c r="AP4" s="5" t="s">
        <v>23</v>
      </c>
      <c r="AQ4" s="5"/>
      <c r="AR4" s="2"/>
    </row>
    <row r="5" customFormat="false" ht="11.25" hidden="false" customHeight="true" outlineLevel="0" collapsed="false">
      <c r="A5" s="4"/>
      <c r="B5" s="3"/>
      <c r="C5" s="19"/>
      <c r="D5" s="68" t="s">
        <v>24</v>
      </c>
      <c r="E5" s="68"/>
      <c r="F5" s="6"/>
      <c r="G5" s="20" t="s">
        <v>73</v>
      </c>
      <c r="H5" s="20"/>
      <c r="I5" s="6"/>
      <c r="J5" s="16"/>
      <c r="K5" s="16"/>
      <c r="L5" s="6"/>
      <c r="M5" s="21"/>
      <c r="N5" s="21"/>
      <c r="O5" s="7"/>
      <c r="P5" s="67" t="s">
        <v>131</v>
      </c>
      <c r="Q5" s="67"/>
      <c r="R5" s="6"/>
      <c r="S5" s="67" t="s">
        <v>132</v>
      </c>
      <c r="T5" s="67"/>
      <c r="U5" s="6"/>
      <c r="V5" s="67" t="s">
        <v>27</v>
      </c>
      <c r="W5" s="67"/>
      <c r="X5" s="6"/>
      <c r="Y5" s="67" t="s">
        <v>133</v>
      </c>
      <c r="Z5" s="67"/>
      <c r="AA5" s="6"/>
      <c r="AB5" s="19"/>
      <c r="AC5" s="15"/>
      <c r="AD5" s="15"/>
      <c r="AE5" s="2"/>
      <c r="AF5" s="15"/>
      <c r="AG5" s="15"/>
      <c r="AH5" s="2"/>
      <c r="AJ5" s="2"/>
      <c r="AK5" s="2"/>
      <c r="AL5" s="2"/>
      <c r="AM5" s="2"/>
      <c r="AN5" s="2"/>
      <c r="AO5" s="2"/>
      <c r="AP5" s="2"/>
      <c r="AQ5" s="2"/>
      <c r="AR5" s="2"/>
    </row>
    <row r="6" customFormat="false" ht="12" hidden="false" customHeight="true" outlineLevel="0" collapsed="false">
      <c r="A6" s="4" t="s">
        <v>29</v>
      </c>
      <c r="B6" s="9" t="n">
        <v>2.241</v>
      </c>
      <c r="C6" s="10" t="s">
        <v>30</v>
      </c>
      <c r="D6" s="60" t="n">
        <v>24.4</v>
      </c>
      <c r="E6" s="60" t="n">
        <v>24.6</v>
      </c>
      <c r="F6" s="6"/>
      <c r="G6" s="69" t="n">
        <v>22.65</v>
      </c>
      <c r="H6" s="69" t="n">
        <v>22.95</v>
      </c>
      <c r="I6" s="6"/>
      <c r="J6" s="60" t="n">
        <v>23.5</v>
      </c>
      <c r="K6" s="60" t="n">
        <v>24</v>
      </c>
      <c r="L6" s="6"/>
      <c r="M6" s="60" t="n">
        <v>28.1</v>
      </c>
      <c r="N6" s="60" t="n">
        <v>28.8</v>
      </c>
      <c r="O6" s="7"/>
      <c r="P6" s="13" t="n">
        <f aca="false">D6-H6</f>
        <v>1.45</v>
      </c>
      <c r="Q6" s="13" t="n">
        <f aca="false">E6-G6</f>
        <v>1.95</v>
      </c>
      <c r="R6" s="6"/>
      <c r="S6" s="13" t="n">
        <f aca="false">M6-E6</f>
        <v>3.5</v>
      </c>
      <c r="T6" s="13" t="n">
        <f aca="false">N6-D6</f>
        <v>4.4</v>
      </c>
      <c r="U6" s="6"/>
      <c r="V6" s="13" t="n">
        <f aca="false">D6-K6</f>
        <v>0.399999999999999</v>
      </c>
      <c r="W6" s="13" t="n">
        <f aca="false">E6-J6</f>
        <v>1.1</v>
      </c>
      <c r="X6" s="6"/>
      <c r="Y6" s="13" t="n">
        <f aca="false">J6-H6</f>
        <v>0.550000000000001</v>
      </c>
      <c r="Z6" s="13" t="n">
        <f aca="false">K6-G6</f>
        <v>1.35</v>
      </c>
      <c r="AA6" s="6"/>
      <c r="AB6" s="10" t="s">
        <v>30</v>
      </c>
      <c r="AC6" s="60" t="n">
        <f aca="false">D6-0.5</f>
        <v>23.9</v>
      </c>
      <c r="AD6" s="60" t="n">
        <f aca="false">AC6+0.25</f>
        <v>24.15</v>
      </c>
      <c r="AE6" s="23"/>
      <c r="AF6" s="60" t="n">
        <f aca="false">D6+0.75</f>
        <v>25.15</v>
      </c>
      <c r="AG6" s="60" t="n">
        <f aca="false">AF6+0.5</f>
        <v>25.65</v>
      </c>
      <c r="AH6" s="2"/>
      <c r="AJ6" s="2"/>
      <c r="AK6" s="24" t="s">
        <v>31</v>
      </c>
      <c r="AL6" s="25" t="n">
        <f aca="false">B2</f>
        <v>2.11</v>
      </c>
      <c r="AM6" s="25" t="n">
        <f aca="false">AL6+0.01</f>
        <v>2.12</v>
      </c>
      <c r="AN6" s="26" t="n">
        <f aca="false">D4</f>
        <v>21</v>
      </c>
      <c r="AO6" s="26" t="n">
        <f aca="false">E4</f>
        <v>21.2</v>
      </c>
      <c r="AP6" s="25" t="n">
        <f aca="false">AN6/AL6</f>
        <v>9.95260663507109</v>
      </c>
      <c r="AQ6" s="25" t="n">
        <f aca="false">AO6/AM6</f>
        <v>10</v>
      </c>
      <c r="AR6" s="2"/>
    </row>
    <row r="7" customFormat="false" ht="10.5" hidden="false" customHeight="true" outlineLevel="0" collapsed="false">
      <c r="A7" s="4"/>
      <c r="B7" s="3"/>
      <c r="C7" s="14"/>
      <c r="D7" s="15" t="s">
        <v>32</v>
      </c>
      <c r="E7" s="15"/>
      <c r="F7" s="6"/>
      <c r="G7" s="27"/>
      <c r="H7" s="27"/>
      <c r="I7" s="6"/>
      <c r="J7" s="27"/>
      <c r="K7" s="27"/>
      <c r="L7" s="6"/>
      <c r="M7" s="21"/>
      <c r="N7" s="21"/>
      <c r="O7" s="7"/>
      <c r="P7" s="67" t="s">
        <v>134</v>
      </c>
      <c r="Q7" s="67"/>
      <c r="R7" s="6"/>
      <c r="S7" s="67" t="s">
        <v>135</v>
      </c>
      <c r="T7" s="67"/>
      <c r="U7" s="6"/>
      <c r="V7" s="67" t="s">
        <v>136</v>
      </c>
      <c r="W7" s="67"/>
      <c r="X7" s="6"/>
      <c r="Y7" s="67" t="s">
        <v>137</v>
      </c>
      <c r="Z7" s="67"/>
      <c r="AA7" s="6"/>
      <c r="AB7" s="14"/>
      <c r="AC7" s="15"/>
      <c r="AD7" s="15"/>
      <c r="AE7" s="2"/>
      <c r="AF7" s="15"/>
      <c r="AG7" s="15"/>
      <c r="AH7" s="2"/>
      <c r="AJ7" s="2"/>
      <c r="AK7" s="2"/>
      <c r="AL7" s="2"/>
      <c r="AM7" s="2"/>
      <c r="AN7" s="2"/>
      <c r="AO7" s="2"/>
      <c r="AP7" s="2"/>
      <c r="AQ7" s="2"/>
      <c r="AR7" s="2"/>
    </row>
    <row r="8" customFormat="false" ht="12" hidden="false" customHeight="true" outlineLevel="0" collapsed="false">
      <c r="A8" s="4" t="s">
        <v>37</v>
      </c>
      <c r="B8" s="9" t="n">
        <v>2.305</v>
      </c>
      <c r="C8" s="10" t="s">
        <v>38</v>
      </c>
      <c r="D8" s="60" t="n">
        <v>29.4</v>
      </c>
      <c r="E8" s="60" t="n">
        <v>29.75</v>
      </c>
      <c r="F8" s="6"/>
      <c r="G8" s="69" t="n">
        <v>26.75</v>
      </c>
      <c r="H8" s="60" t="n">
        <v>27.25</v>
      </c>
      <c r="I8" s="6"/>
      <c r="J8" s="60" t="n">
        <v>28</v>
      </c>
      <c r="K8" s="60" t="n">
        <v>28.75</v>
      </c>
      <c r="L8" s="28"/>
      <c r="M8" s="60" t="n">
        <v>34.75</v>
      </c>
      <c r="N8" s="60" t="n">
        <v>35.1</v>
      </c>
      <c r="O8" s="7"/>
      <c r="P8" s="13" t="n">
        <f aca="false">D8-H8</f>
        <v>2.15</v>
      </c>
      <c r="Q8" s="13" t="n">
        <f aca="false">E8-G8</f>
        <v>3</v>
      </c>
      <c r="R8" s="6"/>
      <c r="S8" s="13" t="n">
        <f aca="false">M8-E8</f>
        <v>5</v>
      </c>
      <c r="T8" s="13" t="n">
        <f aca="false">N8-D8</f>
        <v>5.7</v>
      </c>
      <c r="U8" s="6"/>
      <c r="V8" s="13" t="n">
        <f aca="false">D8-K8</f>
        <v>0.649999999999999</v>
      </c>
      <c r="W8" s="13" t="n">
        <f aca="false">E8-J8</f>
        <v>1.75</v>
      </c>
      <c r="X8" s="6"/>
      <c r="Y8" s="13" t="n">
        <f aca="false">J8-H8</f>
        <v>0.75</v>
      </c>
      <c r="Z8" s="13" t="n">
        <f aca="false">K8-G8</f>
        <v>2</v>
      </c>
      <c r="AA8" s="6"/>
      <c r="AB8" s="10" t="s">
        <v>38</v>
      </c>
      <c r="AC8" s="60" t="n">
        <f aca="false">D8-0.5</f>
        <v>28.9</v>
      </c>
      <c r="AD8" s="60" t="n">
        <f aca="false">AC8+0.5</f>
        <v>29.4</v>
      </c>
      <c r="AE8" s="2"/>
      <c r="AF8" s="60" t="n">
        <f aca="false">D8+0.75</f>
        <v>30.15</v>
      </c>
      <c r="AG8" s="60" t="n">
        <f aca="false">AF8+0.75</f>
        <v>30.9</v>
      </c>
      <c r="AH8" s="2"/>
      <c r="AJ8" s="2"/>
      <c r="AK8" s="24" t="s">
        <v>39</v>
      </c>
      <c r="AL8" s="25" t="n">
        <f aca="false">B4</f>
        <v>2.175</v>
      </c>
      <c r="AM8" s="25" t="n">
        <f aca="false">AL8+0.01</f>
        <v>2.185</v>
      </c>
      <c r="AN8" s="26" t="n">
        <f aca="false">D4</f>
        <v>21</v>
      </c>
      <c r="AO8" s="26" t="n">
        <f aca="false">E4</f>
        <v>21.2</v>
      </c>
      <c r="AP8" s="25" t="n">
        <f aca="false">AN8/AL8</f>
        <v>9.65517241379311</v>
      </c>
      <c r="AQ8" s="25" t="n">
        <f aca="false">AO8/AM8</f>
        <v>9.7025171624714</v>
      </c>
      <c r="AR8" s="2"/>
    </row>
    <row r="9" customFormat="false" ht="10.5" hidden="false" customHeight="true" outlineLevel="0" collapsed="false">
      <c r="A9" s="4"/>
      <c r="B9" s="3"/>
      <c r="C9" s="10"/>
      <c r="D9" s="15"/>
      <c r="E9" s="15"/>
      <c r="F9" s="6"/>
      <c r="G9" s="27"/>
      <c r="H9" s="27"/>
      <c r="I9" s="6"/>
      <c r="J9" s="27"/>
      <c r="K9" s="27"/>
      <c r="L9" s="6"/>
      <c r="M9" s="21"/>
      <c r="N9" s="21"/>
      <c r="O9" s="7"/>
      <c r="P9" s="67" t="s">
        <v>138</v>
      </c>
      <c r="Q9" s="67"/>
      <c r="R9" s="6"/>
      <c r="S9" s="67" t="s">
        <v>139</v>
      </c>
      <c r="T9" s="67"/>
      <c r="U9" s="6"/>
      <c r="V9" s="67" t="s">
        <v>140</v>
      </c>
      <c r="W9" s="67"/>
      <c r="X9" s="6"/>
      <c r="Y9" s="67" t="s">
        <v>141</v>
      </c>
      <c r="Z9" s="67"/>
      <c r="AA9" s="6"/>
      <c r="AB9" s="10"/>
      <c r="AC9" s="15"/>
      <c r="AD9" s="15"/>
      <c r="AE9" s="2"/>
      <c r="AF9" s="15"/>
      <c r="AG9" s="15"/>
      <c r="AH9" s="2"/>
      <c r="AJ9" s="2"/>
      <c r="AK9" s="2"/>
      <c r="AL9" s="2"/>
      <c r="AM9" s="2"/>
      <c r="AN9" s="2"/>
      <c r="AO9" s="2"/>
      <c r="AP9" s="2"/>
      <c r="AQ9" s="2"/>
      <c r="AR9" s="2"/>
    </row>
    <row r="10" customFormat="false" ht="12" hidden="false" customHeight="true" outlineLevel="0" collapsed="false">
      <c r="A10" s="4" t="s">
        <v>44</v>
      </c>
      <c r="B10" s="9" t="n">
        <v>2.37</v>
      </c>
      <c r="C10" s="10" t="s">
        <v>45</v>
      </c>
      <c r="D10" s="60" t="n">
        <v>37.95</v>
      </c>
      <c r="E10" s="60" t="n">
        <v>38.15</v>
      </c>
      <c r="F10" s="6"/>
      <c r="G10" s="60" t="n">
        <v>34.5</v>
      </c>
      <c r="H10" s="60" t="n">
        <v>34.75</v>
      </c>
      <c r="I10" s="6"/>
      <c r="J10" s="60" t="n">
        <v>36.75</v>
      </c>
      <c r="K10" s="60" t="n">
        <f aca="false">J10+0.5</f>
        <v>37.25</v>
      </c>
      <c r="L10" s="6"/>
      <c r="M10" s="60" t="n">
        <v>45.9</v>
      </c>
      <c r="N10" s="60" t="n">
        <v>46.1</v>
      </c>
      <c r="O10" s="7"/>
      <c r="P10" s="13" t="n">
        <f aca="false">D10-H10</f>
        <v>3.2</v>
      </c>
      <c r="Q10" s="13" t="n">
        <f aca="false">E10-G10</f>
        <v>3.65</v>
      </c>
      <c r="R10" s="6"/>
      <c r="S10" s="13" t="n">
        <f aca="false">M10-E10</f>
        <v>7.75</v>
      </c>
      <c r="T10" s="13" t="n">
        <f aca="false">N10-D10</f>
        <v>8.15</v>
      </c>
      <c r="U10" s="6"/>
      <c r="V10" s="13" t="n">
        <f aca="false">D10-K10</f>
        <v>0.700000000000003</v>
      </c>
      <c r="W10" s="13" t="n">
        <f aca="false">E10-J10</f>
        <v>1.4</v>
      </c>
      <c r="X10" s="6"/>
      <c r="Y10" s="13" t="n">
        <f aca="false">J10-H10</f>
        <v>2</v>
      </c>
      <c r="Z10" s="13" t="n">
        <f aca="false">K10-G10</f>
        <v>2.75</v>
      </c>
      <c r="AA10" s="6"/>
      <c r="AB10" s="10" t="s">
        <v>45</v>
      </c>
      <c r="AC10" s="60" t="n">
        <f aca="false">D10-1</f>
        <v>36.95</v>
      </c>
      <c r="AD10" s="60" t="n">
        <f aca="false">AC10+0.75</f>
        <v>37.7</v>
      </c>
      <c r="AE10" s="2"/>
      <c r="AF10" s="60" t="n">
        <f aca="false">D10+1.25</f>
        <v>39.2</v>
      </c>
      <c r="AG10" s="60" t="n">
        <f aca="false">AF10+0.5</f>
        <v>39.7</v>
      </c>
      <c r="AH10" s="2"/>
      <c r="AJ10" s="2"/>
      <c r="AK10" s="24" t="s">
        <v>19</v>
      </c>
      <c r="AL10" s="29" t="n">
        <f aca="false">(AL6+AL8)/2</f>
        <v>2.1425</v>
      </c>
      <c r="AM10" s="29" t="n">
        <f aca="false">(AM6+AM8)/2</f>
        <v>2.1525</v>
      </c>
      <c r="AN10" s="30" t="n">
        <f aca="false">D4</f>
        <v>21</v>
      </c>
      <c r="AO10" s="30" t="n">
        <f aca="false">E4</f>
        <v>21.2</v>
      </c>
      <c r="AP10" s="31" t="n">
        <f aca="false">AN10/AL10</f>
        <v>9.80163360560093</v>
      </c>
      <c r="AQ10" s="31" t="n">
        <f aca="false">AO10/AM10</f>
        <v>9.84901277584205</v>
      </c>
      <c r="AR10" s="2"/>
    </row>
    <row r="11" customFormat="false" ht="10.5" hidden="false" customHeight="true" outlineLevel="0" collapsed="false">
      <c r="A11" s="4"/>
      <c r="B11" s="3"/>
      <c r="C11" s="10"/>
      <c r="D11" s="15"/>
      <c r="E11" s="15"/>
      <c r="F11" s="6"/>
      <c r="G11" s="32"/>
      <c r="H11" s="32"/>
      <c r="I11" s="6"/>
      <c r="J11" s="32"/>
      <c r="K11" s="32"/>
      <c r="L11" s="6"/>
      <c r="M11" s="21"/>
      <c r="N11" s="21"/>
      <c r="O11" s="7"/>
      <c r="P11" s="67" t="s">
        <v>142</v>
      </c>
      <c r="Q11" s="67"/>
      <c r="R11" s="6"/>
      <c r="S11" s="67" t="s">
        <v>143</v>
      </c>
      <c r="T11" s="67"/>
      <c r="U11" s="6"/>
      <c r="V11" s="67" t="s">
        <v>144</v>
      </c>
      <c r="W11" s="67"/>
      <c r="X11" s="6"/>
      <c r="Y11" s="67" t="s">
        <v>145</v>
      </c>
      <c r="Z11" s="67"/>
      <c r="AA11" s="6"/>
      <c r="AB11" s="10"/>
      <c r="AC11" s="15"/>
      <c r="AD11" s="15"/>
      <c r="AE11" s="2"/>
      <c r="AF11" s="15"/>
      <c r="AG11" s="15"/>
      <c r="AH11" s="2"/>
      <c r="AJ11" s="2"/>
      <c r="AK11" s="2"/>
      <c r="AL11" s="2"/>
      <c r="AM11" s="2"/>
      <c r="AN11" s="2"/>
      <c r="AO11" s="2"/>
      <c r="AP11" s="2"/>
      <c r="AQ11" s="2"/>
      <c r="AR11" s="2"/>
    </row>
    <row r="12" customFormat="false" ht="12" hidden="false" customHeight="true" outlineLevel="0" collapsed="false">
      <c r="A12" s="4" t="s">
        <v>50</v>
      </c>
      <c r="B12" s="9" t="n">
        <v>2.427</v>
      </c>
      <c r="C12" s="10" t="s">
        <v>51</v>
      </c>
      <c r="D12" s="60" t="n">
        <v>22.75</v>
      </c>
      <c r="E12" s="60" t="n">
        <v>22.9</v>
      </c>
      <c r="F12" s="6"/>
      <c r="G12" s="60" t="n">
        <v>21.35</v>
      </c>
      <c r="H12" s="60" t="n">
        <v>21.75</v>
      </c>
      <c r="I12" s="6"/>
      <c r="J12" s="60" t="n">
        <v>22.4</v>
      </c>
      <c r="K12" s="60" t="n">
        <v>23</v>
      </c>
      <c r="L12" s="6"/>
      <c r="M12" s="60" t="n">
        <v>27</v>
      </c>
      <c r="N12" s="60" t="n">
        <v>27.2</v>
      </c>
      <c r="O12" s="7"/>
      <c r="P12" s="13" t="n">
        <f aca="false">D12-H12</f>
        <v>1</v>
      </c>
      <c r="Q12" s="13" t="n">
        <f aca="false">E12-G12</f>
        <v>1.55</v>
      </c>
      <c r="R12" s="6"/>
      <c r="S12" s="13" t="n">
        <f aca="false">M12-E12</f>
        <v>4.1</v>
      </c>
      <c r="T12" s="13" t="n">
        <f aca="false">N12-D12</f>
        <v>4.45</v>
      </c>
      <c r="U12" s="6"/>
      <c r="V12" s="13" t="n">
        <f aca="false">D12-K12</f>
        <v>-0.25</v>
      </c>
      <c r="W12" s="13" t="n">
        <f aca="false">E12-J12</f>
        <v>0.5</v>
      </c>
      <c r="X12" s="6"/>
      <c r="Y12" s="13" t="n">
        <f aca="false">J12-H12</f>
        <v>0.649999999999999</v>
      </c>
      <c r="Z12" s="13" t="n">
        <f aca="false">K12-G12</f>
        <v>1.65</v>
      </c>
      <c r="AA12" s="6"/>
      <c r="AB12" s="10" t="s">
        <v>51</v>
      </c>
      <c r="AC12" s="60" t="n">
        <f aca="false">D12-1.25</f>
        <v>21.5</v>
      </c>
      <c r="AD12" s="60" t="n">
        <f aca="false">AC12+0.75</f>
        <v>22.25</v>
      </c>
      <c r="AE12" s="2"/>
      <c r="AF12" s="60" t="n">
        <f aca="false">D12+0.25</f>
        <v>23</v>
      </c>
      <c r="AG12" s="60" t="n">
        <f aca="false">AF12+0.5</f>
        <v>23.5</v>
      </c>
      <c r="AH12" s="2"/>
      <c r="AJ12" s="2"/>
      <c r="AK12" s="24" t="s">
        <v>38</v>
      </c>
      <c r="AL12" s="29" t="n">
        <f aca="false">B8</f>
        <v>2.305</v>
      </c>
      <c r="AM12" s="29" t="n">
        <f aca="false">AL12+0.01</f>
        <v>2.315</v>
      </c>
      <c r="AN12" s="30" t="n">
        <f aca="false">D8</f>
        <v>29.4</v>
      </c>
      <c r="AO12" s="30" t="n">
        <f aca="false">E8</f>
        <v>29.75</v>
      </c>
      <c r="AP12" s="31" t="n">
        <f aca="false">AN12/AL12</f>
        <v>12.7548806941432</v>
      </c>
      <c r="AQ12" s="31" t="n">
        <f aca="false">AO12/AM12</f>
        <v>12.8509719222462</v>
      </c>
      <c r="AR12" s="2"/>
    </row>
    <row r="13" customFormat="false" ht="10.5" hidden="false" customHeight="true" outlineLevel="0" collapsed="false">
      <c r="A13" s="4"/>
      <c r="B13" s="3"/>
      <c r="C13" s="10"/>
      <c r="D13" s="15"/>
      <c r="E13" s="15"/>
      <c r="F13" s="6"/>
      <c r="G13" s="32"/>
      <c r="H13" s="32"/>
      <c r="I13" s="33"/>
      <c r="J13" s="32"/>
      <c r="K13" s="32"/>
      <c r="L13" s="33"/>
      <c r="M13" s="32"/>
      <c r="N13" s="32"/>
      <c r="O13" s="7"/>
      <c r="P13" s="67" t="s">
        <v>52</v>
      </c>
      <c r="Q13" s="67"/>
      <c r="R13" s="6"/>
      <c r="S13" s="67" t="s">
        <v>146</v>
      </c>
      <c r="T13" s="67"/>
      <c r="U13" s="6"/>
      <c r="V13" s="67" t="s">
        <v>147</v>
      </c>
      <c r="W13" s="67"/>
      <c r="X13" s="6"/>
      <c r="Y13" s="67" t="s">
        <v>148</v>
      </c>
      <c r="Z13" s="67"/>
      <c r="AA13" s="6"/>
      <c r="AB13" s="10"/>
      <c r="AC13" s="15"/>
      <c r="AD13" s="15"/>
      <c r="AE13" s="2"/>
      <c r="AF13" s="15"/>
      <c r="AG13" s="15"/>
      <c r="AH13" s="2"/>
      <c r="AJ13" s="2"/>
      <c r="AK13" s="2"/>
      <c r="AL13" s="2"/>
      <c r="AM13" s="2"/>
      <c r="AN13" s="2"/>
      <c r="AO13" s="2"/>
      <c r="AP13" s="2"/>
      <c r="AQ13" s="2"/>
      <c r="AR13" s="2"/>
    </row>
    <row r="14" customFormat="false" ht="12" hidden="false" customHeight="true" outlineLevel="0" collapsed="false">
      <c r="A14" s="4" t="s">
        <v>56</v>
      </c>
      <c r="B14" s="9" t="n">
        <v>2.432</v>
      </c>
      <c r="C14" s="10" t="s">
        <v>57</v>
      </c>
      <c r="D14" s="60" t="n">
        <v>22.8</v>
      </c>
      <c r="E14" s="60" t="n">
        <v>22.85</v>
      </c>
      <c r="F14" s="6"/>
      <c r="G14" s="60" t="n">
        <v>21.6</v>
      </c>
      <c r="H14" s="60" t="n">
        <v>22</v>
      </c>
      <c r="I14" s="6"/>
      <c r="J14" s="60" t="n">
        <v>22.4</v>
      </c>
      <c r="K14" s="60" t="n">
        <v>22.75</v>
      </c>
      <c r="L14" s="6"/>
      <c r="M14" s="60" t="n">
        <v>26</v>
      </c>
      <c r="N14" s="60" t="n">
        <v>26.1</v>
      </c>
      <c r="O14" s="7"/>
      <c r="P14" s="13" t="n">
        <f aca="false">D14-H14</f>
        <v>0.800000000000001</v>
      </c>
      <c r="Q14" s="13" t="n">
        <f aca="false">E14-G14</f>
        <v>1.25</v>
      </c>
      <c r="R14" s="6"/>
      <c r="S14" s="13" t="n">
        <f aca="false">M14-E14</f>
        <v>3.15</v>
      </c>
      <c r="T14" s="13" t="n">
        <f aca="false">N14-D14</f>
        <v>3.3</v>
      </c>
      <c r="U14" s="6"/>
      <c r="V14" s="13" t="n">
        <f aca="false">D14-K14</f>
        <v>0.0500000000000007</v>
      </c>
      <c r="W14" s="13" t="n">
        <f aca="false">E14-J14</f>
        <v>0.450000000000003</v>
      </c>
      <c r="X14" s="6"/>
      <c r="Y14" s="13" t="n">
        <f aca="false">J14-H14</f>
        <v>0.399999999999999</v>
      </c>
      <c r="Z14" s="13" t="n">
        <f aca="false">K14-G14</f>
        <v>1.15</v>
      </c>
      <c r="AA14" s="6"/>
      <c r="AB14" s="10" t="s">
        <v>57</v>
      </c>
      <c r="AC14" s="60" t="n">
        <f aca="false">D14+0</f>
        <v>22.8</v>
      </c>
      <c r="AD14" s="60" t="n">
        <f aca="false">AC14+0.25</f>
        <v>23.05</v>
      </c>
      <c r="AE14" s="2"/>
      <c r="AF14" s="60" t="n">
        <f aca="false">D14+0.45</f>
        <v>23.25</v>
      </c>
      <c r="AG14" s="60" t="n">
        <f aca="false">AF14+0.5</f>
        <v>23.75</v>
      </c>
      <c r="AH14" s="2"/>
      <c r="AJ14" s="2"/>
      <c r="AK14" s="24" t="s">
        <v>58</v>
      </c>
      <c r="AL14" s="25" t="n">
        <f aca="false">B10</f>
        <v>2.37</v>
      </c>
      <c r="AM14" s="25" t="n">
        <f aca="false">AL14+0.01</f>
        <v>2.38</v>
      </c>
      <c r="AN14" s="26" t="n">
        <f aca="false">D10</f>
        <v>37.95</v>
      </c>
      <c r="AO14" s="26" t="n">
        <f aca="false">E10</f>
        <v>38.15</v>
      </c>
      <c r="AP14" s="31" t="n">
        <f aca="false">AN14/AL14</f>
        <v>16.0126582278481</v>
      </c>
      <c r="AQ14" s="31" t="n">
        <f aca="false">AO14/AM14</f>
        <v>16.0294117647059</v>
      </c>
      <c r="AR14" s="2"/>
    </row>
    <row r="15" customFormat="false" ht="10.5" hidden="false" customHeight="true" outlineLevel="0" collapsed="false">
      <c r="A15" s="34"/>
      <c r="B15" s="34"/>
      <c r="C15" s="34"/>
      <c r="D15" s="15"/>
      <c r="E15" s="15"/>
      <c r="F15" s="6"/>
      <c r="G15" s="35"/>
      <c r="H15" s="36"/>
      <c r="I15" s="6"/>
      <c r="J15" s="37"/>
      <c r="K15" s="38"/>
      <c r="L15" s="6"/>
      <c r="M15" s="11"/>
      <c r="N15" s="11"/>
      <c r="O15" s="7"/>
      <c r="P15" s="67" t="s">
        <v>149</v>
      </c>
      <c r="Q15" s="67"/>
      <c r="R15" s="6"/>
      <c r="S15" s="67" t="s">
        <v>150</v>
      </c>
      <c r="T15" s="67"/>
      <c r="U15" s="6"/>
      <c r="V15" s="67" t="s">
        <v>151</v>
      </c>
      <c r="W15" s="67"/>
      <c r="X15" s="4"/>
      <c r="Y15" s="67" t="s">
        <v>152</v>
      </c>
      <c r="Z15" s="67"/>
      <c r="AA15" s="6"/>
      <c r="AB15" s="10"/>
      <c r="AC15" s="15"/>
      <c r="AD15" s="15"/>
      <c r="AE15" s="2"/>
      <c r="AF15" s="15"/>
      <c r="AG15" s="15"/>
      <c r="AH15" s="2"/>
      <c r="AJ15" s="2"/>
      <c r="AK15" s="2"/>
      <c r="AL15" s="2"/>
      <c r="AM15" s="2"/>
      <c r="AN15" s="2"/>
      <c r="AO15" s="2"/>
      <c r="AP15" s="2"/>
      <c r="AQ15" s="2"/>
      <c r="AR15" s="2"/>
    </row>
    <row r="16" customFormat="false" ht="12" hidden="false" customHeight="true" outlineLevel="0" collapsed="false">
      <c r="A16" s="4" t="s">
        <v>62</v>
      </c>
      <c r="B16" s="9" t="n">
        <v>2.452</v>
      </c>
      <c r="C16" s="10" t="s">
        <v>63</v>
      </c>
      <c r="D16" s="60" t="n">
        <f aca="false">((D2*800*17)+(D4*800*43)+(D6*800*22)+(D8*800*20)+(D10*800*44)+(D12*800*20)+(D14*800*64))/(230*800)</f>
        <v>25.8958695652174</v>
      </c>
      <c r="E16" s="60" t="n">
        <f aca="false">((E2*800*18)+(E4*800*43)+(E6*800*22)+(E8*800*20)+(E10*800*44)+(E12*800*20)+(E14*800*64))/(231*800)</f>
        <v>26.0619047619048</v>
      </c>
      <c r="F16" s="6"/>
      <c r="G16" s="60" t="n">
        <f aca="false">((G2*800*18)+(G4*800*43)+(G6*800*22)+(G8*800*20)+(G10*800*44)+(G12*800*20)+(G14*800*64))/(231*800)</f>
        <v>24.0158008658009</v>
      </c>
      <c r="H16" s="60" t="n">
        <f aca="false">((H2*800*18)+(H4*800*43)+(H6*800*22)+(H8*800*20)+(H10*800*44)+(H12*800*20)+(H14*800*64))/(231*800)</f>
        <v>24.3188311688312</v>
      </c>
      <c r="I16" s="6"/>
      <c r="J16" s="60" t="n">
        <f aca="false">((J2*800*18)+(J4*800*43)+(J6*800*22)+(J8*800*20)+(J10*800*44)+(J12*800*20)+(J14*800*64))/(231*800)</f>
        <v>25.1246753246753</v>
      </c>
      <c r="K16" s="60" t="n">
        <f aca="false">((K2*800*18)+(K4*800*43)+(K6*800*22)+(K8*800*20)+(K10*800*44)+(K12*800*20)+(K14*800*64))/(231*800)</f>
        <v>25.6134199134199</v>
      </c>
      <c r="L16" s="6"/>
      <c r="M16" s="60" t="n">
        <f aca="false">((M2*800*18)+(M4*800*43)+(M6*800*22)+(M8*800*20)+(M10*800*44)+(M12*800*20)+(M14*800*64))/(231*800)</f>
        <v>30.4071428571429</v>
      </c>
      <c r="N16" s="60" t="n">
        <f aca="false">((N2*800*18)+(N4*800*43)+(N6*800*22)+(N8*800*20)+(N10*800*44)+(N12*800*20)+(N14*800*64))/(231*800)</f>
        <v>30.6448051948052</v>
      </c>
      <c r="O16" s="7"/>
      <c r="P16" s="13" t="n">
        <f aca="false">D16-H16</f>
        <v>1.57703839638623</v>
      </c>
      <c r="Q16" s="13" t="n">
        <f aca="false">E16-G16</f>
        <v>2.0461038961039</v>
      </c>
      <c r="R16" s="6"/>
      <c r="S16" s="13" t="n">
        <f aca="false">M16-E16</f>
        <v>4.3452380952381</v>
      </c>
      <c r="T16" s="13" t="n">
        <f aca="false">N16-D16</f>
        <v>4.7489356295878</v>
      </c>
      <c r="U16" s="6"/>
      <c r="V16" s="13" t="n">
        <f aca="false">D16-K16</f>
        <v>0.282449651797478</v>
      </c>
      <c r="W16" s="13" t="n">
        <f aca="false">E16-J16</f>
        <v>0.937229437229441</v>
      </c>
      <c r="X16" s="4"/>
      <c r="Y16" s="13" t="n">
        <f aca="false">J16-H16</f>
        <v>0.805844155844156</v>
      </c>
      <c r="Z16" s="13" t="n">
        <f aca="false">K16-G16</f>
        <v>1.59761904761905</v>
      </c>
      <c r="AA16" s="6"/>
      <c r="AB16" s="10" t="s">
        <v>64</v>
      </c>
      <c r="AC16" s="60" t="n">
        <f aca="false">((AC2*800*18)+(AC4*800*43)+(AC6*800*22)+(AC8*800*20)+(AC10*800*44)+(AC12*800*20)+(AC14*800*64))/(231*800)</f>
        <v>25.4437229437229</v>
      </c>
      <c r="AD16" s="60" t="n">
        <f aca="false">((AD2*800*18)+(AD4*800*43)+(AD6*800*22)+(AD8*800*20)+(AD10*800*44)+(AD12*800*20)+(AD14*800*64))/(231*800)</f>
        <v>25.8538961038961</v>
      </c>
      <c r="AE16" s="2"/>
      <c r="AF16" s="60" t="n">
        <f aca="false">((AF2*800*18)+(AF4*800*43)+(AF6*800*22)+(AF8*800*20)+(AF10*800*44)+(AF12*800*20)+(AF14*800*64))/(231*800)</f>
        <v>27.1822510822511</v>
      </c>
      <c r="AG16" s="60" t="n">
        <f aca="false">((AG2*800*18)+(AG4*800*43)+(AG6*800*22)+(AG8*800*20)+(AG10*800*44)+(AG12*800*20)+(AG14*800*64))/(231*800)</f>
        <v>27.867316017316</v>
      </c>
      <c r="AH16" s="2"/>
      <c r="AJ16" s="2"/>
      <c r="AK16" s="24" t="s">
        <v>65</v>
      </c>
      <c r="AL16" s="25" t="n">
        <f aca="false">B12</f>
        <v>2.427</v>
      </c>
      <c r="AM16" s="25" t="n">
        <f aca="false">AL16+0.01</f>
        <v>2.437</v>
      </c>
      <c r="AN16" s="26" t="n">
        <f aca="false">D10</f>
        <v>37.95</v>
      </c>
      <c r="AO16" s="26" t="n">
        <f aca="false">E10</f>
        <v>38.15</v>
      </c>
      <c r="AP16" s="31" t="n">
        <f aca="false">AN16/AL16</f>
        <v>15.6365883807169</v>
      </c>
      <c r="AQ16" s="31" t="n">
        <f aca="false">AO16/AM16</f>
        <v>15.6544932293804</v>
      </c>
      <c r="AR16" s="2"/>
    </row>
    <row r="17" customFormat="false" ht="10.5" hidden="false" customHeight="true" outlineLevel="0" collapsed="false">
      <c r="A17" s="4"/>
      <c r="B17" s="39"/>
      <c r="C17" s="10"/>
      <c r="D17" s="15" t="s">
        <v>66</v>
      </c>
      <c r="E17" s="15"/>
      <c r="F17" s="6" t="n">
        <v>18</v>
      </c>
      <c r="G17" s="40"/>
      <c r="H17" s="40"/>
      <c r="I17" s="6"/>
      <c r="J17" s="40"/>
      <c r="K17" s="40"/>
      <c r="L17" s="6"/>
      <c r="M17" s="15" t="s">
        <v>67</v>
      </c>
      <c r="N17" s="15"/>
      <c r="O17" s="7"/>
      <c r="P17" s="67" t="s">
        <v>153</v>
      </c>
      <c r="Q17" s="67"/>
      <c r="R17" s="6"/>
      <c r="S17" s="67" t="s">
        <v>154</v>
      </c>
      <c r="T17" s="67"/>
      <c r="U17" s="6"/>
      <c r="V17" s="67" t="s">
        <v>155</v>
      </c>
      <c r="W17" s="67"/>
      <c r="X17" s="4"/>
      <c r="Y17" s="67" t="s">
        <v>156</v>
      </c>
      <c r="Z17" s="67"/>
      <c r="AA17" s="6"/>
      <c r="AB17" s="10"/>
      <c r="AC17" s="15"/>
      <c r="AD17" s="15"/>
      <c r="AE17" s="2"/>
      <c r="AF17" s="15"/>
      <c r="AG17" s="15"/>
      <c r="AH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12" hidden="false" customHeight="true" outlineLevel="0" collapsed="false">
      <c r="A18" s="4"/>
      <c r="B18" s="39"/>
      <c r="C18" s="10" t="s">
        <v>72</v>
      </c>
      <c r="D18" s="60" t="n">
        <v>25.9</v>
      </c>
      <c r="E18" s="60" t="n">
        <v>26.1</v>
      </c>
      <c r="F18" s="6"/>
      <c r="G18" s="60" t="n">
        <v>24</v>
      </c>
      <c r="H18" s="60" t="n">
        <v>24.5</v>
      </c>
      <c r="I18" s="28"/>
      <c r="J18" s="60" t="n">
        <v>25.1</v>
      </c>
      <c r="K18" s="60" t="n">
        <v>25.75</v>
      </c>
      <c r="L18" s="6"/>
      <c r="M18" s="60" t="n">
        <v>28.5</v>
      </c>
      <c r="N18" s="60" t="n">
        <v>30.6</v>
      </c>
      <c r="O18" s="7"/>
      <c r="P18" s="13" t="n">
        <f aca="false">D18-H18</f>
        <v>1.4</v>
      </c>
      <c r="Q18" s="13" t="n">
        <f aca="false">E18-G18</f>
        <v>2.1</v>
      </c>
      <c r="R18" s="6"/>
      <c r="S18" s="13" t="n">
        <f aca="false">M18-E18</f>
        <v>2.4</v>
      </c>
      <c r="T18" s="13" t="n">
        <f aca="false">N18-D18</f>
        <v>4.7</v>
      </c>
      <c r="U18" s="6"/>
      <c r="V18" s="13" t="n">
        <f aca="false">D18-K18</f>
        <v>0.149999999999999</v>
      </c>
      <c r="W18" s="13" t="n">
        <f aca="false">E18-J18</f>
        <v>1</v>
      </c>
      <c r="X18" s="4"/>
      <c r="Y18" s="13" t="n">
        <f aca="false">J18-H18</f>
        <v>0.600000000000001</v>
      </c>
      <c r="Z18" s="13" t="n">
        <f aca="false">K18-G18</f>
        <v>1.75</v>
      </c>
      <c r="AA18" s="6"/>
      <c r="AB18" s="10" t="s">
        <v>72</v>
      </c>
      <c r="AC18" s="60" t="n">
        <v>25.5</v>
      </c>
      <c r="AD18" s="60" t="n">
        <v>26</v>
      </c>
      <c r="AE18" s="41"/>
      <c r="AF18" s="60" t="n">
        <v>26.8</v>
      </c>
      <c r="AG18" s="60" t="n">
        <v>27.4</v>
      </c>
      <c r="AH18" s="2"/>
      <c r="AJ18" s="2"/>
      <c r="AK18" s="24" t="s">
        <v>45</v>
      </c>
      <c r="AL18" s="29" t="n">
        <f aca="false">(AL14+AL16)/2</f>
        <v>2.3985</v>
      </c>
      <c r="AM18" s="29" t="n">
        <f aca="false">(AM14+AM16)/2</f>
        <v>2.4085</v>
      </c>
      <c r="AN18" s="30" t="n">
        <f aca="false">D10</f>
        <v>37.95</v>
      </c>
      <c r="AO18" s="30" t="n">
        <f aca="false">E10</f>
        <v>38.15</v>
      </c>
      <c r="AP18" s="31" t="n">
        <f aca="false">AN18/AL18</f>
        <v>15.8223889931207</v>
      </c>
      <c r="AQ18" s="31" t="n">
        <f aca="false">AO18/AM18</f>
        <v>15.8397342744447</v>
      </c>
      <c r="AR18" s="2"/>
    </row>
    <row r="19" customFormat="false" ht="6.75" hidden="false" customHeight="true" outlineLevel="0" collapsed="false">
      <c r="A19" s="42"/>
      <c r="B19" s="42"/>
      <c r="C19" s="42" t="s">
        <v>73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7"/>
      <c r="P19" s="42"/>
      <c r="Q19" s="42"/>
      <c r="R19" s="43"/>
      <c r="S19" s="42"/>
      <c r="T19" s="42"/>
      <c r="U19" s="42"/>
      <c r="V19" s="42"/>
      <c r="W19" s="42"/>
      <c r="X19" s="42"/>
      <c r="Y19" s="44"/>
      <c r="Z19" s="44"/>
      <c r="AA19" s="43"/>
      <c r="AB19" s="42" t="s">
        <v>73</v>
      </c>
      <c r="AC19" s="42"/>
      <c r="AD19" s="42"/>
      <c r="AE19" s="42"/>
      <c r="AF19" s="42"/>
      <c r="AG19" s="42"/>
      <c r="AH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14.25" hidden="false" customHeight="false" outlineLevel="0" collapsed="false">
      <c r="A20" s="4"/>
      <c r="B20" s="4"/>
      <c r="C20" s="45" t="s">
        <v>74</v>
      </c>
      <c r="D20" s="70" t="n">
        <v>25.65</v>
      </c>
      <c r="E20" s="70" t="n">
        <v>25.95</v>
      </c>
      <c r="F20" s="6"/>
      <c r="G20" s="69" t="n">
        <v>24</v>
      </c>
      <c r="H20" s="69" t="n">
        <v>24.5</v>
      </c>
      <c r="I20" s="46"/>
      <c r="J20" s="69" t="n">
        <f aca="false">D20-0.6</f>
        <v>25.05</v>
      </c>
      <c r="K20" s="69" t="n">
        <f aca="false">J20+0.5</f>
        <v>25.55</v>
      </c>
      <c r="L20" s="6"/>
      <c r="M20" s="69" t="n">
        <v>30.1</v>
      </c>
      <c r="N20" s="69" t="n">
        <v>30.3</v>
      </c>
      <c r="O20" s="7"/>
      <c r="P20" s="13" t="n">
        <f aca="false">D20-H20</f>
        <v>1.15</v>
      </c>
      <c r="Q20" s="13" t="n">
        <f aca="false">E20-G20</f>
        <v>1.95</v>
      </c>
      <c r="R20" s="6"/>
      <c r="S20" s="13" t="n">
        <f aca="false">M20-E20</f>
        <v>4.15</v>
      </c>
      <c r="T20" s="13" t="n">
        <f aca="false">N20-D20</f>
        <v>4.65</v>
      </c>
      <c r="U20" s="6"/>
      <c r="V20" s="13" t="n">
        <f aca="false">D20-K20</f>
        <v>0.100000000000001</v>
      </c>
      <c r="W20" s="13" t="n">
        <f aca="false">E20-J20</f>
        <v>0.900000000000002</v>
      </c>
      <c r="X20" s="4"/>
      <c r="Y20" s="13" t="n">
        <f aca="false">J20-H20</f>
        <v>0.549999999999997</v>
      </c>
      <c r="Z20" s="13" t="n">
        <f aca="false">K20-G20</f>
        <v>1.55</v>
      </c>
      <c r="AA20" s="6"/>
      <c r="AB20" s="45" t="s">
        <v>74</v>
      </c>
      <c r="AC20" s="60" t="n">
        <f aca="false">D20+0.5</f>
        <v>26.15</v>
      </c>
      <c r="AD20" s="60" t="n">
        <f aca="false">AC20+0.5</f>
        <v>26.65</v>
      </c>
      <c r="AE20" s="2"/>
      <c r="AF20" s="60" t="n">
        <f aca="false">D20+1</f>
        <v>26.65</v>
      </c>
      <c r="AG20" s="60" t="n">
        <f aca="false">AF20+0.5</f>
        <v>27.15</v>
      </c>
      <c r="AH20" s="2"/>
      <c r="AJ20" s="2"/>
      <c r="AK20" s="24" t="s">
        <v>51</v>
      </c>
      <c r="AL20" s="29" t="n">
        <f aca="false">B14</f>
        <v>2.432</v>
      </c>
      <c r="AM20" s="29" t="n">
        <f aca="false">AL20+0.01</f>
        <v>2.442</v>
      </c>
      <c r="AN20" s="30" t="n">
        <f aca="false">D12</f>
        <v>22.75</v>
      </c>
      <c r="AO20" s="30" t="n">
        <f aca="false">E12</f>
        <v>22.9</v>
      </c>
      <c r="AP20" s="31" t="n">
        <f aca="false">AN20/AL20</f>
        <v>9.35444078947369</v>
      </c>
      <c r="AQ20" s="31" t="n">
        <f aca="false">AO20/AM20</f>
        <v>9.37755937755938</v>
      </c>
      <c r="AR20" s="2"/>
    </row>
    <row r="21" customFormat="false" ht="10.5" hidden="false" customHeight="true" outlineLevel="0" collapsed="false">
      <c r="A21" s="4"/>
      <c r="B21" s="4"/>
      <c r="C21" s="48"/>
      <c r="D21" s="49"/>
      <c r="E21" s="49"/>
      <c r="F21" s="6"/>
      <c r="G21" s="49"/>
      <c r="H21" s="49"/>
      <c r="I21" s="46"/>
      <c r="J21" s="49"/>
      <c r="K21" s="49"/>
      <c r="L21" s="6"/>
      <c r="M21" s="11"/>
      <c r="N21" s="11"/>
      <c r="O21" s="7"/>
      <c r="P21" s="67" t="s">
        <v>157</v>
      </c>
      <c r="Q21" s="67"/>
      <c r="R21" s="6"/>
      <c r="S21" s="71" t="s">
        <v>158</v>
      </c>
      <c r="T21" s="71"/>
      <c r="U21" s="6"/>
      <c r="V21" s="67" t="s">
        <v>54</v>
      </c>
      <c r="W21" s="67"/>
      <c r="X21" s="6"/>
      <c r="Y21" s="67" t="s">
        <v>159</v>
      </c>
      <c r="Z21" s="67"/>
      <c r="AA21" s="6"/>
      <c r="AB21" s="10"/>
      <c r="AC21" s="51"/>
      <c r="AD21" s="51"/>
      <c r="AE21" s="2"/>
      <c r="AF21" s="52" t="n">
        <f aca="false">AF20-AG2</f>
        <v>-3.35</v>
      </c>
      <c r="AG21" s="52" t="n">
        <f aca="false">AG20-AF2</f>
        <v>-0.850000000000001</v>
      </c>
      <c r="AH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15" hidden="false" customHeight="false" outlineLevel="0" collapsed="false">
      <c r="A22" s="4"/>
      <c r="B22" s="4"/>
      <c r="C22" s="10" t="s">
        <v>78</v>
      </c>
      <c r="D22" s="70" t="n">
        <v>24.5</v>
      </c>
      <c r="E22" s="70" t="n">
        <v>25</v>
      </c>
      <c r="F22" s="6"/>
      <c r="G22" s="69" t="n">
        <v>23.25</v>
      </c>
      <c r="H22" s="69" t="n">
        <v>24</v>
      </c>
      <c r="I22" s="46"/>
      <c r="J22" s="69" t="n">
        <f aca="false">D22-0.5</f>
        <v>24</v>
      </c>
      <c r="K22" s="69" t="n">
        <f aca="false">J22+0.5</f>
        <v>24.5</v>
      </c>
      <c r="L22" s="6"/>
      <c r="M22" s="69" t="n">
        <v>27.4</v>
      </c>
      <c r="N22" s="69" t="n">
        <v>28</v>
      </c>
      <c r="O22" s="7"/>
      <c r="P22" s="13" t="n">
        <f aca="false">D22-H22</f>
        <v>0.5</v>
      </c>
      <c r="Q22" s="13" t="n">
        <f aca="false">E22-G22</f>
        <v>1.75</v>
      </c>
      <c r="R22" s="6"/>
      <c r="S22" s="13" t="n">
        <f aca="false">M22-E22</f>
        <v>2.4</v>
      </c>
      <c r="T22" s="13" t="n">
        <f aca="false">N22-D22</f>
        <v>3.5</v>
      </c>
      <c r="U22" s="6"/>
      <c r="V22" s="13" t="n">
        <f aca="false">D22-K22</f>
        <v>0</v>
      </c>
      <c r="W22" s="13" t="n">
        <f aca="false">E22-J22</f>
        <v>1</v>
      </c>
      <c r="X22" s="4"/>
      <c r="Y22" s="13" t="n">
        <f aca="false">J22-H22</f>
        <v>0</v>
      </c>
      <c r="Z22" s="13" t="n">
        <f aca="false">K22-G22</f>
        <v>1.25</v>
      </c>
      <c r="AA22" s="6"/>
      <c r="AB22" s="10" t="s">
        <v>78</v>
      </c>
      <c r="AC22" s="60" t="n">
        <f aca="false">D22-0.5</f>
        <v>24</v>
      </c>
      <c r="AD22" s="60" t="n">
        <f aca="false">AC22+0.5</f>
        <v>24.5</v>
      </c>
      <c r="AE22" s="2"/>
      <c r="AF22" s="69" t="n">
        <f aca="false">D22+1</f>
        <v>25.5</v>
      </c>
      <c r="AG22" s="69" t="n">
        <f aca="false">AF22+0.75</f>
        <v>26.25</v>
      </c>
      <c r="AH22" s="2"/>
      <c r="AJ22" s="2"/>
      <c r="AK22" s="53" t="s">
        <v>79</v>
      </c>
      <c r="AL22" s="54" t="n">
        <v>2.9</v>
      </c>
      <c r="AM22" s="54" t="n">
        <v>2.91</v>
      </c>
      <c r="AN22" s="55" t="n">
        <f aca="false">D36</f>
        <v>28</v>
      </c>
      <c r="AO22" s="30" t="n">
        <f aca="false">E36</f>
        <v>28.5</v>
      </c>
      <c r="AP22" s="31" t="n">
        <f aca="false">AN22/AL22</f>
        <v>9.6551724137931</v>
      </c>
      <c r="AQ22" s="31" t="n">
        <f aca="false">AO22/AM22</f>
        <v>9.79381443298969</v>
      </c>
      <c r="AR22" s="2"/>
    </row>
    <row r="23" customFormat="false" ht="10.5" hidden="false" customHeight="true" outlineLevel="0" collapsed="false">
      <c r="A23" s="4"/>
      <c r="B23" s="4"/>
      <c r="C23" s="10"/>
      <c r="D23" s="56"/>
      <c r="E23" s="56"/>
      <c r="F23" s="6"/>
      <c r="G23" s="49"/>
      <c r="H23" s="49"/>
      <c r="I23" s="46"/>
      <c r="J23" s="49"/>
      <c r="K23" s="49"/>
      <c r="L23" s="6"/>
      <c r="M23" s="11"/>
      <c r="N23" s="11"/>
      <c r="O23" s="7"/>
      <c r="P23" s="67" t="s">
        <v>80</v>
      </c>
      <c r="Q23" s="67"/>
      <c r="R23" s="6"/>
      <c r="S23" s="67" t="s">
        <v>81</v>
      </c>
      <c r="T23" s="67"/>
      <c r="U23" s="6"/>
      <c r="V23" s="67" t="s">
        <v>54</v>
      </c>
      <c r="W23" s="67"/>
      <c r="X23" s="6"/>
      <c r="Y23" s="67" t="s">
        <v>82</v>
      </c>
      <c r="Z23" s="67"/>
      <c r="AA23" s="6"/>
      <c r="AB23" s="10"/>
      <c r="AC23" s="51"/>
      <c r="AD23" s="51"/>
      <c r="AE23" s="2"/>
      <c r="AF23" s="51"/>
      <c r="AG23" s="51"/>
      <c r="AH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15" hidden="false" customHeight="false" outlineLevel="0" collapsed="false">
      <c r="A24" s="4"/>
      <c r="B24" s="4"/>
      <c r="C24" s="10" t="s">
        <v>83</v>
      </c>
      <c r="D24" s="70" t="n">
        <v>26.5</v>
      </c>
      <c r="E24" s="70" t="n">
        <v>27</v>
      </c>
      <c r="F24" s="6"/>
      <c r="G24" s="69" t="n">
        <v>25</v>
      </c>
      <c r="H24" s="69" t="n">
        <v>25.75</v>
      </c>
      <c r="I24" s="46"/>
      <c r="J24" s="69" t="n">
        <f aca="false">D24-0.75</f>
        <v>25.75</v>
      </c>
      <c r="K24" s="69" t="n">
        <f aca="false">J24+0.5</f>
        <v>26.25</v>
      </c>
      <c r="L24" s="6"/>
      <c r="M24" s="69" t="n">
        <v>30.35</v>
      </c>
      <c r="N24" s="69" t="n">
        <v>31</v>
      </c>
      <c r="O24" s="7"/>
      <c r="P24" s="13" t="n">
        <f aca="false">D24-H24</f>
        <v>0.75</v>
      </c>
      <c r="Q24" s="13" t="n">
        <f aca="false">E24-G24</f>
        <v>2</v>
      </c>
      <c r="R24" s="6"/>
      <c r="S24" s="13" t="n">
        <f aca="false">M24-E24</f>
        <v>3.35</v>
      </c>
      <c r="T24" s="13" t="n">
        <f aca="false">N24-D24</f>
        <v>4.5</v>
      </c>
      <c r="U24" s="6"/>
      <c r="V24" s="13" t="n">
        <f aca="false">D24-K24</f>
        <v>0.25</v>
      </c>
      <c r="W24" s="13" t="n">
        <f aca="false">E24-J24</f>
        <v>1.25</v>
      </c>
      <c r="X24" s="4"/>
      <c r="Y24" s="13" t="n">
        <f aca="false">J24-H24</f>
        <v>0</v>
      </c>
      <c r="Z24" s="13" t="n">
        <f aca="false">K24-G24</f>
        <v>1.25</v>
      </c>
      <c r="AA24" s="6"/>
      <c r="AB24" s="10" t="s">
        <v>83</v>
      </c>
      <c r="AC24" s="60" t="n">
        <f aca="false">D24-0.75</f>
        <v>25.75</v>
      </c>
      <c r="AD24" s="60" t="n">
        <f aca="false">AC24+0.75</f>
        <v>26.5</v>
      </c>
      <c r="AE24" s="2"/>
      <c r="AF24" s="69" t="n">
        <f aca="false">D24+0.75</f>
        <v>27.25</v>
      </c>
      <c r="AG24" s="69" t="n">
        <f aca="false">AF24+0.75</f>
        <v>28</v>
      </c>
      <c r="AH24" s="2"/>
      <c r="AJ24" s="2"/>
      <c r="AK24" s="53" t="s">
        <v>84</v>
      </c>
      <c r="AL24" s="54" t="n">
        <v>3.13</v>
      </c>
      <c r="AM24" s="54" t="n">
        <v>3.14</v>
      </c>
      <c r="AN24" s="30" t="n">
        <f aca="false">D38</f>
        <v>30</v>
      </c>
      <c r="AO24" s="30" t="n">
        <f aca="false">E38</f>
        <v>30.25</v>
      </c>
      <c r="AP24" s="31" t="n">
        <f aca="false">AN24/AL24</f>
        <v>9.58466453674122</v>
      </c>
      <c r="AQ24" s="31" t="n">
        <f aca="false">AO24/AM24</f>
        <v>9.63375796178344</v>
      </c>
      <c r="AR24" s="2"/>
    </row>
    <row r="25" customFormat="false" ht="10.5" hidden="false" customHeight="true" outlineLevel="0" collapsed="false">
      <c r="A25" s="4"/>
      <c r="B25" s="4"/>
      <c r="C25" s="10"/>
      <c r="D25" s="56"/>
      <c r="E25" s="56"/>
      <c r="F25" s="6"/>
      <c r="G25" s="32"/>
      <c r="H25" s="32"/>
      <c r="I25" s="46"/>
      <c r="J25" s="32"/>
      <c r="K25" s="32"/>
      <c r="L25" s="6"/>
      <c r="M25" s="11"/>
      <c r="N25" s="11"/>
      <c r="O25" s="7"/>
      <c r="P25" s="67" t="s">
        <v>80</v>
      </c>
      <c r="Q25" s="67"/>
      <c r="R25" s="6"/>
      <c r="S25" s="67" t="s">
        <v>85</v>
      </c>
      <c r="T25" s="67"/>
      <c r="U25" s="6"/>
      <c r="V25" s="67" t="s">
        <v>86</v>
      </c>
      <c r="W25" s="67"/>
      <c r="X25" s="6"/>
      <c r="Y25" s="67" t="s">
        <v>54</v>
      </c>
      <c r="Z25" s="67"/>
      <c r="AA25" s="6"/>
      <c r="AB25" s="10"/>
      <c r="AC25" s="51"/>
      <c r="AD25" s="51"/>
      <c r="AE25" s="2"/>
      <c r="AF25" s="51"/>
      <c r="AG25" s="51"/>
      <c r="AH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15" hidden="false" customHeight="false" outlineLevel="0" collapsed="false">
      <c r="A26" s="4"/>
      <c r="B26" s="4"/>
      <c r="C26" s="10" t="s">
        <v>87</v>
      </c>
      <c r="D26" s="70" t="n">
        <v>31.5</v>
      </c>
      <c r="E26" s="70" t="n">
        <v>31.85</v>
      </c>
      <c r="F26" s="6"/>
      <c r="G26" s="69" t="n">
        <v>30</v>
      </c>
      <c r="H26" s="69" t="n">
        <v>30.75</v>
      </c>
      <c r="I26" s="46"/>
      <c r="J26" s="69" t="n">
        <f aca="false">D26-0.5</f>
        <v>31</v>
      </c>
      <c r="K26" s="69" t="n">
        <f aca="false">J26+0.5</f>
        <v>31.5</v>
      </c>
      <c r="L26" s="6"/>
      <c r="M26" s="69" t="n">
        <v>36.85</v>
      </c>
      <c r="N26" s="69" t="n">
        <v>37.25</v>
      </c>
      <c r="O26" s="57"/>
      <c r="P26" s="13" t="n">
        <f aca="false">D26-H26</f>
        <v>0.75</v>
      </c>
      <c r="Q26" s="13" t="n">
        <f aca="false">E26-G26</f>
        <v>1.85</v>
      </c>
      <c r="R26" s="6"/>
      <c r="S26" s="13" t="n">
        <f aca="false">M26-E26</f>
        <v>5</v>
      </c>
      <c r="T26" s="13" t="n">
        <f aca="false">N26-D26</f>
        <v>5.75</v>
      </c>
      <c r="U26" s="6"/>
      <c r="V26" s="13" t="n">
        <f aca="false">D26-K26</f>
        <v>0</v>
      </c>
      <c r="W26" s="13" t="n">
        <f aca="false">E26-J26</f>
        <v>0.850000000000001</v>
      </c>
      <c r="X26" s="4"/>
      <c r="Y26" s="13" t="n">
        <f aca="false">J26-H26</f>
        <v>0.25</v>
      </c>
      <c r="Z26" s="13" t="n">
        <f aca="false">K26-G26</f>
        <v>1.5</v>
      </c>
      <c r="AA26" s="6"/>
      <c r="AB26" s="10" t="s">
        <v>87</v>
      </c>
      <c r="AC26" s="60" t="n">
        <f aca="false">D26-0.75</f>
        <v>30.75</v>
      </c>
      <c r="AD26" s="60" t="n">
        <f aca="false">AC26+0.75</f>
        <v>31.5</v>
      </c>
      <c r="AE26" s="2"/>
      <c r="AF26" s="69" t="n">
        <f aca="false">D26+0.5</f>
        <v>32</v>
      </c>
      <c r="AG26" s="69" t="n">
        <f aca="false">AF26+0.75</f>
        <v>32.75</v>
      </c>
      <c r="AH26" s="2"/>
      <c r="AJ26" s="2"/>
      <c r="AK26" s="53" t="s">
        <v>88</v>
      </c>
      <c r="AL26" s="54" t="n">
        <v>3.23</v>
      </c>
      <c r="AM26" s="54" t="n">
        <v>3.24</v>
      </c>
      <c r="AN26" s="30" t="n">
        <f aca="false">D40</f>
        <v>31</v>
      </c>
      <c r="AO26" s="30" t="n">
        <f aca="false">E40</f>
        <v>31.5</v>
      </c>
      <c r="AP26" s="31" t="n">
        <f aca="false">AN26/AL26</f>
        <v>9.59752321981424</v>
      </c>
      <c r="AQ26" s="31" t="n">
        <f aca="false">AO26/AM26</f>
        <v>9.72222222222222</v>
      </c>
      <c r="AR26" s="2"/>
    </row>
    <row r="27" customFormat="false" ht="10.5" hidden="false" customHeight="true" outlineLevel="0" collapsed="false">
      <c r="A27" s="4"/>
      <c r="B27" s="4"/>
      <c r="C27" s="10"/>
      <c r="D27" s="58"/>
      <c r="E27" s="58"/>
      <c r="F27" s="6"/>
      <c r="G27" s="32"/>
      <c r="H27" s="32"/>
      <c r="I27" s="46"/>
      <c r="J27" s="32"/>
      <c r="K27" s="32"/>
      <c r="L27" s="6"/>
      <c r="M27" s="11"/>
      <c r="N27" s="11"/>
      <c r="O27" s="7"/>
      <c r="P27" s="67" t="s">
        <v>89</v>
      </c>
      <c r="Q27" s="67"/>
      <c r="R27" s="6"/>
      <c r="S27" s="67" t="s">
        <v>90</v>
      </c>
      <c r="T27" s="67"/>
      <c r="U27" s="6"/>
      <c r="V27" s="67" t="s">
        <v>91</v>
      </c>
      <c r="W27" s="67"/>
      <c r="X27" s="6"/>
      <c r="Y27" s="67" t="s">
        <v>92</v>
      </c>
      <c r="Z27" s="67"/>
      <c r="AA27" s="6"/>
      <c r="AB27" s="10"/>
      <c r="AC27" s="51"/>
      <c r="AD27" s="51"/>
      <c r="AE27" s="2"/>
      <c r="AF27" s="51"/>
      <c r="AG27" s="51"/>
      <c r="AH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14.25" hidden="false" customHeight="false" outlineLevel="0" collapsed="false">
      <c r="A28" s="4"/>
      <c r="B28" s="4"/>
      <c r="C28" s="10" t="s">
        <v>93</v>
      </c>
      <c r="D28" s="69" t="n">
        <v>39</v>
      </c>
      <c r="E28" s="69" t="n">
        <v>39.5</v>
      </c>
      <c r="F28" s="6" t="n">
        <v>24.4</v>
      </c>
      <c r="G28" s="69" t="n">
        <v>35</v>
      </c>
      <c r="H28" s="69" t="n">
        <v>35.15</v>
      </c>
      <c r="I28" s="46"/>
      <c r="J28" s="69" t="n">
        <f aca="false">D28-1</f>
        <v>38</v>
      </c>
      <c r="K28" s="69" t="n">
        <f aca="false">J28+0.75</f>
        <v>38.75</v>
      </c>
      <c r="L28" s="6"/>
      <c r="M28" s="69" t="n">
        <v>47.25</v>
      </c>
      <c r="N28" s="69" t="n">
        <v>47.5</v>
      </c>
      <c r="O28" s="7"/>
      <c r="P28" s="13" t="n">
        <f aca="false">D28-H28</f>
        <v>3.85</v>
      </c>
      <c r="Q28" s="13" t="n">
        <f aca="false">E28-G28</f>
        <v>4.5</v>
      </c>
      <c r="R28" s="6"/>
      <c r="S28" s="13" t="n">
        <f aca="false">M28-E28</f>
        <v>7.75</v>
      </c>
      <c r="T28" s="13" t="n">
        <f aca="false">N28-D28</f>
        <v>8.5</v>
      </c>
      <c r="U28" s="6"/>
      <c r="V28" s="13" t="n">
        <f aca="false">D28-K28</f>
        <v>0.25</v>
      </c>
      <c r="W28" s="13" t="n">
        <f aca="false">E28-J28</f>
        <v>1.5</v>
      </c>
      <c r="X28" s="4"/>
      <c r="Y28" s="13" t="n">
        <f aca="false">J28-H28</f>
        <v>2.85</v>
      </c>
      <c r="Z28" s="13" t="n">
        <f aca="false">K28-G28</f>
        <v>3.75</v>
      </c>
      <c r="AA28" s="6"/>
      <c r="AB28" s="10" t="s">
        <v>93</v>
      </c>
      <c r="AC28" s="60" t="n">
        <f aca="false">D28-0.75</f>
        <v>38.25</v>
      </c>
      <c r="AD28" s="60" t="n">
        <f aca="false">AC28+0.75</f>
        <v>39</v>
      </c>
      <c r="AE28" s="2"/>
      <c r="AF28" s="69" t="n">
        <f aca="false">D28+1</f>
        <v>40</v>
      </c>
      <c r="AG28" s="69" t="n">
        <f aca="false">AF28+0.5</f>
        <v>40.5</v>
      </c>
      <c r="AH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10.5" hidden="false" customHeight="true" outlineLevel="0" collapsed="false">
      <c r="A29" s="4"/>
      <c r="B29" s="4"/>
      <c r="C29" s="19" t="s">
        <v>94</v>
      </c>
      <c r="D29" s="19" t="n">
        <f aca="false">D28-E10</f>
        <v>0.850000000000001</v>
      </c>
      <c r="E29" s="19" t="n">
        <f aca="false">E28-D10</f>
        <v>1.55</v>
      </c>
      <c r="F29" s="6"/>
      <c r="G29" s="19" t="n">
        <f aca="false">G28-H10</f>
        <v>0.25</v>
      </c>
      <c r="H29" s="19" t="n">
        <f aca="false">H28-G10</f>
        <v>0.649999999999999</v>
      </c>
      <c r="I29" s="46"/>
      <c r="J29" s="59"/>
      <c r="K29" s="59"/>
      <c r="L29" s="6"/>
      <c r="M29" s="60"/>
      <c r="N29" s="60"/>
      <c r="O29" s="7"/>
      <c r="P29" s="67" t="s">
        <v>160</v>
      </c>
      <c r="Q29" s="67"/>
      <c r="R29" s="6"/>
      <c r="S29" s="67" t="s">
        <v>96</v>
      </c>
      <c r="T29" s="67"/>
      <c r="U29" s="6"/>
      <c r="V29" s="67" t="s">
        <v>97</v>
      </c>
      <c r="W29" s="67"/>
      <c r="X29" s="6"/>
      <c r="Y29" s="67" t="s">
        <v>98</v>
      </c>
      <c r="Z29" s="67"/>
      <c r="AA29" s="6"/>
      <c r="AB29" s="10" t="s">
        <v>73</v>
      </c>
      <c r="AC29" s="51"/>
      <c r="AD29" s="51"/>
      <c r="AE29" s="2"/>
      <c r="AF29" s="51"/>
      <c r="AG29" s="51"/>
      <c r="AH29" s="2"/>
      <c r="AJ29" s="2"/>
      <c r="AK29" s="2"/>
      <c r="AL29" s="2"/>
      <c r="AM29" s="2"/>
      <c r="AN29" s="2"/>
      <c r="AO29" s="2"/>
      <c r="AP29" s="2"/>
      <c r="AQ29" s="2"/>
      <c r="AR29" s="2"/>
    </row>
    <row r="30" customFormat="false" ht="14.25" hidden="false" customHeight="false" outlineLevel="0" collapsed="false">
      <c r="A30" s="4"/>
      <c r="B30" s="4"/>
      <c r="C30" s="10" t="s">
        <v>99</v>
      </c>
      <c r="D30" s="69" t="n">
        <v>24.5</v>
      </c>
      <c r="E30" s="69" t="n">
        <v>25.25</v>
      </c>
      <c r="F30" s="6"/>
      <c r="G30" s="69" t="n">
        <v>23.25</v>
      </c>
      <c r="H30" s="69" t="n">
        <v>24.25</v>
      </c>
      <c r="I30" s="46"/>
      <c r="J30" s="69" t="n">
        <f aca="false">D30-0.75</f>
        <v>23.75</v>
      </c>
      <c r="K30" s="69" t="n">
        <f aca="false">J30+0.5</f>
        <v>24.25</v>
      </c>
      <c r="L30" s="6"/>
      <c r="M30" s="69" t="n">
        <v>28.25</v>
      </c>
      <c r="N30" s="69" t="n">
        <v>28.7</v>
      </c>
      <c r="O30" s="7"/>
      <c r="P30" s="13" t="n">
        <f aca="false">D30-H30</f>
        <v>0.25</v>
      </c>
      <c r="Q30" s="13" t="n">
        <f aca="false">E30-G30</f>
        <v>2</v>
      </c>
      <c r="R30" s="6"/>
      <c r="S30" s="13" t="n">
        <f aca="false">M30-E30</f>
        <v>3</v>
      </c>
      <c r="T30" s="13" t="n">
        <f aca="false">N30-D30</f>
        <v>4.2</v>
      </c>
      <c r="U30" s="6"/>
      <c r="V30" s="13" t="n">
        <f aca="false">D30-K30</f>
        <v>0.25</v>
      </c>
      <c r="W30" s="13" t="n">
        <f aca="false">E30-J30</f>
        <v>1.5</v>
      </c>
      <c r="X30" s="4"/>
      <c r="Y30" s="13" t="n">
        <f aca="false">J30-H30</f>
        <v>-0.5</v>
      </c>
      <c r="Z30" s="13" t="n">
        <f aca="false">K30-G30</f>
        <v>1</v>
      </c>
      <c r="AA30" s="6"/>
      <c r="AB30" s="10" t="s">
        <v>99</v>
      </c>
      <c r="AC30" s="60" t="n">
        <f aca="false">D30-1</f>
        <v>23.5</v>
      </c>
      <c r="AD30" s="60" t="n">
        <f aca="false">AC30+0.75</f>
        <v>24.25</v>
      </c>
      <c r="AE30" s="2"/>
      <c r="AF30" s="69" t="n">
        <f aca="false">D30+0.75</f>
        <v>25.25</v>
      </c>
      <c r="AG30" s="69" t="n">
        <f aca="false">AF30+0.75</f>
        <v>26</v>
      </c>
      <c r="AH30" s="2"/>
      <c r="AJ30" s="2"/>
      <c r="AK30" s="2"/>
      <c r="AL30" s="2"/>
      <c r="AM30" s="2"/>
      <c r="AN30" s="2"/>
      <c r="AO30" s="2"/>
      <c r="AP30" s="2"/>
      <c r="AQ30" s="2"/>
      <c r="AR30" s="2"/>
    </row>
    <row r="31" customFormat="false" ht="10.5" hidden="false" customHeight="true" outlineLevel="0" collapsed="false">
      <c r="A31" s="4"/>
      <c r="B31" s="4"/>
      <c r="C31" s="10"/>
      <c r="D31" s="61"/>
      <c r="E31" s="61"/>
      <c r="F31" s="6"/>
      <c r="G31" s="59"/>
      <c r="H31" s="59"/>
      <c r="I31" s="46"/>
      <c r="J31" s="59"/>
      <c r="K31" s="59"/>
      <c r="L31" s="6"/>
      <c r="M31" s="11"/>
      <c r="N31" s="11"/>
      <c r="O31" s="7"/>
      <c r="P31" s="67" t="s">
        <v>97</v>
      </c>
      <c r="Q31" s="67"/>
      <c r="R31" s="6"/>
      <c r="S31" s="67" t="s">
        <v>100</v>
      </c>
      <c r="T31" s="67"/>
      <c r="U31" s="6"/>
      <c r="V31" s="67" t="s">
        <v>35</v>
      </c>
      <c r="W31" s="67"/>
      <c r="X31" s="6"/>
      <c r="Y31" s="67" t="s">
        <v>80</v>
      </c>
      <c r="Z31" s="67"/>
      <c r="AA31" s="6"/>
      <c r="AB31" s="10"/>
      <c r="AC31" s="51"/>
      <c r="AD31" s="51"/>
      <c r="AE31" s="2"/>
      <c r="AF31" s="51"/>
      <c r="AG31" s="51"/>
      <c r="AH31" s="2"/>
      <c r="AJ31" s="2"/>
      <c r="AK31" s="2"/>
      <c r="AL31" s="2"/>
      <c r="AM31" s="2"/>
      <c r="AN31" s="2"/>
      <c r="AO31" s="2"/>
      <c r="AP31" s="2"/>
      <c r="AQ31" s="2"/>
      <c r="AR31" s="2"/>
    </row>
    <row r="32" customFormat="false" ht="15" hidden="false" customHeight="true" outlineLevel="0" collapsed="false">
      <c r="A32" s="4"/>
      <c r="B32" s="4"/>
      <c r="C32" s="10" t="s">
        <v>101</v>
      </c>
      <c r="D32" s="69" t="n">
        <v>25.5</v>
      </c>
      <c r="E32" s="69" t="n">
        <v>25.75</v>
      </c>
      <c r="F32" s="6"/>
      <c r="G32" s="69" t="n">
        <v>24</v>
      </c>
      <c r="H32" s="69" t="n">
        <v>24.75</v>
      </c>
      <c r="I32" s="46"/>
      <c r="J32" s="69" t="n">
        <f aca="false">D32-0.5</f>
        <v>25</v>
      </c>
      <c r="K32" s="69" t="n">
        <f aca="false">J32+0.5</f>
        <v>25.5</v>
      </c>
      <c r="L32" s="6"/>
      <c r="M32" s="69" t="n">
        <v>26.6</v>
      </c>
      <c r="N32" s="69" t="n">
        <v>26.8</v>
      </c>
      <c r="O32" s="7"/>
      <c r="P32" s="13" t="n">
        <f aca="false">D32-H32</f>
        <v>0.75</v>
      </c>
      <c r="Q32" s="13" t="n">
        <f aca="false">E32-G32</f>
        <v>1.75</v>
      </c>
      <c r="R32" s="10"/>
      <c r="S32" s="13" t="n">
        <f aca="false">M32-E32</f>
        <v>0.850000000000001</v>
      </c>
      <c r="T32" s="13" t="n">
        <f aca="false">N32-D32</f>
        <v>1.3</v>
      </c>
      <c r="U32" s="10"/>
      <c r="V32" s="13" t="n">
        <f aca="false">D32-K32</f>
        <v>0</v>
      </c>
      <c r="W32" s="13" t="n">
        <f aca="false">E32-J32</f>
        <v>0.75</v>
      </c>
      <c r="X32" s="4"/>
      <c r="Y32" s="13" t="n">
        <f aca="false">J32-H32</f>
        <v>0.25</v>
      </c>
      <c r="Z32" s="13" t="n">
        <f aca="false">K32-G32</f>
        <v>1.5</v>
      </c>
      <c r="AA32" s="6"/>
      <c r="AB32" s="10" t="s">
        <v>101</v>
      </c>
      <c r="AC32" s="60" t="n">
        <f aca="false">D32-1</f>
        <v>24.5</v>
      </c>
      <c r="AD32" s="60" t="n">
        <f aca="false">AC32+0.75</f>
        <v>25.25</v>
      </c>
      <c r="AE32" s="2"/>
      <c r="AF32" s="69" t="n">
        <f aca="false">D32+0.75</f>
        <v>26.25</v>
      </c>
      <c r="AG32" s="69" t="n">
        <f aca="false">AF32+0.75</f>
        <v>27</v>
      </c>
      <c r="AH32" s="2"/>
      <c r="AJ32" s="2"/>
      <c r="AK32" s="2"/>
      <c r="AL32" s="2"/>
      <c r="AM32" s="2"/>
      <c r="AN32" s="2"/>
      <c r="AO32" s="2"/>
      <c r="AP32" s="2"/>
      <c r="AQ32" s="2"/>
      <c r="AR32" s="2"/>
    </row>
    <row r="33" customFormat="false" ht="9" hidden="false" customHeight="true" outlineLevel="0" collapsed="false">
      <c r="A33" s="4"/>
      <c r="B33" s="4"/>
      <c r="C33" s="10"/>
      <c r="D33" s="61"/>
      <c r="E33" s="61"/>
      <c r="F33" s="6"/>
      <c r="G33" s="32"/>
      <c r="H33" s="32"/>
      <c r="I33" s="46"/>
      <c r="J33" s="32"/>
      <c r="K33" s="32"/>
      <c r="L33" s="6"/>
      <c r="M33" s="11"/>
      <c r="N33" s="11"/>
      <c r="O33" s="7"/>
      <c r="P33" s="67" t="s">
        <v>161</v>
      </c>
      <c r="Q33" s="67"/>
      <c r="R33" s="10"/>
      <c r="S33" s="67" t="s">
        <v>102</v>
      </c>
      <c r="T33" s="67"/>
      <c r="U33" s="10"/>
      <c r="V33" s="67" t="s">
        <v>103</v>
      </c>
      <c r="W33" s="67"/>
      <c r="X33" s="6"/>
      <c r="Y33" s="67" t="s">
        <v>54</v>
      </c>
      <c r="Z33" s="67"/>
      <c r="AA33" s="6"/>
      <c r="AB33" s="10"/>
      <c r="AC33" s="51"/>
      <c r="AD33" s="51"/>
      <c r="AE33" s="2"/>
      <c r="AF33" s="51"/>
      <c r="AG33" s="51"/>
      <c r="AH33" s="2"/>
      <c r="AJ33" s="2"/>
      <c r="AK33" s="2"/>
      <c r="AL33" s="2"/>
      <c r="AM33" s="2"/>
      <c r="AN33" s="2"/>
      <c r="AO33" s="2"/>
      <c r="AP33" s="2"/>
      <c r="AQ33" s="2"/>
      <c r="AR33" s="2"/>
    </row>
    <row r="34" customFormat="false" ht="15" hidden="false" customHeight="true" outlineLevel="0" collapsed="false">
      <c r="A34" s="4"/>
      <c r="B34" s="4"/>
      <c r="C34" s="10" t="s">
        <v>104</v>
      </c>
      <c r="D34" s="69" t="n">
        <f aca="false">((D20*800*42)+(D22*800*43)+(D24*800*21)+(D26*800*21)+(D28*800*43)+(D30*800*21)+(D32*800*64))/(255*800)</f>
        <v>28.1266666666667</v>
      </c>
      <c r="E34" s="69" t="n">
        <f aca="false">((E20*800*42)+(E22*800*43)+(E24*800*21)+(E26*800*21)+(E28*800*43)+(E30*800*21)+(E32*800*64))/(255*800)</f>
        <v>28.5392156862745</v>
      </c>
      <c r="F34" s="6"/>
      <c r="G34" s="69" t="n">
        <f aca="false">((G20*800*42)+(G22*800*43)+(G24*800*21)+(G26*800*21)+(G28*800*43)+(G30*800*21)+(G32*800*64))/(255*800)</f>
        <v>26.243137254902</v>
      </c>
      <c r="H34" s="69" t="n">
        <f aca="false">((H20*800*42)+(H22*800*43)+(H24*800*21)+(H26*800*21)+(H28*800*43)+(H30*800*21)+(H32*800*64))/(255*800)</f>
        <v>26.8713725490196</v>
      </c>
      <c r="I34" s="6"/>
      <c r="J34" s="69" t="n">
        <f aca="false">((J20*800*42)+(J22*800*43)+(J24*800*21)+(J26*800*21)+(J28*800*43)+(J30*800*21)+(J32*800*64))/(255*800)</f>
        <v>27.4847058823529</v>
      </c>
      <c r="K34" s="69" t="n">
        <f aca="false">((K20*800*42)+(K22*800*43)+(K24*800*21)+(K26*800*21)+(K28*800*43)+(K30*800*21)+(K32*800*64))/(255*800)</f>
        <v>28.026862745098</v>
      </c>
      <c r="L34" s="6" t="s">
        <v>73</v>
      </c>
      <c r="M34" s="69" t="n">
        <f aca="false">((M20*800*42)+(M22*800*43)+(M24*800*21)+(M26*800*21)+(M28*800*43)+(M30*800*21)+(M32*800*64))/(255*800)</f>
        <v>32.0823529411765</v>
      </c>
      <c r="N34" s="69" t="n">
        <f aca="false">((N20*800*42)+(N22*800*43)+(N24*800*21)+(N26*800*21)+(N28*800*43)+(N30*800*21)+(N32*800*64))/(255*800)</f>
        <v>32.4323529411765</v>
      </c>
      <c r="O34" s="7"/>
      <c r="P34" s="13" t="n">
        <f aca="false">D34-H34</f>
        <v>1.25529411764706</v>
      </c>
      <c r="Q34" s="13" t="n">
        <f aca="false">E34-G34</f>
        <v>2.29607843137255</v>
      </c>
      <c r="R34" s="10"/>
      <c r="S34" s="13" t="n">
        <f aca="false">M34-E34</f>
        <v>3.54313725490196</v>
      </c>
      <c r="T34" s="13" t="n">
        <f aca="false">N34-D34</f>
        <v>4.3056862745098</v>
      </c>
      <c r="U34" s="10"/>
      <c r="V34" s="13" t="n">
        <f aca="false">D34-K34</f>
        <v>0.0998039215686255</v>
      </c>
      <c r="W34" s="13" t="n">
        <f aca="false">E34-J34</f>
        <v>1.05450980392157</v>
      </c>
      <c r="X34" s="4"/>
      <c r="Y34" s="13" t="n">
        <f aca="false">J34-H34</f>
        <v>0.613333333333333</v>
      </c>
      <c r="Z34" s="13" t="n">
        <f aca="false">K34-G34</f>
        <v>1.78372549019608</v>
      </c>
      <c r="AA34" s="6"/>
      <c r="AB34" s="10" t="s">
        <v>105</v>
      </c>
      <c r="AC34" s="60" t="n">
        <f aca="false">((AC20*800*42)+(AC22*800*43)+(AC24*800*21)+(AC26*800*21)+(AC28*800*43)+(AC30*800*21)+(AC32*800*64))/(255*800)</f>
        <v>27.5413725490196</v>
      </c>
      <c r="AD34" s="60" t="n">
        <f aca="false">((AD20*800*42)+(AD22*800*43)+(AD24*800*21)+(AD26*800*21)+(AD28*800*43)+(AD30*800*21)+(AD32*800*64))/(255*800)</f>
        <v>28.2080392156863</v>
      </c>
      <c r="AE34" s="2"/>
      <c r="AF34" s="69" t="n">
        <f aca="false">((AF20*800*42)+(AF22*800*43)+(AF24*800*21)+(AF26*800*21)+(AF28*800*43)+(AF30*800*21)+(AF32*800*64))/(255*800)</f>
        <v>28.981568627451</v>
      </c>
      <c r="AG34" s="69" t="n">
        <f aca="false">((AG20*800*42)+(AG22*800*43)+(AG24*800*21)+(AG26*800*21)+(AG28*800*43)+(AG30*800*21)+(AG32*800*64))/(255*800)</f>
        <v>29.6482352941176</v>
      </c>
      <c r="AH34" s="2"/>
      <c r="AJ34" s="2"/>
      <c r="AK34" s="2"/>
      <c r="AL34" s="2"/>
      <c r="AM34" s="2"/>
      <c r="AN34" s="2"/>
      <c r="AO34" s="2"/>
      <c r="AP34" s="2"/>
      <c r="AQ34" s="2"/>
      <c r="AR34" s="2"/>
    </row>
    <row r="35" customFormat="false" ht="9.75" hidden="false" customHeight="true" outlineLevel="0" collapsed="false">
      <c r="A35" s="4"/>
      <c r="B35" s="4"/>
      <c r="C35" s="10"/>
      <c r="D35" s="61"/>
      <c r="E35" s="61"/>
      <c r="F35" s="6"/>
      <c r="G35" s="37"/>
      <c r="H35" s="38"/>
      <c r="I35" s="6"/>
      <c r="J35" s="37"/>
      <c r="K35" s="38"/>
      <c r="L35" s="6"/>
      <c r="M35" s="11"/>
      <c r="N35" s="11"/>
      <c r="O35" s="7"/>
      <c r="P35" s="67" t="s">
        <v>162</v>
      </c>
      <c r="Q35" s="67"/>
      <c r="R35" s="10"/>
      <c r="S35" s="67" t="s">
        <v>107</v>
      </c>
      <c r="T35" s="67"/>
      <c r="U35" s="10"/>
      <c r="V35" s="67" t="s">
        <v>108</v>
      </c>
      <c r="W35" s="67"/>
      <c r="X35" s="10"/>
      <c r="Y35" s="67" t="s">
        <v>109</v>
      </c>
      <c r="Z35" s="67"/>
      <c r="AA35" s="6"/>
      <c r="AB35" s="10"/>
      <c r="AC35" s="61"/>
      <c r="AD35" s="61"/>
      <c r="AE35" s="2"/>
      <c r="AF35" s="51"/>
      <c r="AG35" s="51"/>
      <c r="AH35" s="2"/>
      <c r="AJ35" s="2"/>
      <c r="AK35" s="2"/>
      <c r="AL35" s="2"/>
      <c r="AM35" s="2"/>
      <c r="AN35" s="2"/>
      <c r="AO35" s="2"/>
      <c r="AP35" s="2"/>
      <c r="AQ35" s="2"/>
      <c r="AR35" s="2"/>
    </row>
    <row r="36" customFormat="false" ht="15" hidden="false" customHeight="true" outlineLevel="0" collapsed="false">
      <c r="A36" s="4"/>
      <c r="B36" s="4"/>
      <c r="C36" s="10" t="s">
        <v>110</v>
      </c>
      <c r="D36" s="69" t="n">
        <v>28</v>
      </c>
      <c r="E36" s="69" t="n">
        <v>28.5</v>
      </c>
      <c r="F36" s="6"/>
      <c r="G36" s="69" t="n">
        <v>26</v>
      </c>
      <c r="H36" s="69" t="n">
        <v>26.75</v>
      </c>
      <c r="I36" s="6" t="n">
        <v>27.5</v>
      </c>
      <c r="J36" s="69" t="n">
        <v>27.5</v>
      </c>
      <c r="K36" s="69" t="n">
        <v>28</v>
      </c>
      <c r="L36" s="6"/>
      <c r="M36" s="69" t="n">
        <v>32.4</v>
      </c>
      <c r="N36" s="69" t="n">
        <v>32.6</v>
      </c>
      <c r="O36" s="62" t="n">
        <v>33.7</v>
      </c>
      <c r="P36" s="13" t="n">
        <f aca="false">D36-H36</f>
        <v>1.25</v>
      </c>
      <c r="Q36" s="13" t="n">
        <f aca="false">E36-G36</f>
        <v>2.5</v>
      </c>
      <c r="R36" s="10"/>
      <c r="S36" s="13" t="n">
        <f aca="false">M36-E36</f>
        <v>3.9</v>
      </c>
      <c r="T36" s="13" t="n">
        <f aca="false">N36-D36</f>
        <v>4.6</v>
      </c>
      <c r="U36" s="10"/>
      <c r="V36" s="13" t="n">
        <f aca="false">D36-K36</f>
        <v>0</v>
      </c>
      <c r="W36" s="13" t="n">
        <f aca="false">E36-J36</f>
        <v>1</v>
      </c>
      <c r="X36" s="4"/>
      <c r="Y36" s="13" t="n">
        <f aca="false">J36-H36</f>
        <v>0.75</v>
      </c>
      <c r="Z36" s="13" t="n">
        <f aca="false">K36-G36</f>
        <v>2</v>
      </c>
      <c r="AA36" s="10"/>
      <c r="AB36" s="10" t="s">
        <v>110</v>
      </c>
      <c r="AC36" s="60" t="n">
        <v>27.5</v>
      </c>
      <c r="AD36" s="60" t="n">
        <v>28.25</v>
      </c>
      <c r="AE36" s="2"/>
      <c r="AF36" s="69" t="n">
        <v>29</v>
      </c>
      <c r="AG36" s="69" t="n">
        <v>30</v>
      </c>
      <c r="AH36" s="2"/>
      <c r="AJ36" s="2"/>
      <c r="AK36" s="2"/>
      <c r="AL36" s="2"/>
      <c r="AM36" s="2"/>
      <c r="AN36" s="2"/>
      <c r="AO36" s="2"/>
      <c r="AP36" s="2"/>
      <c r="AQ36" s="2"/>
      <c r="AR36" s="2"/>
    </row>
    <row r="37" customFormat="false" ht="10.5" hidden="false" customHeight="true" outlineLevel="0" collapsed="false">
      <c r="A37" s="4"/>
      <c r="B37" s="4"/>
      <c r="C37" s="10" t="s">
        <v>73</v>
      </c>
      <c r="D37" s="15" t="s">
        <v>111</v>
      </c>
      <c r="E37" s="15"/>
      <c r="F37" s="6"/>
      <c r="G37" s="15" t="s">
        <v>112</v>
      </c>
      <c r="H37" s="15"/>
      <c r="I37" s="4"/>
      <c r="J37" s="22"/>
      <c r="K37" s="22"/>
      <c r="L37" s="4"/>
      <c r="M37" s="11"/>
      <c r="N37" s="11"/>
      <c r="O37" s="7"/>
      <c r="P37" s="67" t="s">
        <v>163</v>
      </c>
      <c r="Q37" s="67"/>
      <c r="R37" s="10"/>
      <c r="S37" s="67" t="s">
        <v>114</v>
      </c>
      <c r="T37" s="67"/>
      <c r="U37" s="10"/>
      <c r="V37" s="67" t="s">
        <v>115</v>
      </c>
      <c r="W37" s="67"/>
      <c r="X37" s="10"/>
      <c r="Y37" s="67" t="s">
        <v>116</v>
      </c>
      <c r="Z37" s="67"/>
      <c r="AA37" s="10"/>
      <c r="AB37" s="10" t="s">
        <v>73</v>
      </c>
      <c r="AC37" s="15"/>
      <c r="AD37" s="15"/>
      <c r="AE37" s="2"/>
      <c r="AF37" s="15"/>
      <c r="AG37" s="15"/>
      <c r="AH37" s="2"/>
      <c r="AJ37" s="2"/>
      <c r="AK37" s="2"/>
      <c r="AL37" s="2"/>
      <c r="AM37" s="2"/>
      <c r="AN37" s="2"/>
      <c r="AO37" s="2"/>
      <c r="AP37" s="2"/>
      <c r="AQ37" s="2"/>
      <c r="AR37" s="2"/>
    </row>
    <row r="38" customFormat="false" ht="15" hidden="false" customHeight="true" outlineLevel="0" collapsed="false">
      <c r="A38" s="4"/>
      <c r="B38" s="4"/>
      <c r="C38" s="10" t="s">
        <v>117</v>
      </c>
      <c r="D38" s="69" t="n">
        <v>30</v>
      </c>
      <c r="E38" s="69" t="n">
        <v>30.25</v>
      </c>
      <c r="F38" s="6"/>
      <c r="G38" s="69" t="n">
        <v>27.5</v>
      </c>
      <c r="H38" s="69" t="n">
        <v>28.25</v>
      </c>
      <c r="I38" s="6"/>
      <c r="J38" s="69" t="n">
        <v>29.5</v>
      </c>
      <c r="K38" s="69" t="n">
        <v>30.5</v>
      </c>
      <c r="L38" s="10"/>
      <c r="M38" s="69" t="n">
        <v>33</v>
      </c>
      <c r="N38" s="69" t="n">
        <v>33.5</v>
      </c>
      <c r="O38" s="7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 t="s">
        <v>117</v>
      </c>
      <c r="AC38" s="60" t="n">
        <f aca="false">D38-0.65</f>
        <v>29.35</v>
      </c>
      <c r="AD38" s="60" t="n">
        <f aca="false">AC38+1</f>
        <v>30.35</v>
      </c>
      <c r="AE38" s="2"/>
      <c r="AF38" s="72" t="n">
        <v>30.5</v>
      </c>
      <c r="AG38" s="72" t="n">
        <v>31.5</v>
      </c>
      <c r="AH38" s="2"/>
      <c r="AJ38" s="2"/>
      <c r="AK38" s="2"/>
      <c r="AL38" s="2"/>
      <c r="AM38" s="2"/>
      <c r="AN38" s="2"/>
      <c r="AO38" s="2"/>
      <c r="AP38" s="2"/>
      <c r="AQ38" s="2"/>
      <c r="AR38" s="2"/>
    </row>
    <row r="39" customFormat="false" ht="12.75" hidden="false" customHeight="false" outlineLevel="0" collapsed="false">
      <c r="A39" s="4"/>
      <c r="B39" s="4"/>
      <c r="C39" s="10"/>
      <c r="D39" s="15" t="s">
        <v>118</v>
      </c>
      <c r="E39" s="15"/>
      <c r="F39" s="6"/>
      <c r="G39" s="15" t="s">
        <v>119</v>
      </c>
      <c r="H39" s="15"/>
      <c r="I39" s="10" t="n">
        <v>20</v>
      </c>
      <c r="J39" s="63"/>
      <c r="K39" s="63"/>
      <c r="L39" s="10"/>
      <c r="M39" s="15" t="s">
        <v>120</v>
      </c>
      <c r="N39" s="15"/>
      <c r="O39" s="7"/>
      <c r="P39" s="10"/>
      <c r="Q39" s="10"/>
      <c r="R39" s="10"/>
      <c r="S39" s="10"/>
      <c r="T39" s="10"/>
      <c r="U39" s="10"/>
      <c r="V39" s="10"/>
      <c r="W39" s="10"/>
      <c r="X39" s="48"/>
      <c r="Y39" s="48"/>
      <c r="Z39" s="10"/>
      <c r="AA39" s="10"/>
      <c r="AB39" s="10"/>
      <c r="AC39" s="51"/>
      <c r="AD39" s="51"/>
      <c r="AE39" s="2"/>
      <c r="AF39" s="15"/>
      <c r="AG39" s="15"/>
      <c r="AH39" s="2"/>
      <c r="AJ39" s="2"/>
      <c r="AK39" s="2"/>
      <c r="AL39" s="2"/>
      <c r="AM39" s="2"/>
      <c r="AN39" s="2"/>
      <c r="AO39" s="2"/>
      <c r="AP39" s="2"/>
      <c r="AQ39" s="2"/>
      <c r="AR39" s="2"/>
    </row>
    <row r="40" customFormat="false" ht="12.75" hidden="false" customHeight="false" outlineLevel="0" collapsed="false">
      <c r="A40" s="4"/>
      <c r="B40" s="10"/>
      <c r="C40" s="10" t="s">
        <v>121</v>
      </c>
      <c r="D40" s="69" t="n">
        <v>31</v>
      </c>
      <c r="E40" s="69" t="n">
        <v>31.5</v>
      </c>
      <c r="F40" s="6"/>
      <c r="G40" s="69" t="s">
        <v>122</v>
      </c>
      <c r="H40" s="69" t="s">
        <v>122</v>
      </c>
      <c r="I40" s="6"/>
      <c r="J40" s="69" t="n">
        <v>29.75</v>
      </c>
      <c r="K40" s="69" t="n">
        <v>30.75</v>
      </c>
      <c r="L40" s="10"/>
      <c r="M40" s="69" t="n">
        <v>34.25</v>
      </c>
      <c r="N40" s="69" t="n">
        <v>34.5</v>
      </c>
      <c r="O40" s="7"/>
      <c r="P40" s="10"/>
      <c r="Q40" s="10"/>
      <c r="R40" s="10"/>
      <c r="S40" s="10"/>
      <c r="T40" s="10"/>
      <c r="U40" s="10"/>
      <c r="V40" s="10"/>
      <c r="W40" s="10"/>
      <c r="X40" s="48"/>
      <c r="Y40" s="48"/>
      <c r="Z40" s="10"/>
      <c r="AA40" s="10"/>
      <c r="AB40" s="10" t="s">
        <v>121</v>
      </c>
      <c r="AC40" s="60" t="n">
        <f aca="false">D40-0.75</f>
        <v>30.25</v>
      </c>
      <c r="AD40" s="60" t="n">
        <f aca="false">AC40+1</f>
        <v>31.25</v>
      </c>
      <c r="AE40" s="2"/>
      <c r="AF40" s="72" t="n">
        <v>31.25</v>
      </c>
      <c r="AG40" s="72" t="n">
        <v>32.2</v>
      </c>
      <c r="AH40" s="2"/>
      <c r="AJ40" s="2"/>
      <c r="AK40" s="2"/>
      <c r="AL40" s="2"/>
      <c r="AM40" s="2"/>
      <c r="AN40" s="2"/>
      <c r="AO40" s="2"/>
      <c r="AP40" s="2"/>
      <c r="AQ40" s="2"/>
      <c r="AR40" s="2"/>
    </row>
    <row r="41" customFormat="false" ht="12.75" hidden="false" customHeight="false" outlineLevel="0" collapsed="false">
      <c r="A41" s="4"/>
      <c r="B41" s="10"/>
      <c r="C41" s="10"/>
      <c r="D41" s="15" t="s">
        <v>123</v>
      </c>
      <c r="E41" s="15"/>
      <c r="F41" s="10"/>
      <c r="G41" s="21"/>
      <c r="H41" s="21"/>
      <c r="I41" s="10" t="n">
        <v>20</v>
      </c>
      <c r="J41" s="22"/>
      <c r="K41" s="22"/>
      <c r="L41" s="10"/>
      <c r="M41" s="15" t="s">
        <v>120</v>
      </c>
      <c r="N41" s="15"/>
      <c r="O41" s="7"/>
      <c r="P41" s="10"/>
      <c r="Q41" s="10"/>
      <c r="R41" s="10"/>
      <c r="S41" s="10"/>
      <c r="T41" s="10"/>
      <c r="U41" s="10"/>
      <c r="V41" s="10"/>
      <c r="W41" s="10"/>
      <c r="X41" s="48"/>
      <c r="Y41" s="10"/>
      <c r="Z41" s="10"/>
      <c r="AA41" s="10"/>
      <c r="AB41" s="10"/>
      <c r="AC41" s="51"/>
      <c r="AD41" s="51"/>
      <c r="AE41" s="2"/>
      <c r="AF41" s="15"/>
      <c r="AG41" s="15"/>
      <c r="AH41" s="2"/>
      <c r="AJ41" s="2"/>
      <c r="AK41" s="2"/>
      <c r="AL41" s="2"/>
      <c r="AM41" s="2"/>
      <c r="AN41" s="2"/>
      <c r="AO41" s="2"/>
      <c r="AP41" s="2"/>
      <c r="AQ41" s="2"/>
      <c r="AR41" s="2"/>
    </row>
    <row r="42" customFormat="false" ht="12.75" hidden="false" customHeight="false" outlineLevel="0" collapsed="false">
      <c r="A42" s="4"/>
      <c r="B42" s="10"/>
      <c r="C42" s="10" t="s">
        <v>124</v>
      </c>
      <c r="D42" s="69" t="n">
        <v>31</v>
      </c>
      <c r="E42" s="69" t="n">
        <v>31.75</v>
      </c>
      <c r="F42" s="10"/>
      <c r="G42" s="69" t="n">
        <v>28.75</v>
      </c>
      <c r="H42" s="69" t="n">
        <v>29.75</v>
      </c>
      <c r="I42" s="10"/>
      <c r="J42" s="69" t="n">
        <v>30.25</v>
      </c>
      <c r="K42" s="69" t="n">
        <v>31.25</v>
      </c>
      <c r="L42" s="10"/>
      <c r="M42" s="69" t="n">
        <v>34.5</v>
      </c>
      <c r="N42" s="69" t="n">
        <v>35.5</v>
      </c>
      <c r="O42" s="7"/>
      <c r="P42" s="10"/>
      <c r="Q42" s="10"/>
      <c r="R42" s="10"/>
      <c r="S42" s="10"/>
      <c r="T42" s="10"/>
      <c r="U42" s="10"/>
      <c r="V42" s="10"/>
      <c r="W42" s="10"/>
      <c r="X42" s="48"/>
      <c r="Y42" s="48"/>
      <c r="Z42" s="10"/>
      <c r="AA42" s="10"/>
      <c r="AB42" s="10" t="s">
        <v>125</v>
      </c>
      <c r="AC42" s="10"/>
      <c r="AD42" s="10"/>
      <c r="AE42" s="10"/>
      <c r="AF42" s="72" t="n">
        <v>31.5</v>
      </c>
      <c r="AG42" s="72" t="n">
        <v>33.5</v>
      </c>
      <c r="AH42" s="10"/>
      <c r="AJ42" s="2"/>
      <c r="AK42" s="2"/>
      <c r="AL42" s="2"/>
      <c r="AM42" s="2"/>
      <c r="AN42" s="2"/>
      <c r="AO42" s="2"/>
      <c r="AP42" s="2"/>
      <c r="AQ42" s="2"/>
      <c r="AR42" s="2"/>
    </row>
    <row r="43" customFormat="false" ht="9" hidden="false" customHeight="true" outlineLevel="0" collapsed="false">
      <c r="A43" s="10"/>
      <c r="B43" s="10"/>
      <c r="C43" s="10"/>
      <c r="D43" s="21"/>
      <c r="E43" s="21"/>
      <c r="F43" s="10"/>
      <c r="G43" s="21"/>
      <c r="H43" s="21"/>
      <c r="I43" s="10"/>
      <c r="J43" s="64"/>
      <c r="K43" s="64"/>
      <c r="L43" s="10"/>
      <c r="M43" s="15" t="s">
        <v>120</v>
      </c>
      <c r="N43" s="15"/>
      <c r="O43" s="7"/>
      <c r="P43" s="10"/>
      <c r="Q43" s="10"/>
      <c r="R43" s="10"/>
      <c r="S43" s="10"/>
      <c r="T43" s="10"/>
      <c r="U43" s="10"/>
      <c r="V43" s="10"/>
      <c r="W43" s="10"/>
      <c r="X43" s="48"/>
      <c r="Y43" s="48"/>
      <c r="Z43" s="10"/>
      <c r="AA43" s="10"/>
      <c r="AB43" s="10"/>
      <c r="AC43" s="10"/>
      <c r="AD43" s="10"/>
      <c r="AE43" s="10"/>
      <c r="AF43" s="15"/>
      <c r="AG43" s="15"/>
      <c r="AH43" s="10"/>
      <c r="AI43" s="10"/>
      <c r="AJ43" s="10"/>
      <c r="AK43" s="2"/>
      <c r="AL43" s="2"/>
      <c r="AM43" s="2"/>
      <c r="AN43" s="2"/>
      <c r="AO43" s="2"/>
      <c r="AP43" s="2"/>
      <c r="AQ43" s="2"/>
      <c r="AR43" s="2"/>
    </row>
    <row r="44" customFormat="false" ht="13.5" hidden="false" customHeight="true" outlineLevel="0" collapsed="false">
      <c r="A44" s="10"/>
      <c r="B44" s="10"/>
      <c r="C44" s="10" t="s">
        <v>126</v>
      </c>
      <c r="D44" s="69" t="n">
        <v>31.25</v>
      </c>
      <c r="E44" s="69" t="n">
        <v>32</v>
      </c>
      <c r="F44" s="10"/>
      <c r="G44" s="69" t="n">
        <v>29.25</v>
      </c>
      <c r="H44" s="69" t="n">
        <v>30</v>
      </c>
      <c r="I44" s="10"/>
      <c r="J44" s="69" t="n">
        <v>30.75</v>
      </c>
      <c r="K44" s="69" t="n">
        <v>31.75</v>
      </c>
      <c r="L44" s="10"/>
      <c r="M44" s="69" t="s">
        <v>122</v>
      </c>
      <c r="N44" s="69" t="s">
        <v>122</v>
      </c>
      <c r="O44" s="7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2"/>
      <c r="AB44" s="2"/>
      <c r="AC44" s="2"/>
      <c r="AD44" s="2"/>
      <c r="AE44" s="2"/>
      <c r="AF44" s="2"/>
      <c r="AG44" s="2"/>
      <c r="AH44" s="2"/>
      <c r="AJ44" s="2"/>
      <c r="AK44" s="2"/>
      <c r="AL44" s="2"/>
      <c r="AM44" s="2"/>
      <c r="AN44" s="2"/>
      <c r="AO44" s="2"/>
      <c r="AP44" s="2"/>
      <c r="AQ44" s="2"/>
      <c r="AR44" s="2"/>
    </row>
    <row r="45" customFormat="false" ht="9.75" hidden="false" customHeight="true" outlineLevel="0" collapsed="false">
      <c r="A45" s="10"/>
      <c r="B45" s="10"/>
      <c r="C45" s="10"/>
      <c r="D45" s="21"/>
      <c r="E45" s="21"/>
      <c r="F45" s="10"/>
      <c r="G45" s="10"/>
      <c r="H45" s="10"/>
      <c r="I45" s="10"/>
      <c r="J45" s="10"/>
      <c r="K45" s="10"/>
      <c r="L45" s="10"/>
      <c r="M45" s="15" t="s">
        <v>120</v>
      </c>
      <c r="N45" s="15"/>
      <c r="O45" s="7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2"/>
      <c r="AB45" s="2"/>
      <c r="AC45" s="2"/>
      <c r="AD45" s="2"/>
      <c r="AE45" s="2"/>
      <c r="AF45" s="2"/>
      <c r="AG45" s="2"/>
      <c r="AH45" s="2"/>
      <c r="AJ45" s="2"/>
      <c r="AK45" s="2"/>
      <c r="AL45" s="2"/>
      <c r="AM45" s="10"/>
      <c r="AN45" s="10"/>
      <c r="AO45" s="2"/>
      <c r="AP45" s="2"/>
      <c r="AQ45" s="2"/>
      <c r="AR45" s="2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</row>
    <row r="46" customFormat="false" ht="12.75" hidden="false" customHeight="false" outlineLevel="0" collapsed="false">
      <c r="A46" s="10"/>
      <c r="B46" s="10"/>
      <c r="C46" s="10" t="s">
        <v>127</v>
      </c>
      <c r="D46" s="69" t="n">
        <v>31.5</v>
      </c>
      <c r="E46" s="69" t="n">
        <v>32.5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2"/>
      <c r="AL46" s="10"/>
      <c r="AM46" s="10"/>
      <c r="AN46" s="10"/>
      <c r="AO46" s="2"/>
      <c r="AP46" s="2"/>
      <c r="AQ46" s="2"/>
      <c r="AR46" s="2"/>
    </row>
    <row r="47" customFormat="false" ht="12.75" hidden="false" customHeight="false" outlineLevel="0" collapsed="false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2"/>
      <c r="AP47" s="2"/>
      <c r="AQ47" s="2"/>
      <c r="AR47" s="2"/>
    </row>
    <row r="48" customFormat="false" ht="12.75" hidden="false" customHeight="false" outlineLevel="0" collapsed="false">
      <c r="C48" s="65"/>
      <c r="AI48" s="1"/>
    </row>
    <row r="49" customFormat="false" ht="12.75" hidden="false" customHeight="false" outlineLevel="0" collapsed="false">
      <c r="AI49" s="1"/>
    </row>
    <row r="50" customFormat="false" ht="12.75" hidden="false" customHeight="false" outlineLevel="0" collapsed="false">
      <c r="AI50" s="1"/>
    </row>
    <row r="51" customFormat="false" ht="12.75" hidden="false" customHeight="false" outlineLevel="0" collapsed="false">
      <c r="AI51" s="1"/>
    </row>
    <row r="52" customFormat="false" ht="12.75" hidden="false" customHeight="false" outlineLevel="0" collapsed="false">
      <c r="AI52" s="1"/>
    </row>
    <row r="53" customFormat="false" ht="12.75" hidden="false" customHeight="false" outlineLevel="0" collapsed="false">
      <c r="AI53" s="1"/>
    </row>
    <row r="54" customFormat="false" ht="12.75" hidden="false" customHeight="false" outlineLevel="0" collapsed="false">
      <c r="AI54" s="1"/>
    </row>
    <row r="55" customFormat="false" ht="12.75" hidden="false" customHeight="false" outlineLevel="0" collapsed="false">
      <c r="D55" s="66"/>
      <c r="E55" s="66"/>
      <c r="AI55" s="1"/>
    </row>
    <row r="56" customFormat="false" ht="12.75" hidden="false" customHeight="false" outlineLevel="0" collapsed="false">
      <c r="D56" s="66"/>
      <c r="E56" s="66"/>
      <c r="AI56" s="1"/>
    </row>
    <row r="57" customFormat="false" ht="12.75" hidden="false" customHeight="false" outlineLevel="0" collapsed="false">
      <c r="D57" s="66"/>
      <c r="E57" s="66"/>
      <c r="AI57" s="1"/>
    </row>
    <row r="58" customFormat="false" ht="12.75" hidden="false" customHeight="false" outlineLevel="0" collapsed="false">
      <c r="AI58" s="1"/>
    </row>
    <row r="59" customFormat="false" ht="12.75" hidden="false" customHeight="false" outlineLevel="0" collapsed="false">
      <c r="AI59" s="1"/>
    </row>
    <row r="60" customFormat="false" ht="12.75" hidden="false" customHeight="false" outlineLevel="0" collapsed="false">
      <c r="AI60" s="1"/>
    </row>
    <row r="61" customFormat="false" ht="12.75" hidden="false" customHeight="false" outlineLevel="0" collapsed="false">
      <c r="AI61" s="1"/>
    </row>
    <row r="62" customFormat="false" ht="12.75" hidden="false" customHeight="false" outlineLevel="0" collapsed="false">
      <c r="AI62" s="1"/>
    </row>
    <row r="63" customFormat="false" ht="12.75" hidden="false" customHeight="false" outlineLevel="0" collapsed="false">
      <c r="AI63" s="1"/>
    </row>
    <row r="64" customFormat="false" ht="12.75" hidden="false" customHeight="false" outlineLevel="0" collapsed="false">
      <c r="AI64" s="1"/>
    </row>
    <row r="65" customFormat="false" ht="12.75" hidden="false" customHeight="false" outlineLevel="0" collapsed="false">
      <c r="AI65" s="1"/>
    </row>
    <row r="66" customFormat="false" ht="12.75" hidden="false" customHeight="false" outlineLevel="0" collapsed="false">
      <c r="AI66" s="1"/>
    </row>
    <row r="67" customFormat="false" ht="12.75" hidden="false" customHeight="false" outlineLevel="0" collapsed="false">
      <c r="AI67" s="1"/>
    </row>
    <row r="68" customFormat="false" ht="12.75" hidden="false" customHeight="false" outlineLevel="0" collapsed="false">
      <c r="AI68" s="1"/>
    </row>
    <row r="69" customFormat="false" ht="12.75" hidden="false" customHeight="false" outlineLevel="0" collapsed="false">
      <c r="AI69" s="1"/>
    </row>
    <row r="70" customFormat="false" ht="12.75" hidden="false" customHeight="false" outlineLevel="0" collapsed="false">
      <c r="AI70" s="1"/>
    </row>
    <row r="71" customFormat="false" ht="12.75" hidden="false" customHeight="false" outlineLevel="0" collapsed="false">
      <c r="AI71" s="1"/>
    </row>
    <row r="72" customFormat="false" ht="12.75" hidden="false" customHeight="false" outlineLevel="0" collapsed="false">
      <c r="AI72" s="1"/>
    </row>
    <row r="73" customFormat="false" ht="12.75" hidden="false" customHeight="false" outlineLevel="0" collapsed="false">
      <c r="AI73" s="1"/>
    </row>
    <row r="74" customFormat="false" ht="12.75" hidden="false" customHeight="false" outlineLevel="0" collapsed="false">
      <c r="AI74" s="1"/>
    </row>
    <row r="75" customFormat="false" ht="12.75" hidden="false" customHeight="false" outlineLevel="0" collapsed="false">
      <c r="AI75" s="1"/>
    </row>
    <row r="76" customFormat="false" ht="12.75" hidden="false" customHeight="false" outlineLevel="0" collapsed="false">
      <c r="AI76" s="1"/>
    </row>
    <row r="77" customFormat="false" ht="12.75" hidden="false" customHeight="false" outlineLevel="0" collapsed="false">
      <c r="AI77" s="1"/>
    </row>
    <row r="78" customFormat="false" ht="12.75" hidden="false" customHeight="false" outlineLevel="0" collapsed="false">
      <c r="AI78" s="1"/>
    </row>
    <row r="79" customFormat="false" ht="12.75" hidden="false" customHeight="false" outlineLevel="0" collapsed="false">
      <c r="AI79" s="1"/>
    </row>
    <row r="80" customFormat="false" ht="12.75" hidden="false" customHeight="false" outlineLevel="0" collapsed="false">
      <c r="AI80" s="1"/>
    </row>
    <row r="81" customFormat="false" ht="12.75" hidden="false" customHeight="false" outlineLevel="0" collapsed="false">
      <c r="AI81" s="1"/>
    </row>
    <row r="82" customFormat="false" ht="12.75" hidden="false" customHeight="false" outlineLevel="0" collapsed="false">
      <c r="AI82" s="1"/>
    </row>
    <row r="83" customFormat="false" ht="12.75" hidden="false" customHeight="false" outlineLevel="0" collapsed="false">
      <c r="AI83" s="1"/>
    </row>
    <row r="84" customFormat="false" ht="12.75" hidden="false" customHeight="false" outlineLevel="0" collapsed="false">
      <c r="AI84" s="1"/>
    </row>
    <row r="85" customFormat="false" ht="12.75" hidden="false" customHeight="false" outlineLevel="0" collapsed="false">
      <c r="AI85" s="1"/>
    </row>
    <row r="86" customFormat="false" ht="12.75" hidden="false" customHeight="false" outlineLevel="0" collapsed="false">
      <c r="AI86" s="1"/>
    </row>
    <row r="87" customFormat="false" ht="12.75" hidden="false" customHeight="false" outlineLevel="0" collapsed="false">
      <c r="AI87" s="1"/>
    </row>
    <row r="88" customFormat="false" ht="12.75" hidden="false" customHeight="false" outlineLevel="0" collapsed="false">
      <c r="AI88" s="1"/>
    </row>
    <row r="89" customFormat="false" ht="12.75" hidden="false" customHeight="false" outlineLevel="0" collapsed="false">
      <c r="AI89" s="1"/>
    </row>
    <row r="90" customFormat="false" ht="12.75" hidden="false" customHeight="false" outlineLevel="0" collapsed="false">
      <c r="AI90" s="1"/>
    </row>
    <row r="91" customFormat="false" ht="12.75" hidden="false" customHeight="false" outlineLevel="0" collapsed="false">
      <c r="AI91" s="1"/>
    </row>
    <row r="92" customFormat="false" ht="12.75" hidden="false" customHeight="false" outlineLevel="0" collapsed="false">
      <c r="AI92" s="1"/>
    </row>
    <row r="93" customFormat="false" ht="12.75" hidden="false" customHeight="false" outlineLevel="0" collapsed="false">
      <c r="AI93" s="1"/>
    </row>
    <row r="94" customFormat="false" ht="12.75" hidden="false" customHeight="false" outlineLevel="0" collapsed="false">
      <c r="AI94" s="1"/>
    </row>
    <row r="95" customFormat="false" ht="12.75" hidden="false" customHeight="false" outlineLevel="0" collapsed="false">
      <c r="AI95" s="1"/>
    </row>
    <row r="96" customFormat="false" ht="12.75" hidden="false" customHeight="false" outlineLevel="0" collapsed="false">
      <c r="AI96" s="1"/>
    </row>
    <row r="97" customFormat="false" ht="12.75" hidden="false" customHeight="false" outlineLevel="0" collapsed="false">
      <c r="AI97" s="1"/>
    </row>
    <row r="98" customFormat="false" ht="12.75" hidden="false" customHeight="false" outlineLevel="0" collapsed="false">
      <c r="AI98" s="1"/>
    </row>
    <row r="99" customFormat="false" ht="12.75" hidden="false" customHeight="false" outlineLevel="0" collapsed="false">
      <c r="AI99" s="1"/>
    </row>
    <row r="100" customFormat="false" ht="12.75" hidden="false" customHeight="false" outlineLevel="0" collapsed="false">
      <c r="AI100" s="1"/>
    </row>
    <row r="101" customFormat="false" ht="12.75" hidden="false" customHeight="false" outlineLevel="0" collapsed="false">
      <c r="AI101" s="1"/>
    </row>
    <row r="102" customFormat="false" ht="12.75" hidden="false" customHeight="false" outlineLevel="0" collapsed="false">
      <c r="AI102" s="1"/>
    </row>
    <row r="103" customFormat="false" ht="12.75" hidden="false" customHeight="false" outlineLevel="0" collapsed="false">
      <c r="AI103" s="1"/>
    </row>
    <row r="104" customFormat="false" ht="12.75" hidden="false" customHeight="false" outlineLevel="0" collapsed="false">
      <c r="AI104" s="1"/>
    </row>
    <row r="105" customFormat="false" ht="12.75" hidden="false" customHeight="false" outlineLevel="0" collapsed="false">
      <c r="AI105" s="1"/>
    </row>
    <row r="106" customFormat="false" ht="12.75" hidden="false" customHeight="false" outlineLevel="0" collapsed="false">
      <c r="AI106" s="1"/>
    </row>
    <row r="107" customFormat="false" ht="12.75" hidden="false" customHeight="false" outlineLevel="0" collapsed="false">
      <c r="AI107" s="1"/>
    </row>
    <row r="108" customFormat="false" ht="12.75" hidden="false" customHeight="false" outlineLevel="0" collapsed="false">
      <c r="AI108" s="1"/>
    </row>
    <row r="109" customFormat="false" ht="12.75" hidden="false" customHeight="false" outlineLevel="0" collapsed="false">
      <c r="AI109" s="1"/>
    </row>
    <row r="110" customFormat="false" ht="12.75" hidden="false" customHeight="false" outlineLevel="0" collapsed="false">
      <c r="AI110" s="1"/>
    </row>
    <row r="111" customFormat="false" ht="12.75" hidden="false" customHeight="false" outlineLevel="0" collapsed="false">
      <c r="AI111" s="1"/>
    </row>
    <row r="112" customFormat="false" ht="12.75" hidden="false" customHeight="false" outlineLevel="0" collapsed="false">
      <c r="AI112" s="1"/>
    </row>
    <row r="113" customFormat="false" ht="12.75" hidden="false" customHeight="false" outlineLevel="0" collapsed="false">
      <c r="AI113" s="1"/>
    </row>
    <row r="114" customFormat="false" ht="12.75" hidden="false" customHeight="false" outlineLevel="0" collapsed="false">
      <c r="AI114" s="1"/>
    </row>
    <row r="115" customFormat="false" ht="12.75" hidden="false" customHeight="false" outlineLevel="0" collapsed="false">
      <c r="AI115" s="1"/>
    </row>
    <row r="116" customFormat="false" ht="12.75" hidden="false" customHeight="false" outlineLevel="0" collapsed="false">
      <c r="AI116" s="1"/>
    </row>
    <row r="117" customFormat="false" ht="12.75" hidden="false" customHeight="false" outlineLevel="0" collapsed="false">
      <c r="AI117" s="1"/>
    </row>
    <row r="118" customFormat="false" ht="12.75" hidden="false" customHeight="false" outlineLevel="0" collapsed="false">
      <c r="AI118" s="1"/>
    </row>
    <row r="119" customFormat="false" ht="12.75" hidden="false" customHeight="false" outlineLevel="0" collapsed="false">
      <c r="AI119" s="1"/>
    </row>
    <row r="120" customFormat="false" ht="12.75" hidden="false" customHeight="false" outlineLevel="0" collapsed="false">
      <c r="AI120" s="1"/>
    </row>
    <row r="121" customFormat="false" ht="12.75" hidden="false" customHeight="false" outlineLevel="0" collapsed="false">
      <c r="AI121" s="1"/>
    </row>
    <row r="122" customFormat="false" ht="12.75" hidden="false" customHeight="false" outlineLevel="0" collapsed="false">
      <c r="AI122" s="1"/>
    </row>
    <row r="123" customFormat="false" ht="12.75" hidden="false" customHeight="false" outlineLevel="0" collapsed="false">
      <c r="AI123" s="1"/>
    </row>
    <row r="124" customFormat="false" ht="12.75" hidden="false" customHeight="false" outlineLevel="0" collapsed="false">
      <c r="AI124" s="1"/>
    </row>
    <row r="125" customFormat="false" ht="12.75" hidden="false" customHeight="false" outlineLevel="0" collapsed="false">
      <c r="AI125" s="1"/>
    </row>
    <row r="126" customFormat="false" ht="12.75" hidden="false" customHeight="false" outlineLevel="0" collapsed="false">
      <c r="AI126" s="1"/>
    </row>
    <row r="127" customFormat="false" ht="12.75" hidden="false" customHeight="false" outlineLevel="0" collapsed="false">
      <c r="AI127" s="1"/>
    </row>
    <row r="128" customFormat="false" ht="12.75" hidden="false" customHeight="false" outlineLevel="0" collapsed="false">
      <c r="AI128" s="1"/>
    </row>
    <row r="129" customFormat="false" ht="12.75" hidden="false" customHeight="false" outlineLevel="0" collapsed="false">
      <c r="AI129" s="1"/>
    </row>
    <row r="130" customFormat="false" ht="12.75" hidden="false" customHeight="false" outlineLevel="0" collapsed="false">
      <c r="AI130" s="1"/>
    </row>
    <row r="131" customFormat="false" ht="12.75" hidden="false" customHeight="false" outlineLevel="0" collapsed="false">
      <c r="AI131" s="1"/>
    </row>
    <row r="132" customFormat="false" ht="12.75" hidden="false" customHeight="false" outlineLevel="0" collapsed="false">
      <c r="AI132" s="1"/>
    </row>
    <row r="133" customFormat="false" ht="12.75" hidden="false" customHeight="false" outlineLevel="0" collapsed="false">
      <c r="AI133" s="1"/>
    </row>
    <row r="134" customFormat="false" ht="12.75" hidden="false" customHeight="false" outlineLevel="0" collapsed="false">
      <c r="AI134" s="1"/>
    </row>
    <row r="135" customFormat="false" ht="12.75" hidden="false" customHeight="false" outlineLevel="0" collapsed="false">
      <c r="AI135" s="1"/>
    </row>
    <row r="136" customFormat="false" ht="12.75" hidden="false" customHeight="false" outlineLevel="0" collapsed="false">
      <c r="AI136" s="1"/>
    </row>
    <row r="137" customFormat="false" ht="12.75" hidden="false" customHeight="false" outlineLevel="0" collapsed="false">
      <c r="AI137" s="1"/>
    </row>
    <row r="138" customFormat="false" ht="12.75" hidden="false" customHeight="false" outlineLevel="0" collapsed="false">
      <c r="AI138" s="1"/>
    </row>
    <row r="139" customFormat="false" ht="12.75" hidden="false" customHeight="false" outlineLevel="0" collapsed="false">
      <c r="AI139" s="1"/>
    </row>
    <row r="140" customFormat="false" ht="12.75" hidden="false" customHeight="false" outlineLevel="0" collapsed="false">
      <c r="AI140" s="1"/>
    </row>
    <row r="141" customFormat="false" ht="12.75" hidden="false" customHeight="false" outlineLevel="0" collapsed="false">
      <c r="AI141" s="1"/>
    </row>
    <row r="142" customFormat="false" ht="12.75" hidden="false" customHeight="false" outlineLevel="0" collapsed="false">
      <c r="AI142" s="1"/>
    </row>
    <row r="143" customFormat="false" ht="12.75" hidden="false" customHeight="false" outlineLevel="0" collapsed="false">
      <c r="AI143" s="1"/>
    </row>
    <row r="144" customFormat="false" ht="12.75" hidden="false" customHeight="false" outlineLevel="0" collapsed="false">
      <c r="AI144" s="1"/>
    </row>
    <row r="145" customFormat="false" ht="12.75" hidden="false" customHeight="false" outlineLevel="0" collapsed="false">
      <c r="AI145" s="1"/>
    </row>
    <row r="146" customFormat="false" ht="12.75" hidden="false" customHeight="false" outlineLevel="0" collapsed="false">
      <c r="AI146" s="1"/>
    </row>
    <row r="147" customFormat="false" ht="12.75" hidden="false" customHeight="false" outlineLevel="0" collapsed="false">
      <c r="AI147" s="1"/>
    </row>
    <row r="148" customFormat="false" ht="12.75" hidden="false" customHeight="false" outlineLevel="0" collapsed="false">
      <c r="AI148" s="1"/>
    </row>
    <row r="149" customFormat="false" ht="12.75" hidden="false" customHeight="false" outlineLevel="0" collapsed="false">
      <c r="AI149" s="1"/>
    </row>
    <row r="150" customFormat="false" ht="12.75" hidden="false" customHeight="false" outlineLevel="0" collapsed="false">
      <c r="AI150" s="1"/>
    </row>
    <row r="151" customFormat="false" ht="12.75" hidden="false" customHeight="false" outlineLevel="0" collapsed="false">
      <c r="AI151" s="1"/>
    </row>
    <row r="152" customFormat="false" ht="12.75" hidden="false" customHeight="false" outlineLevel="0" collapsed="false">
      <c r="AI152" s="1"/>
    </row>
    <row r="153" customFormat="false" ht="12.75" hidden="false" customHeight="false" outlineLevel="0" collapsed="false">
      <c r="AI153" s="1"/>
    </row>
    <row r="154" customFormat="false" ht="12.75" hidden="false" customHeight="false" outlineLevel="0" collapsed="false">
      <c r="AI154" s="1"/>
    </row>
    <row r="155" customFormat="false" ht="12.75" hidden="false" customHeight="false" outlineLevel="0" collapsed="false">
      <c r="AI155" s="1"/>
    </row>
    <row r="156" customFormat="false" ht="12.75" hidden="false" customHeight="false" outlineLevel="0" collapsed="false">
      <c r="AI156" s="1"/>
    </row>
    <row r="157" customFormat="false" ht="12.75" hidden="false" customHeight="false" outlineLevel="0" collapsed="false">
      <c r="AI157" s="1"/>
    </row>
    <row r="158" customFormat="false" ht="12.75" hidden="false" customHeight="false" outlineLevel="0" collapsed="false">
      <c r="AI158" s="1"/>
    </row>
    <row r="159" customFormat="false" ht="12.75" hidden="false" customHeight="false" outlineLevel="0" collapsed="false">
      <c r="AI159" s="1"/>
    </row>
    <row r="160" customFormat="false" ht="12.75" hidden="false" customHeight="false" outlineLevel="0" collapsed="false">
      <c r="AI160" s="1"/>
    </row>
    <row r="161" customFormat="false" ht="12.75" hidden="false" customHeight="false" outlineLevel="0" collapsed="false">
      <c r="AI161" s="1"/>
    </row>
    <row r="162" customFormat="false" ht="12.75" hidden="false" customHeight="false" outlineLevel="0" collapsed="false">
      <c r="AI162" s="1"/>
    </row>
    <row r="163" customFormat="false" ht="12.75" hidden="false" customHeight="false" outlineLevel="0" collapsed="false">
      <c r="AI163" s="1"/>
    </row>
    <row r="164" customFormat="false" ht="12.75" hidden="false" customHeight="false" outlineLevel="0" collapsed="false">
      <c r="AI164" s="1"/>
    </row>
    <row r="165" customFormat="false" ht="12.75" hidden="false" customHeight="false" outlineLevel="0" collapsed="false">
      <c r="AI165" s="1"/>
    </row>
    <row r="166" customFormat="false" ht="12.75" hidden="false" customHeight="false" outlineLevel="0" collapsed="false">
      <c r="AI166" s="1"/>
    </row>
    <row r="167" customFormat="false" ht="12.75" hidden="false" customHeight="false" outlineLevel="0" collapsed="false">
      <c r="AI167" s="1"/>
    </row>
    <row r="168" customFormat="false" ht="12.75" hidden="false" customHeight="false" outlineLevel="0" collapsed="false">
      <c r="AI168" s="1"/>
    </row>
    <row r="169" customFormat="false" ht="12.75" hidden="false" customHeight="false" outlineLevel="0" collapsed="false">
      <c r="AI169" s="1"/>
    </row>
    <row r="170" customFormat="false" ht="12.75" hidden="false" customHeight="false" outlineLevel="0" collapsed="false">
      <c r="AI170" s="1"/>
    </row>
    <row r="171" customFormat="false" ht="12.75" hidden="false" customHeight="false" outlineLevel="0" collapsed="false">
      <c r="AI171" s="1"/>
    </row>
    <row r="172" customFormat="false" ht="12.75" hidden="false" customHeight="false" outlineLevel="0" collapsed="false">
      <c r="AI172" s="1"/>
    </row>
    <row r="173" customFormat="false" ht="12.75" hidden="false" customHeight="false" outlineLevel="0" collapsed="false">
      <c r="AI173" s="1"/>
    </row>
    <row r="174" customFormat="false" ht="12.75" hidden="false" customHeight="false" outlineLevel="0" collapsed="false">
      <c r="AI174" s="1"/>
    </row>
    <row r="175" customFormat="false" ht="12.75" hidden="false" customHeight="false" outlineLevel="0" collapsed="false">
      <c r="AI175" s="1"/>
    </row>
    <row r="176" customFormat="false" ht="12.75" hidden="false" customHeight="false" outlineLevel="0" collapsed="false">
      <c r="AI176" s="1"/>
    </row>
    <row r="177" customFormat="false" ht="12.75" hidden="false" customHeight="false" outlineLevel="0" collapsed="false">
      <c r="AI177" s="1"/>
    </row>
    <row r="178" customFormat="false" ht="12.75" hidden="false" customHeight="false" outlineLevel="0" collapsed="false">
      <c r="AI178" s="1"/>
    </row>
    <row r="179" customFormat="false" ht="12.75" hidden="false" customHeight="false" outlineLevel="0" collapsed="false">
      <c r="AI179" s="1"/>
    </row>
    <row r="180" customFormat="false" ht="12.75" hidden="false" customHeight="false" outlineLevel="0" collapsed="false">
      <c r="AI180" s="1"/>
    </row>
    <row r="181" customFormat="false" ht="12.75" hidden="false" customHeight="false" outlineLevel="0" collapsed="false">
      <c r="AI181" s="1"/>
    </row>
    <row r="182" customFormat="false" ht="12.75" hidden="false" customHeight="false" outlineLevel="0" collapsed="false">
      <c r="AI182" s="1"/>
    </row>
    <row r="183" customFormat="false" ht="12.75" hidden="false" customHeight="false" outlineLevel="0" collapsed="false">
      <c r="AI183" s="1"/>
    </row>
    <row r="184" customFormat="false" ht="12.75" hidden="false" customHeight="false" outlineLevel="0" collapsed="false">
      <c r="AI184" s="1"/>
    </row>
    <row r="185" customFormat="false" ht="12.75" hidden="false" customHeight="false" outlineLevel="0" collapsed="false">
      <c r="AI185" s="1"/>
    </row>
    <row r="186" customFormat="false" ht="12.75" hidden="false" customHeight="false" outlineLevel="0" collapsed="false">
      <c r="AI186" s="1"/>
    </row>
    <row r="187" customFormat="false" ht="12.75" hidden="false" customHeight="false" outlineLevel="0" collapsed="false">
      <c r="AI187" s="1"/>
    </row>
    <row r="188" customFormat="false" ht="12.75" hidden="false" customHeight="false" outlineLevel="0" collapsed="false">
      <c r="AI188" s="1"/>
    </row>
    <row r="189" customFormat="false" ht="12.75" hidden="false" customHeight="false" outlineLevel="0" collapsed="false">
      <c r="AI189" s="1"/>
    </row>
    <row r="190" customFormat="false" ht="12.75" hidden="false" customHeight="false" outlineLevel="0" collapsed="false">
      <c r="AI190" s="1"/>
    </row>
    <row r="191" customFormat="false" ht="12.75" hidden="false" customHeight="false" outlineLevel="0" collapsed="false">
      <c r="AI191" s="1"/>
    </row>
    <row r="192" customFormat="false" ht="12.75" hidden="false" customHeight="false" outlineLevel="0" collapsed="false">
      <c r="AI192" s="1"/>
    </row>
    <row r="193" customFormat="false" ht="12.75" hidden="false" customHeight="false" outlineLevel="0" collapsed="false">
      <c r="AI193" s="1"/>
    </row>
    <row r="194" customFormat="false" ht="12.75" hidden="false" customHeight="false" outlineLevel="0" collapsed="false">
      <c r="AI194" s="1"/>
    </row>
    <row r="195" customFormat="false" ht="12.75" hidden="false" customHeight="false" outlineLevel="0" collapsed="false">
      <c r="AI195" s="1"/>
    </row>
    <row r="196" customFormat="false" ht="12.75" hidden="false" customHeight="false" outlineLevel="0" collapsed="false">
      <c r="AI196" s="1"/>
    </row>
    <row r="197" customFormat="false" ht="12.75" hidden="false" customHeight="false" outlineLevel="0" collapsed="false">
      <c r="AI197" s="1"/>
    </row>
    <row r="198" customFormat="false" ht="12.75" hidden="false" customHeight="false" outlineLevel="0" collapsed="false">
      <c r="AI198" s="1"/>
    </row>
    <row r="199" customFormat="false" ht="12.75" hidden="false" customHeight="false" outlineLevel="0" collapsed="false">
      <c r="AI199" s="1"/>
    </row>
    <row r="200" customFormat="false" ht="12.75" hidden="false" customHeight="false" outlineLevel="0" collapsed="false">
      <c r="AI200" s="1"/>
    </row>
    <row r="201" customFormat="false" ht="12.75" hidden="false" customHeight="false" outlineLevel="0" collapsed="false">
      <c r="AI201" s="1"/>
    </row>
    <row r="202" customFormat="false" ht="12.75" hidden="false" customHeight="false" outlineLevel="0" collapsed="false">
      <c r="AI202" s="1"/>
    </row>
    <row r="203" customFormat="false" ht="12.75" hidden="false" customHeight="false" outlineLevel="0" collapsed="false">
      <c r="AI203" s="1"/>
    </row>
    <row r="204" customFormat="false" ht="12.75" hidden="false" customHeight="false" outlineLevel="0" collapsed="false">
      <c r="AI204" s="1"/>
    </row>
    <row r="205" customFormat="false" ht="12.75" hidden="false" customHeight="false" outlineLevel="0" collapsed="false">
      <c r="AI205" s="1"/>
    </row>
    <row r="206" customFormat="false" ht="12.75" hidden="false" customHeight="false" outlineLevel="0" collapsed="false">
      <c r="AI206" s="1"/>
    </row>
    <row r="207" customFormat="false" ht="12.75" hidden="false" customHeight="false" outlineLevel="0" collapsed="false">
      <c r="AI207" s="1"/>
    </row>
    <row r="208" customFormat="false" ht="12.75" hidden="false" customHeight="false" outlineLevel="0" collapsed="false">
      <c r="AI208" s="1"/>
    </row>
    <row r="209" customFormat="false" ht="12.75" hidden="false" customHeight="false" outlineLevel="0" collapsed="false">
      <c r="AI209" s="1"/>
    </row>
    <row r="210" customFormat="false" ht="12.75" hidden="false" customHeight="false" outlineLevel="0" collapsed="false">
      <c r="AI210" s="1"/>
    </row>
    <row r="211" customFormat="false" ht="12.75" hidden="false" customHeight="false" outlineLevel="0" collapsed="false">
      <c r="AI211" s="1"/>
    </row>
    <row r="212" customFormat="false" ht="12.75" hidden="false" customHeight="false" outlineLevel="0" collapsed="false">
      <c r="AI212" s="1"/>
    </row>
    <row r="213" customFormat="false" ht="12.75" hidden="false" customHeight="false" outlineLevel="0" collapsed="false">
      <c r="AI213" s="1"/>
    </row>
    <row r="214" customFormat="false" ht="12.75" hidden="false" customHeight="false" outlineLevel="0" collapsed="false">
      <c r="AI214" s="1"/>
    </row>
    <row r="215" customFormat="false" ht="12.75" hidden="false" customHeight="false" outlineLevel="0" collapsed="false">
      <c r="AI215" s="1"/>
    </row>
    <row r="216" customFormat="false" ht="12.75" hidden="false" customHeight="false" outlineLevel="0" collapsed="false">
      <c r="AI216" s="1"/>
    </row>
    <row r="217" customFormat="false" ht="12.75" hidden="false" customHeight="false" outlineLevel="0" collapsed="false">
      <c r="AI217" s="1"/>
    </row>
    <row r="218" customFormat="false" ht="12.75" hidden="false" customHeight="false" outlineLevel="0" collapsed="false">
      <c r="AI218" s="1"/>
    </row>
    <row r="219" customFormat="false" ht="12.75" hidden="false" customHeight="false" outlineLevel="0" collapsed="false">
      <c r="AI219" s="1"/>
    </row>
    <row r="220" customFormat="false" ht="12.75" hidden="false" customHeight="false" outlineLevel="0" collapsed="false">
      <c r="AI220" s="1"/>
    </row>
    <row r="221" customFormat="false" ht="12.75" hidden="false" customHeight="false" outlineLevel="0" collapsed="false">
      <c r="AI221" s="1"/>
    </row>
    <row r="222" customFormat="false" ht="12.75" hidden="false" customHeight="false" outlineLevel="0" collapsed="false">
      <c r="AI222" s="1"/>
    </row>
    <row r="223" customFormat="false" ht="12.75" hidden="false" customHeight="false" outlineLevel="0" collapsed="false">
      <c r="AI223" s="1"/>
    </row>
    <row r="224" customFormat="false" ht="12.75" hidden="false" customHeight="false" outlineLevel="0" collapsed="false">
      <c r="AI224" s="1"/>
    </row>
    <row r="225" customFormat="false" ht="12.75" hidden="false" customHeight="false" outlineLevel="0" collapsed="false">
      <c r="AI225" s="1"/>
    </row>
    <row r="226" customFormat="false" ht="12.75" hidden="false" customHeight="false" outlineLevel="0" collapsed="false">
      <c r="AI226" s="1"/>
    </row>
    <row r="227" customFormat="false" ht="12.75" hidden="false" customHeight="false" outlineLevel="0" collapsed="false">
      <c r="AI227" s="1"/>
    </row>
    <row r="228" customFormat="false" ht="12.75" hidden="false" customHeight="false" outlineLevel="0" collapsed="false">
      <c r="AI228" s="1"/>
    </row>
    <row r="229" customFormat="false" ht="12.75" hidden="false" customHeight="false" outlineLevel="0" collapsed="false">
      <c r="AI229" s="1"/>
    </row>
    <row r="230" customFormat="false" ht="12.75" hidden="false" customHeight="false" outlineLevel="0" collapsed="false">
      <c r="AI230" s="1"/>
    </row>
    <row r="231" customFormat="false" ht="12.75" hidden="false" customHeight="false" outlineLevel="0" collapsed="false">
      <c r="AI231" s="1"/>
    </row>
    <row r="232" customFormat="false" ht="12.75" hidden="false" customHeight="false" outlineLevel="0" collapsed="false">
      <c r="AI232" s="1"/>
    </row>
    <row r="233" customFormat="false" ht="12.75" hidden="false" customHeight="false" outlineLevel="0" collapsed="false">
      <c r="AI233" s="1"/>
    </row>
    <row r="234" customFormat="false" ht="12.75" hidden="false" customHeight="false" outlineLevel="0" collapsed="false">
      <c r="AI234" s="1"/>
    </row>
    <row r="235" customFormat="false" ht="12.75" hidden="false" customHeight="false" outlineLevel="0" collapsed="false">
      <c r="AI235" s="1"/>
    </row>
    <row r="236" customFormat="false" ht="12.75" hidden="false" customHeight="false" outlineLevel="0" collapsed="false">
      <c r="AI236" s="1"/>
    </row>
    <row r="237" customFormat="false" ht="12.75" hidden="false" customHeight="false" outlineLevel="0" collapsed="false">
      <c r="AI237" s="1"/>
    </row>
    <row r="238" customFormat="false" ht="12.75" hidden="false" customHeight="false" outlineLevel="0" collapsed="false">
      <c r="AI238" s="1"/>
    </row>
    <row r="239" customFormat="false" ht="12.75" hidden="false" customHeight="false" outlineLevel="0" collapsed="false">
      <c r="AI239" s="1"/>
    </row>
    <row r="240" customFormat="false" ht="12.75" hidden="false" customHeight="false" outlineLevel="0" collapsed="false">
      <c r="AI240" s="1"/>
    </row>
    <row r="241" customFormat="false" ht="12.75" hidden="false" customHeight="false" outlineLevel="0" collapsed="false">
      <c r="AI241" s="1"/>
    </row>
    <row r="242" customFormat="false" ht="12.75" hidden="false" customHeight="false" outlineLevel="0" collapsed="false">
      <c r="AI242" s="1"/>
    </row>
    <row r="243" customFormat="false" ht="12.75" hidden="false" customHeight="false" outlineLevel="0" collapsed="false">
      <c r="AI243" s="1"/>
    </row>
    <row r="244" customFormat="false" ht="12.75" hidden="false" customHeight="false" outlineLevel="0" collapsed="false">
      <c r="AI244" s="1"/>
    </row>
    <row r="245" customFormat="false" ht="12.75" hidden="false" customHeight="false" outlineLevel="0" collapsed="false">
      <c r="AI245" s="1"/>
    </row>
    <row r="246" customFormat="false" ht="12.75" hidden="false" customHeight="false" outlineLevel="0" collapsed="false">
      <c r="AI246" s="1"/>
    </row>
    <row r="247" customFormat="false" ht="12.75" hidden="false" customHeight="false" outlineLevel="0" collapsed="false">
      <c r="AI247" s="1"/>
    </row>
    <row r="248" customFormat="false" ht="12.75" hidden="false" customHeight="false" outlineLevel="0" collapsed="false">
      <c r="AI248" s="1"/>
    </row>
    <row r="249" customFormat="false" ht="12.75" hidden="false" customHeight="false" outlineLevel="0" collapsed="false">
      <c r="AI249" s="1"/>
    </row>
    <row r="250" customFormat="false" ht="12.75" hidden="false" customHeight="false" outlineLevel="0" collapsed="false">
      <c r="AI250" s="1"/>
    </row>
    <row r="251" customFormat="false" ht="12.75" hidden="false" customHeight="false" outlineLevel="0" collapsed="false">
      <c r="AI251" s="1"/>
    </row>
    <row r="252" customFormat="false" ht="12.75" hidden="false" customHeight="false" outlineLevel="0" collapsed="false">
      <c r="AI252" s="1"/>
    </row>
    <row r="253" customFormat="false" ht="12.75" hidden="false" customHeight="false" outlineLevel="0" collapsed="false">
      <c r="AI253" s="1"/>
    </row>
    <row r="254" customFormat="false" ht="12.75" hidden="false" customHeight="false" outlineLevel="0" collapsed="false">
      <c r="AI254" s="1"/>
    </row>
    <row r="255" customFormat="false" ht="12.75" hidden="false" customHeight="false" outlineLevel="0" collapsed="false">
      <c r="AI255" s="1"/>
    </row>
    <row r="256" customFormat="false" ht="12.75" hidden="false" customHeight="false" outlineLevel="0" collapsed="false">
      <c r="AI256" s="1"/>
    </row>
    <row r="257" customFormat="false" ht="12.75" hidden="false" customHeight="false" outlineLevel="0" collapsed="false">
      <c r="AI257" s="1"/>
    </row>
    <row r="258" customFormat="false" ht="12.75" hidden="false" customHeight="false" outlineLevel="0" collapsed="false">
      <c r="AI258" s="1"/>
    </row>
    <row r="259" customFormat="false" ht="12.75" hidden="false" customHeight="false" outlineLevel="0" collapsed="false">
      <c r="AI259" s="1"/>
    </row>
    <row r="260" customFormat="false" ht="12.75" hidden="false" customHeight="false" outlineLevel="0" collapsed="false">
      <c r="AI260" s="1"/>
    </row>
    <row r="261" customFormat="false" ht="12.75" hidden="false" customHeight="false" outlineLevel="0" collapsed="false">
      <c r="AI261" s="1"/>
    </row>
    <row r="262" customFormat="false" ht="12.75" hidden="false" customHeight="false" outlineLevel="0" collapsed="false">
      <c r="AI262" s="1"/>
    </row>
    <row r="263" customFormat="false" ht="12.75" hidden="false" customHeight="false" outlineLevel="0" collapsed="false">
      <c r="AI263" s="1"/>
    </row>
    <row r="264" customFormat="false" ht="12.75" hidden="false" customHeight="false" outlineLevel="0" collapsed="false">
      <c r="AI264" s="1"/>
    </row>
    <row r="265" customFormat="false" ht="12.75" hidden="false" customHeight="false" outlineLevel="0" collapsed="false">
      <c r="AI265" s="1"/>
    </row>
    <row r="266" customFormat="false" ht="12.75" hidden="false" customHeight="false" outlineLevel="0" collapsed="false">
      <c r="AI266" s="1"/>
    </row>
    <row r="267" customFormat="false" ht="12.75" hidden="false" customHeight="false" outlineLevel="0" collapsed="false">
      <c r="AI267" s="1"/>
    </row>
    <row r="268" customFormat="false" ht="12.75" hidden="false" customHeight="false" outlineLevel="0" collapsed="false">
      <c r="AI268" s="1"/>
    </row>
    <row r="269" customFormat="false" ht="12.75" hidden="false" customHeight="false" outlineLevel="0" collapsed="false">
      <c r="AI269" s="1"/>
    </row>
    <row r="270" customFormat="false" ht="12.75" hidden="false" customHeight="false" outlineLevel="0" collapsed="false">
      <c r="AI270" s="1"/>
    </row>
    <row r="271" customFormat="false" ht="12.75" hidden="false" customHeight="false" outlineLevel="0" collapsed="false">
      <c r="AI271" s="1"/>
    </row>
    <row r="272" customFormat="false" ht="12.75" hidden="false" customHeight="false" outlineLevel="0" collapsed="false">
      <c r="AI272" s="1"/>
    </row>
    <row r="273" customFormat="false" ht="12.75" hidden="false" customHeight="false" outlineLevel="0" collapsed="false">
      <c r="AI273" s="1"/>
    </row>
    <row r="274" customFormat="false" ht="12.75" hidden="false" customHeight="false" outlineLevel="0" collapsed="false">
      <c r="AI274" s="1"/>
    </row>
    <row r="275" customFormat="false" ht="12.75" hidden="false" customHeight="false" outlineLevel="0" collapsed="false">
      <c r="AI275" s="1"/>
    </row>
    <row r="276" customFormat="false" ht="12.75" hidden="false" customHeight="false" outlineLevel="0" collapsed="false">
      <c r="AI276" s="1"/>
    </row>
    <row r="277" customFormat="false" ht="12.75" hidden="false" customHeight="false" outlineLevel="0" collapsed="false">
      <c r="AI277" s="1"/>
    </row>
    <row r="278" customFormat="false" ht="12.75" hidden="false" customHeight="false" outlineLevel="0" collapsed="false">
      <c r="AI278" s="1"/>
    </row>
    <row r="279" customFormat="false" ht="12.75" hidden="false" customHeight="false" outlineLevel="0" collapsed="false">
      <c r="AI279" s="1"/>
    </row>
    <row r="280" customFormat="false" ht="12.75" hidden="false" customHeight="false" outlineLevel="0" collapsed="false">
      <c r="AI280" s="1"/>
    </row>
    <row r="281" customFormat="false" ht="12.75" hidden="false" customHeight="false" outlineLevel="0" collapsed="false">
      <c r="AI281" s="1"/>
    </row>
    <row r="282" customFormat="false" ht="12.75" hidden="false" customHeight="false" outlineLevel="0" collapsed="false">
      <c r="AI282" s="1"/>
    </row>
    <row r="283" customFormat="false" ht="12.75" hidden="false" customHeight="false" outlineLevel="0" collapsed="false">
      <c r="AI283" s="1"/>
    </row>
    <row r="284" customFormat="false" ht="12.75" hidden="false" customHeight="false" outlineLevel="0" collapsed="false">
      <c r="AI284" s="1"/>
    </row>
    <row r="285" customFormat="false" ht="12.75" hidden="false" customHeight="false" outlineLevel="0" collapsed="false">
      <c r="AI285" s="1"/>
    </row>
    <row r="286" customFormat="false" ht="12.75" hidden="false" customHeight="false" outlineLevel="0" collapsed="false">
      <c r="AI286" s="1"/>
    </row>
    <row r="287" customFormat="false" ht="12.75" hidden="false" customHeight="false" outlineLevel="0" collapsed="false">
      <c r="AI287" s="1"/>
    </row>
    <row r="288" customFormat="false" ht="12.75" hidden="false" customHeight="false" outlineLevel="0" collapsed="false">
      <c r="AI288" s="1"/>
    </row>
    <row r="289" customFormat="false" ht="12.75" hidden="false" customHeight="false" outlineLevel="0" collapsed="false">
      <c r="AI289" s="1"/>
    </row>
    <row r="290" customFormat="false" ht="12.75" hidden="false" customHeight="false" outlineLevel="0" collapsed="false">
      <c r="AI290" s="1"/>
    </row>
    <row r="291" customFormat="false" ht="12.75" hidden="false" customHeight="false" outlineLevel="0" collapsed="false">
      <c r="AI291" s="1"/>
    </row>
    <row r="292" customFormat="false" ht="12.75" hidden="false" customHeight="false" outlineLevel="0" collapsed="false">
      <c r="AI292" s="1"/>
    </row>
    <row r="293" customFormat="false" ht="12.75" hidden="false" customHeight="false" outlineLevel="0" collapsed="false">
      <c r="AI293" s="1"/>
    </row>
    <row r="294" customFormat="false" ht="12.75" hidden="false" customHeight="false" outlineLevel="0" collapsed="false">
      <c r="AI294" s="1"/>
    </row>
    <row r="295" customFormat="false" ht="12.75" hidden="false" customHeight="false" outlineLevel="0" collapsed="false">
      <c r="AI295" s="1"/>
    </row>
    <row r="296" customFormat="false" ht="12.75" hidden="false" customHeight="false" outlineLevel="0" collapsed="false">
      <c r="AI296" s="1"/>
    </row>
    <row r="297" customFormat="false" ht="12.75" hidden="false" customHeight="false" outlineLevel="0" collapsed="false">
      <c r="AI297" s="1"/>
    </row>
    <row r="298" customFormat="false" ht="12.75" hidden="false" customHeight="false" outlineLevel="0" collapsed="false">
      <c r="AI298" s="1"/>
    </row>
    <row r="299" customFormat="false" ht="12.75" hidden="false" customHeight="false" outlineLevel="0" collapsed="false">
      <c r="AI299" s="1"/>
    </row>
    <row r="300" customFormat="false" ht="12.75" hidden="false" customHeight="false" outlineLevel="0" collapsed="false">
      <c r="AI300" s="1"/>
    </row>
    <row r="301" customFormat="false" ht="12.75" hidden="false" customHeight="false" outlineLevel="0" collapsed="false">
      <c r="AI301" s="1"/>
    </row>
    <row r="302" customFormat="false" ht="12.75" hidden="false" customHeight="false" outlineLevel="0" collapsed="false">
      <c r="AI302" s="1"/>
    </row>
    <row r="303" customFormat="false" ht="12.75" hidden="false" customHeight="false" outlineLevel="0" collapsed="false">
      <c r="AI303" s="1"/>
    </row>
    <row r="304" customFormat="false" ht="12.75" hidden="false" customHeight="false" outlineLevel="0" collapsed="false">
      <c r="AI304" s="1"/>
    </row>
    <row r="305" customFormat="false" ht="12.75" hidden="false" customHeight="false" outlineLevel="0" collapsed="false">
      <c r="AI305" s="1"/>
    </row>
    <row r="306" customFormat="false" ht="12.75" hidden="false" customHeight="false" outlineLevel="0" collapsed="false">
      <c r="AI306" s="1"/>
    </row>
    <row r="307" customFormat="false" ht="12.75" hidden="false" customHeight="false" outlineLevel="0" collapsed="false">
      <c r="AI307" s="1"/>
    </row>
    <row r="308" customFormat="false" ht="12.75" hidden="false" customHeight="false" outlineLevel="0" collapsed="false">
      <c r="AI308" s="1"/>
    </row>
    <row r="309" customFormat="false" ht="12.75" hidden="false" customHeight="false" outlineLevel="0" collapsed="false">
      <c r="AI309" s="1"/>
    </row>
    <row r="310" customFormat="false" ht="12.75" hidden="false" customHeight="false" outlineLevel="0" collapsed="false">
      <c r="AI310" s="1"/>
    </row>
    <row r="311" customFormat="false" ht="12.75" hidden="false" customHeight="false" outlineLevel="0" collapsed="false">
      <c r="AI311" s="1"/>
    </row>
    <row r="312" customFormat="false" ht="12.75" hidden="false" customHeight="false" outlineLevel="0" collapsed="false">
      <c r="AI312" s="1"/>
    </row>
    <row r="313" customFormat="false" ht="12.75" hidden="false" customHeight="false" outlineLevel="0" collapsed="false">
      <c r="AI313" s="1"/>
    </row>
    <row r="314" customFormat="false" ht="12.75" hidden="false" customHeight="false" outlineLevel="0" collapsed="false">
      <c r="AI314" s="1"/>
    </row>
    <row r="315" customFormat="false" ht="12.75" hidden="false" customHeight="false" outlineLevel="0" collapsed="false">
      <c r="AI315" s="1"/>
    </row>
    <row r="316" customFormat="false" ht="12.75" hidden="false" customHeight="false" outlineLevel="0" collapsed="false">
      <c r="AI316" s="1"/>
    </row>
    <row r="317" customFormat="false" ht="12.75" hidden="false" customHeight="false" outlineLevel="0" collapsed="false">
      <c r="AI317" s="1"/>
    </row>
    <row r="318" customFormat="false" ht="12.75" hidden="false" customHeight="false" outlineLevel="0" collapsed="false">
      <c r="AI318" s="1"/>
    </row>
    <row r="319" customFormat="false" ht="12.75" hidden="false" customHeight="false" outlineLevel="0" collapsed="false">
      <c r="AI319" s="1"/>
    </row>
    <row r="320" customFormat="false" ht="12.75" hidden="false" customHeight="false" outlineLevel="0" collapsed="false">
      <c r="AI320" s="1"/>
    </row>
    <row r="321" customFormat="false" ht="12.75" hidden="false" customHeight="false" outlineLevel="0" collapsed="false">
      <c r="AI321" s="1"/>
    </row>
    <row r="322" customFormat="false" ht="12.75" hidden="false" customHeight="false" outlineLevel="0" collapsed="false">
      <c r="AI322" s="1"/>
    </row>
    <row r="323" customFormat="false" ht="12.75" hidden="false" customHeight="false" outlineLevel="0" collapsed="false">
      <c r="AI323" s="1"/>
    </row>
    <row r="324" customFormat="false" ht="12.75" hidden="false" customHeight="false" outlineLevel="0" collapsed="false">
      <c r="AI324" s="1"/>
    </row>
    <row r="325" customFormat="false" ht="12.75" hidden="false" customHeight="false" outlineLevel="0" collapsed="false">
      <c r="AI325" s="1"/>
    </row>
    <row r="326" customFormat="false" ht="12.75" hidden="false" customHeight="false" outlineLevel="0" collapsed="false">
      <c r="AI326" s="1"/>
    </row>
    <row r="327" customFormat="false" ht="12.75" hidden="false" customHeight="false" outlineLevel="0" collapsed="false">
      <c r="AI327" s="1"/>
    </row>
    <row r="328" customFormat="false" ht="12.75" hidden="false" customHeight="false" outlineLevel="0" collapsed="false">
      <c r="AI328" s="1"/>
    </row>
    <row r="329" customFormat="false" ht="12.75" hidden="false" customHeight="false" outlineLevel="0" collapsed="false">
      <c r="AI329" s="1"/>
    </row>
    <row r="330" customFormat="false" ht="12.75" hidden="false" customHeight="false" outlineLevel="0" collapsed="false">
      <c r="AI330" s="1"/>
    </row>
    <row r="331" customFormat="false" ht="12.75" hidden="false" customHeight="false" outlineLevel="0" collapsed="false">
      <c r="AI331" s="1"/>
    </row>
    <row r="332" customFormat="false" ht="12.75" hidden="false" customHeight="false" outlineLevel="0" collapsed="false">
      <c r="AI332" s="1"/>
    </row>
    <row r="333" customFormat="false" ht="12.75" hidden="false" customHeight="false" outlineLevel="0" collapsed="false">
      <c r="AI333" s="1"/>
    </row>
    <row r="334" customFormat="false" ht="12.75" hidden="false" customHeight="false" outlineLevel="0" collapsed="false">
      <c r="AI334" s="1"/>
    </row>
    <row r="335" customFormat="false" ht="12.75" hidden="false" customHeight="false" outlineLevel="0" collapsed="false">
      <c r="AI335" s="1"/>
    </row>
    <row r="336" customFormat="false" ht="12.75" hidden="false" customHeight="false" outlineLevel="0" collapsed="false">
      <c r="AI336" s="1"/>
    </row>
    <row r="337" customFormat="false" ht="12.75" hidden="false" customHeight="false" outlineLevel="0" collapsed="false">
      <c r="AI337" s="1"/>
    </row>
    <row r="338" customFormat="false" ht="12.75" hidden="false" customHeight="false" outlineLevel="0" collapsed="false">
      <c r="AI338" s="1"/>
    </row>
    <row r="339" customFormat="false" ht="12.75" hidden="false" customHeight="false" outlineLevel="0" collapsed="false">
      <c r="AI339" s="1"/>
    </row>
    <row r="340" customFormat="false" ht="12.75" hidden="false" customHeight="false" outlineLevel="0" collapsed="false">
      <c r="AI340" s="1"/>
    </row>
    <row r="341" customFormat="false" ht="12.75" hidden="false" customHeight="false" outlineLevel="0" collapsed="false">
      <c r="AI341" s="1"/>
    </row>
    <row r="342" customFormat="false" ht="12.75" hidden="false" customHeight="false" outlineLevel="0" collapsed="false">
      <c r="AI342" s="1"/>
    </row>
    <row r="343" customFormat="false" ht="12.75" hidden="false" customHeight="false" outlineLevel="0" collapsed="false">
      <c r="AI343" s="1"/>
    </row>
    <row r="344" customFormat="false" ht="12.75" hidden="false" customHeight="false" outlineLevel="0" collapsed="false">
      <c r="AI344" s="1"/>
    </row>
    <row r="345" customFormat="false" ht="12.75" hidden="false" customHeight="false" outlineLevel="0" collapsed="false">
      <c r="AI345" s="1"/>
    </row>
    <row r="346" customFormat="false" ht="12.75" hidden="false" customHeight="false" outlineLevel="0" collapsed="false">
      <c r="AI346" s="1"/>
    </row>
    <row r="347" customFormat="false" ht="12.75" hidden="false" customHeight="false" outlineLevel="0" collapsed="false">
      <c r="AI347" s="1"/>
    </row>
    <row r="348" customFormat="false" ht="12.75" hidden="false" customHeight="false" outlineLevel="0" collapsed="false">
      <c r="AI348" s="1"/>
    </row>
    <row r="349" customFormat="false" ht="12.75" hidden="false" customHeight="false" outlineLevel="0" collapsed="false">
      <c r="AI349" s="1"/>
    </row>
    <row r="350" customFormat="false" ht="12.75" hidden="false" customHeight="false" outlineLevel="0" collapsed="false">
      <c r="AI350" s="1"/>
    </row>
    <row r="351" customFormat="false" ht="12.75" hidden="false" customHeight="false" outlineLevel="0" collapsed="false">
      <c r="AI351" s="1"/>
    </row>
    <row r="352" customFormat="false" ht="12.75" hidden="false" customHeight="false" outlineLevel="0" collapsed="false">
      <c r="AI352" s="1"/>
    </row>
    <row r="353" customFormat="false" ht="12.75" hidden="false" customHeight="false" outlineLevel="0" collapsed="false">
      <c r="AI353" s="1"/>
    </row>
    <row r="354" customFormat="false" ht="12.75" hidden="false" customHeight="false" outlineLevel="0" collapsed="false">
      <c r="AI354" s="1"/>
    </row>
    <row r="355" customFormat="false" ht="12.75" hidden="false" customHeight="false" outlineLevel="0" collapsed="false">
      <c r="AI355" s="1"/>
    </row>
    <row r="356" customFormat="false" ht="12.75" hidden="false" customHeight="false" outlineLevel="0" collapsed="false">
      <c r="AI356" s="1"/>
    </row>
    <row r="357" customFormat="false" ht="12.75" hidden="false" customHeight="false" outlineLevel="0" collapsed="false">
      <c r="AI357" s="1"/>
    </row>
    <row r="358" customFormat="false" ht="12.75" hidden="false" customHeight="false" outlineLevel="0" collapsed="false">
      <c r="AI358" s="1"/>
    </row>
    <row r="359" customFormat="false" ht="12.75" hidden="false" customHeight="false" outlineLevel="0" collapsed="false">
      <c r="AI359" s="1"/>
    </row>
    <row r="360" customFormat="false" ht="12.75" hidden="false" customHeight="false" outlineLevel="0" collapsed="false">
      <c r="AI360" s="1"/>
    </row>
    <row r="361" customFormat="false" ht="12.75" hidden="false" customHeight="false" outlineLevel="0" collapsed="false">
      <c r="AI361" s="1"/>
    </row>
    <row r="362" customFormat="false" ht="12.75" hidden="false" customHeight="false" outlineLevel="0" collapsed="false">
      <c r="AI362" s="1"/>
    </row>
    <row r="363" customFormat="false" ht="12.75" hidden="false" customHeight="false" outlineLevel="0" collapsed="false">
      <c r="AI363" s="1"/>
    </row>
    <row r="364" customFormat="false" ht="12.75" hidden="false" customHeight="false" outlineLevel="0" collapsed="false">
      <c r="AI364" s="1"/>
    </row>
    <row r="365" customFormat="false" ht="12.75" hidden="false" customHeight="false" outlineLevel="0" collapsed="false">
      <c r="AI365" s="1"/>
    </row>
    <row r="366" customFormat="false" ht="12.75" hidden="false" customHeight="false" outlineLevel="0" collapsed="false">
      <c r="AI366" s="1"/>
    </row>
    <row r="367" customFormat="false" ht="12.75" hidden="false" customHeight="false" outlineLevel="0" collapsed="false">
      <c r="AI367" s="1"/>
    </row>
    <row r="368" customFormat="false" ht="12.75" hidden="false" customHeight="false" outlineLevel="0" collapsed="false">
      <c r="AI368" s="1"/>
    </row>
    <row r="369" customFormat="false" ht="12.75" hidden="false" customHeight="false" outlineLevel="0" collapsed="false">
      <c r="AI369" s="1"/>
    </row>
    <row r="370" customFormat="false" ht="12.75" hidden="false" customHeight="false" outlineLevel="0" collapsed="false">
      <c r="AI370" s="1"/>
    </row>
    <row r="371" customFormat="false" ht="12.75" hidden="false" customHeight="false" outlineLevel="0" collapsed="false">
      <c r="AI371" s="1"/>
    </row>
    <row r="372" customFormat="false" ht="12.75" hidden="false" customHeight="false" outlineLevel="0" collapsed="false">
      <c r="AI372" s="1"/>
    </row>
    <row r="373" customFormat="false" ht="12.75" hidden="false" customHeight="false" outlineLevel="0" collapsed="false">
      <c r="AI373" s="1"/>
    </row>
    <row r="374" customFormat="false" ht="12.75" hidden="false" customHeight="false" outlineLevel="0" collapsed="false">
      <c r="AI374" s="1"/>
    </row>
    <row r="375" customFormat="false" ht="12.75" hidden="false" customHeight="false" outlineLevel="0" collapsed="false">
      <c r="AI375" s="1"/>
    </row>
    <row r="376" customFormat="false" ht="12.75" hidden="false" customHeight="false" outlineLevel="0" collapsed="false">
      <c r="AI376" s="1"/>
    </row>
    <row r="377" customFormat="false" ht="12.75" hidden="false" customHeight="false" outlineLevel="0" collapsed="false">
      <c r="AI377" s="1"/>
    </row>
    <row r="378" customFormat="false" ht="12.75" hidden="false" customHeight="false" outlineLevel="0" collapsed="false">
      <c r="AI378" s="1"/>
    </row>
    <row r="379" customFormat="false" ht="12.75" hidden="false" customHeight="false" outlineLevel="0" collapsed="false">
      <c r="AI379" s="1"/>
    </row>
    <row r="380" customFormat="false" ht="12.75" hidden="false" customHeight="false" outlineLevel="0" collapsed="false">
      <c r="AI380" s="1"/>
    </row>
    <row r="381" customFormat="false" ht="12.75" hidden="false" customHeight="false" outlineLevel="0" collapsed="false">
      <c r="AI381" s="1"/>
    </row>
    <row r="382" customFormat="false" ht="12.75" hidden="false" customHeight="false" outlineLevel="0" collapsed="false">
      <c r="AI382" s="1"/>
    </row>
    <row r="383" customFormat="false" ht="12.75" hidden="false" customHeight="false" outlineLevel="0" collapsed="false">
      <c r="AI383" s="1"/>
    </row>
    <row r="384" customFormat="false" ht="12.75" hidden="false" customHeight="false" outlineLevel="0" collapsed="false">
      <c r="AI384" s="1"/>
    </row>
    <row r="385" customFormat="false" ht="12.75" hidden="false" customHeight="false" outlineLevel="0" collapsed="false">
      <c r="AI385" s="1"/>
    </row>
    <row r="386" customFormat="false" ht="12.75" hidden="false" customHeight="false" outlineLevel="0" collapsed="false">
      <c r="AI386" s="1"/>
    </row>
    <row r="387" customFormat="false" ht="12.75" hidden="false" customHeight="false" outlineLevel="0" collapsed="false">
      <c r="AI387" s="1"/>
    </row>
    <row r="388" customFormat="false" ht="12.75" hidden="false" customHeight="false" outlineLevel="0" collapsed="false">
      <c r="AI388" s="1"/>
    </row>
    <row r="389" customFormat="false" ht="12.75" hidden="false" customHeight="false" outlineLevel="0" collapsed="false">
      <c r="AI389" s="1"/>
    </row>
    <row r="390" customFormat="false" ht="12.75" hidden="false" customHeight="false" outlineLevel="0" collapsed="false">
      <c r="AI390" s="1"/>
    </row>
    <row r="391" customFormat="false" ht="12.75" hidden="false" customHeight="false" outlineLevel="0" collapsed="false">
      <c r="AI391" s="1"/>
    </row>
    <row r="392" customFormat="false" ht="12.75" hidden="false" customHeight="false" outlineLevel="0" collapsed="false">
      <c r="AI392" s="1"/>
    </row>
    <row r="393" customFormat="false" ht="12.75" hidden="false" customHeight="false" outlineLevel="0" collapsed="false">
      <c r="AI393" s="1"/>
    </row>
    <row r="394" customFormat="false" ht="12.75" hidden="false" customHeight="false" outlineLevel="0" collapsed="false">
      <c r="AI394" s="1"/>
    </row>
    <row r="395" customFormat="false" ht="12.75" hidden="false" customHeight="false" outlineLevel="0" collapsed="false">
      <c r="AI395" s="1"/>
    </row>
    <row r="396" customFormat="false" ht="12.75" hidden="false" customHeight="false" outlineLevel="0" collapsed="false">
      <c r="AI396" s="1"/>
    </row>
    <row r="397" customFormat="false" ht="12.75" hidden="false" customHeight="false" outlineLevel="0" collapsed="false">
      <c r="AI397" s="1"/>
    </row>
    <row r="398" customFormat="false" ht="12.75" hidden="false" customHeight="false" outlineLevel="0" collapsed="false">
      <c r="AI398" s="1"/>
    </row>
    <row r="399" customFormat="false" ht="12.75" hidden="false" customHeight="false" outlineLevel="0" collapsed="false">
      <c r="AI399" s="1"/>
    </row>
    <row r="400" customFormat="false" ht="12.75" hidden="false" customHeight="false" outlineLevel="0" collapsed="false">
      <c r="AI400" s="1"/>
    </row>
    <row r="401" customFormat="false" ht="12.75" hidden="false" customHeight="false" outlineLevel="0" collapsed="false">
      <c r="AI401" s="1"/>
    </row>
    <row r="402" customFormat="false" ht="12.75" hidden="false" customHeight="false" outlineLevel="0" collapsed="false">
      <c r="AI402" s="1"/>
    </row>
    <row r="403" customFormat="false" ht="12.75" hidden="false" customHeight="false" outlineLevel="0" collapsed="false">
      <c r="AI403" s="1"/>
    </row>
    <row r="404" customFormat="false" ht="12.75" hidden="false" customHeight="false" outlineLevel="0" collapsed="false">
      <c r="AI404" s="1"/>
    </row>
    <row r="405" customFormat="false" ht="12.75" hidden="false" customHeight="false" outlineLevel="0" collapsed="false">
      <c r="AI405" s="1"/>
    </row>
    <row r="406" customFormat="false" ht="12.75" hidden="false" customHeight="false" outlineLevel="0" collapsed="false">
      <c r="AI406" s="1"/>
    </row>
    <row r="407" customFormat="false" ht="12.75" hidden="false" customHeight="false" outlineLevel="0" collapsed="false">
      <c r="AI407" s="1"/>
    </row>
    <row r="408" customFormat="false" ht="12.75" hidden="false" customHeight="false" outlineLevel="0" collapsed="false">
      <c r="AI408" s="1"/>
    </row>
    <row r="409" customFormat="false" ht="12.75" hidden="false" customHeight="false" outlineLevel="0" collapsed="false">
      <c r="AI409" s="1"/>
    </row>
    <row r="410" customFormat="false" ht="12.75" hidden="false" customHeight="false" outlineLevel="0" collapsed="false">
      <c r="AI410" s="1"/>
    </row>
    <row r="411" customFormat="false" ht="12.75" hidden="false" customHeight="false" outlineLevel="0" collapsed="false">
      <c r="AI411" s="1"/>
    </row>
    <row r="412" customFormat="false" ht="12.75" hidden="false" customHeight="false" outlineLevel="0" collapsed="false">
      <c r="AI412" s="1"/>
    </row>
    <row r="413" customFormat="false" ht="12.75" hidden="false" customHeight="false" outlineLevel="0" collapsed="false">
      <c r="AI413" s="1"/>
    </row>
    <row r="414" customFormat="false" ht="12.75" hidden="false" customHeight="false" outlineLevel="0" collapsed="false">
      <c r="AI414" s="1"/>
    </row>
    <row r="415" customFormat="false" ht="12.75" hidden="false" customHeight="false" outlineLevel="0" collapsed="false">
      <c r="AI415" s="1"/>
    </row>
    <row r="416" customFormat="false" ht="12.75" hidden="false" customHeight="false" outlineLevel="0" collapsed="false">
      <c r="AI416" s="1"/>
    </row>
    <row r="417" customFormat="false" ht="12.75" hidden="false" customHeight="false" outlineLevel="0" collapsed="false">
      <c r="AI417" s="1"/>
    </row>
    <row r="418" customFormat="false" ht="12.75" hidden="false" customHeight="false" outlineLevel="0" collapsed="false">
      <c r="AI418" s="1"/>
    </row>
    <row r="419" customFormat="false" ht="12.75" hidden="false" customHeight="false" outlineLevel="0" collapsed="false">
      <c r="AI419" s="1"/>
    </row>
    <row r="420" customFormat="false" ht="12.75" hidden="false" customHeight="false" outlineLevel="0" collapsed="false">
      <c r="AI420" s="1"/>
    </row>
    <row r="421" customFormat="false" ht="12.75" hidden="false" customHeight="false" outlineLevel="0" collapsed="false">
      <c r="AI421" s="1"/>
    </row>
    <row r="422" customFormat="false" ht="12.75" hidden="false" customHeight="false" outlineLevel="0" collapsed="false">
      <c r="AI422" s="1"/>
    </row>
    <row r="423" customFormat="false" ht="12.75" hidden="false" customHeight="false" outlineLevel="0" collapsed="false">
      <c r="AI423" s="1"/>
    </row>
    <row r="424" customFormat="false" ht="12.75" hidden="false" customHeight="false" outlineLevel="0" collapsed="false">
      <c r="AI424" s="1"/>
    </row>
    <row r="425" customFormat="false" ht="12.75" hidden="false" customHeight="false" outlineLevel="0" collapsed="false">
      <c r="AI425" s="1"/>
    </row>
    <row r="426" customFormat="false" ht="12.75" hidden="false" customHeight="false" outlineLevel="0" collapsed="false">
      <c r="AI426" s="1"/>
    </row>
    <row r="427" customFormat="false" ht="12.75" hidden="false" customHeight="false" outlineLevel="0" collapsed="false">
      <c r="AI427" s="1"/>
    </row>
    <row r="428" customFormat="false" ht="12.75" hidden="false" customHeight="false" outlineLevel="0" collapsed="false">
      <c r="AI428" s="1"/>
    </row>
    <row r="429" customFormat="false" ht="12.75" hidden="false" customHeight="false" outlineLevel="0" collapsed="false">
      <c r="AI429" s="1"/>
    </row>
    <row r="430" customFormat="false" ht="12.75" hidden="false" customHeight="false" outlineLevel="0" collapsed="false">
      <c r="AI430" s="1"/>
    </row>
    <row r="431" customFormat="false" ht="12.75" hidden="false" customHeight="false" outlineLevel="0" collapsed="false">
      <c r="AI431" s="1"/>
    </row>
    <row r="432" customFormat="false" ht="12.75" hidden="false" customHeight="false" outlineLevel="0" collapsed="false">
      <c r="AI432" s="1"/>
    </row>
    <row r="433" customFormat="false" ht="12.75" hidden="false" customHeight="false" outlineLevel="0" collapsed="false">
      <c r="AI433" s="1"/>
    </row>
    <row r="434" customFormat="false" ht="12.75" hidden="false" customHeight="false" outlineLevel="0" collapsed="false">
      <c r="AI434" s="1"/>
    </row>
    <row r="435" customFormat="false" ht="12.75" hidden="false" customHeight="false" outlineLevel="0" collapsed="false">
      <c r="AI435" s="1"/>
    </row>
    <row r="436" customFormat="false" ht="12.75" hidden="false" customHeight="false" outlineLevel="0" collapsed="false">
      <c r="AI436" s="1"/>
    </row>
    <row r="437" customFormat="false" ht="12.75" hidden="false" customHeight="false" outlineLevel="0" collapsed="false">
      <c r="AI437" s="1"/>
    </row>
    <row r="438" customFormat="false" ht="12.75" hidden="false" customHeight="false" outlineLevel="0" collapsed="false">
      <c r="AI438" s="1"/>
    </row>
    <row r="439" customFormat="false" ht="12.75" hidden="false" customHeight="false" outlineLevel="0" collapsed="false">
      <c r="AI439" s="1"/>
    </row>
    <row r="440" customFormat="false" ht="12.75" hidden="false" customHeight="false" outlineLevel="0" collapsed="false">
      <c r="AI440" s="1"/>
    </row>
    <row r="441" customFormat="false" ht="12.75" hidden="false" customHeight="false" outlineLevel="0" collapsed="false">
      <c r="AI441" s="1"/>
    </row>
    <row r="442" customFormat="false" ht="12.75" hidden="false" customHeight="false" outlineLevel="0" collapsed="false">
      <c r="AI442" s="1"/>
    </row>
    <row r="443" customFormat="false" ht="12.75" hidden="false" customHeight="false" outlineLevel="0" collapsed="false">
      <c r="AI443" s="1"/>
    </row>
    <row r="444" customFormat="false" ht="12.75" hidden="false" customHeight="false" outlineLevel="0" collapsed="false">
      <c r="AI444" s="1"/>
    </row>
    <row r="445" customFormat="false" ht="12.75" hidden="false" customHeight="false" outlineLevel="0" collapsed="false">
      <c r="AI445" s="1"/>
    </row>
    <row r="446" customFormat="false" ht="12.75" hidden="false" customHeight="false" outlineLevel="0" collapsed="false">
      <c r="AI446" s="1"/>
    </row>
    <row r="447" customFormat="false" ht="12.75" hidden="false" customHeight="false" outlineLevel="0" collapsed="false">
      <c r="AI447" s="1"/>
    </row>
    <row r="448" customFormat="false" ht="12.75" hidden="false" customHeight="false" outlineLevel="0" collapsed="false">
      <c r="AI448" s="1"/>
    </row>
    <row r="449" customFormat="false" ht="12.75" hidden="false" customHeight="false" outlineLevel="0" collapsed="false">
      <c r="AI449" s="1"/>
    </row>
    <row r="450" customFormat="false" ht="12.75" hidden="false" customHeight="false" outlineLevel="0" collapsed="false">
      <c r="AI450" s="1"/>
    </row>
    <row r="451" customFormat="false" ht="12.75" hidden="false" customHeight="false" outlineLevel="0" collapsed="false">
      <c r="AI451" s="1"/>
    </row>
    <row r="452" customFormat="false" ht="12.75" hidden="false" customHeight="false" outlineLevel="0" collapsed="false">
      <c r="AI452" s="1"/>
    </row>
    <row r="453" customFormat="false" ht="12.75" hidden="false" customHeight="false" outlineLevel="0" collapsed="false">
      <c r="AI453" s="1"/>
    </row>
    <row r="454" customFormat="false" ht="12.75" hidden="false" customHeight="false" outlineLevel="0" collapsed="false">
      <c r="AI454" s="1"/>
    </row>
    <row r="455" customFormat="false" ht="12.75" hidden="false" customHeight="false" outlineLevel="0" collapsed="false">
      <c r="AI455" s="1"/>
    </row>
    <row r="456" customFormat="false" ht="12.75" hidden="false" customHeight="false" outlineLevel="0" collapsed="false">
      <c r="AI456" s="1"/>
    </row>
    <row r="457" customFormat="false" ht="12.75" hidden="false" customHeight="false" outlineLevel="0" collapsed="false">
      <c r="AI457" s="1"/>
    </row>
    <row r="458" customFormat="false" ht="12.75" hidden="false" customHeight="false" outlineLevel="0" collapsed="false">
      <c r="AI458" s="1"/>
    </row>
    <row r="459" customFormat="false" ht="12.75" hidden="false" customHeight="false" outlineLevel="0" collapsed="false">
      <c r="AI459" s="1"/>
    </row>
    <row r="460" customFormat="false" ht="12.75" hidden="false" customHeight="false" outlineLevel="0" collapsed="false">
      <c r="AI460" s="1"/>
    </row>
    <row r="461" customFormat="false" ht="12.75" hidden="false" customHeight="false" outlineLevel="0" collapsed="false">
      <c r="AI461" s="1"/>
    </row>
    <row r="462" customFormat="false" ht="12.75" hidden="false" customHeight="false" outlineLevel="0" collapsed="false">
      <c r="AI462" s="1"/>
    </row>
    <row r="463" customFormat="false" ht="12.75" hidden="false" customHeight="false" outlineLevel="0" collapsed="false">
      <c r="AI463" s="1"/>
    </row>
    <row r="464" customFormat="false" ht="12.75" hidden="false" customHeight="false" outlineLevel="0" collapsed="false">
      <c r="AI464" s="1"/>
    </row>
    <row r="465" customFormat="false" ht="12.75" hidden="false" customHeight="false" outlineLevel="0" collapsed="false">
      <c r="AI465" s="1"/>
    </row>
    <row r="466" customFormat="false" ht="12.75" hidden="false" customHeight="false" outlineLevel="0" collapsed="false">
      <c r="AI466" s="1"/>
    </row>
    <row r="467" customFormat="false" ht="12.75" hidden="false" customHeight="false" outlineLevel="0" collapsed="false">
      <c r="AI467" s="1"/>
    </row>
    <row r="468" customFormat="false" ht="12.75" hidden="false" customHeight="false" outlineLevel="0" collapsed="false">
      <c r="AI468" s="1"/>
    </row>
    <row r="469" customFormat="false" ht="12.75" hidden="false" customHeight="false" outlineLevel="0" collapsed="false">
      <c r="AI469" s="1"/>
    </row>
    <row r="470" customFormat="false" ht="12.75" hidden="false" customHeight="false" outlineLevel="0" collapsed="false">
      <c r="AI470" s="1"/>
    </row>
    <row r="471" customFormat="false" ht="12.75" hidden="false" customHeight="false" outlineLevel="0" collapsed="false">
      <c r="AI471" s="1"/>
    </row>
    <row r="472" customFormat="false" ht="12.75" hidden="false" customHeight="false" outlineLevel="0" collapsed="false">
      <c r="AI472" s="1"/>
    </row>
    <row r="473" customFormat="false" ht="12.75" hidden="false" customHeight="false" outlineLevel="0" collapsed="false">
      <c r="AI473" s="1"/>
    </row>
    <row r="474" customFormat="false" ht="12.75" hidden="false" customHeight="false" outlineLevel="0" collapsed="false">
      <c r="AI474" s="1"/>
    </row>
    <row r="475" customFormat="false" ht="12.75" hidden="false" customHeight="false" outlineLevel="0" collapsed="false">
      <c r="AI475" s="1"/>
    </row>
    <row r="476" customFormat="false" ht="12.75" hidden="false" customHeight="false" outlineLevel="0" collapsed="false">
      <c r="AI476" s="1"/>
    </row>
    <row r="477" customFormat="false" ht="12.75" hidden="false" customHeight="false" outlineLevel="0" collapsed="false">
      <c r="AI477" s="1"/>
    </row>
    <row r="478" customFormat="false" ht="12.75" hidden="false" customHeight="false" outlineLevel="0" collapsed="false">
      <c r="AI478" s="1"/>
    </row>
    <row r="479" customFormat="false" ht="12.75" hidden="false" customHeight="false" outlineLevel="0" collapsed="false">
      <c r="AI479" s="1"/>
    </row>
    <row r="480" customFormat="false" ht="12.75" hidden="false" customHeight="false" outlineLevel="0" collapsed="false">
      <c r="AI480" s="1"/>
    </row>
    <row r="481" customFormat="false" ht="12.75" hidden="false" customHeight="false" outlineLevel="0" collapsed="false">
      <c r="AI481" s="1"/>
    </row>
    <row r="482" customFormat="false" ht="12.75" hidden="false" customHeight="false" outlineLevel="0" collapsed="false">
      <c r="AI482" s="1"/>
    </row>
    <row r="483" customFormat="false" ht="12.75" hidden="false" customHeight="false" outlineLevel="0" collapsed="false">
      <c r="AI483" s="1"/>
    </row>
    <row r="484" customFormat="false" ht="12.75" hidden="false" customHeight="false" outlineLevel="0" collapsed="false">
      <c r="AI484" s="1"/>
    </row>
    <row r="485" customFormat="false" ht="12.75" hidden="false" customHeight="false" outlineLevel="0" collapsed="false">
      <c r="AI485" s="1"/>
    </row>
    <row r="486" customFormat="false" ht="12.75" hidden="false" customHeight="false" outlineLevel="0" collapsed="false">
      <c r="AI486" s="1"/>
    </row>
    <row r="487" customFormat="false" ht="12.75" hidden="false" customHeight="false" outlineLevel="0" collapsed="false">
      <c r="AI487" s="1"/>
    </row>
    <row r="488" customFormat="false" ht="12.75" hidden="false" customHeight="false" outlineLevel="0" collapsed="false">
      <c r="AI488" s="1"/>
    </row>
    <row r="489" customFormat="false" ht="12.75" hidden="false" customHeight="false" outlineLevel="0" collapsed="false">
      <c r="AI489" s="1"/>
    </row>
    <row r="490" customFormat="false" ht="12.75" hidden="false" customHeight="false" outlineLevel="0" collapsed="false">
      <c r="AI490" s="1"/>
    </row>
    <row r="491" customFormat="false" ht="12.75" hidden="false" customHeight="false" outlineLevel="0" collapsed="false">
      <c r="AI491" s="1"/>
    </row>
    <row r="492" customFormat="false" ht="12.75" hidden="false" customHeight="false" outlineLevel="0" collapsed="false">
      <c r="AI492" s="1"/>
    </row>
    <row r="493" customFormat="false" ht="12.75" hidden="false" customHeight="false" outlineLevel="0" collapsed="false">
      <c r="AI493" s="1"/>
    </row>
    <row r="494" customFormat="false" ht="12.75" hidden="false" customHeight="false" outlineLevel="0" collapsed="false">
      <c r="AI494" s="1"/>
    </row>
    <row r="495" customFormat="false" ht="12.75" hidden="false" customHeight="false" outlineLevel="0" collapsed="false">
      <c r="AI495" s="1"/>
    </row>
    <row r="496" customFormat="false" ht="12.75" hidden="false" customHeight="false" outlineLevel="0" collapsed="false">
      <c r="AI496" s="1"/>
    </row>
    <row r="497" customFormat="false" ht="12.75" hidden="false" customHeight="false" outlineLevel="0" collapsed="false">
      <c r="AI497" s="1"/>
    </row>
    <row r="498" customFormat="false" ht="12.75" hidden="false" customHeight="false" outlineLevel="0" collapsed="false">
      <c r="AI498" s="1"/>
    </row>
    <row r="499" customFormat="false" ht="12.75" hidden="false" customHeight="false" outlineLevel="0" collapsed="false">
      <c r="AI499" s="1"/>
    </row>
    <row r="500" customFormat="false" ht="12.75" hidden="false" customHeight="false" outlineLevel="0" collapsed="false">
      <c r="AI500" s="1"/>
    </row>
    <row r="501" customFormat="false" ht="12.75" hidden="false" customHeight="false" outlineLevel="0" collapsed="false">
      <c r="AI501" s="1"/>
    </row>
    <row r="502" customFormat="false" ht="12.75" hidden="false" customHeight="false" outlineLevel="0" collapsed="false">
      <c r="AI502" s="1"/>
    </row>
    <row r="503" customFormat="false" ht="12.75" hidden="false" customHeight="false" outlineLevel="0" collapsed="false">
      <c r="AI503" s="1"/>
    </row>
    <row r="504" customFormat="false" ht="12.75" hidden="false" customHeight="false" outlineLevel="0" collapsed="false">
      <c r="AI504" s="1"/>
    </row>
    <row r="505" customFormat="false" ht="12.75" hidden="false" customHeight="false" outlineLevel="0" collapsed="false">
      <c r="AI505" s="1"/>
    </row>
    <row r="506" customFormat="false" ht="12.75" hidden="false" customHeight="false" outlineLevel="0" collapsed="false">
      <c r="AI506" s="1"/>
    </row>
    <row r="507" customFormat="false" ht="12.75" hidden="false" customHeight="false" outlineLevel="0" collapsed="false">
      <c r="AI507" s="1"/>
    </row>
    <row r="508" customFormat="false" ht="12.75" hidden="false" customHeight="false" outlineLevel="0" collapsed="false">
      <c r="AI508" s="1"/>
    </row>
    <row r="509" customFormat="false" ht="12.75" hidden="false" customHeight="false" outlineLevel="0" collapsed="false">
      <c r="AI509" s="1"/>
    </row>
    <row r="510" customFormat="false" ht="12.75" hidden="false" customHeight="false" outlineLevel="0" collapsed="false">
      <c r="AI510" s="1"/>
    </row>
    <row r="511" customFormat="false" ht="12.75" hidden="false" customHeight="false" outlineLevel="0" collapsed="false">
      <c r="AI511" s="1"/>
    </row>
    <row r="512" customFormat="false" ht="12.75" hidden="false" customHeight="false" outlineLevel="0" collapsed="false">
      <c r="AI512" s="1"/>
    </row>
    <row r="513" customFormat="false" ht="12.75" hidden="false" customHeight="false" outlineLevel="0" collapsed="false">
      <c r="AI513" s="1"/>
    </row>
    <row r="514" customFormat="false" ht="12.75" hidden="false" customHeight="false" outlineLevel="0" collapsed="false">
      <c r="AI514" s="1"/>
    </row>
    <row r="515" customFormat="false" ht="12.75" hidden="false" customHeight="false" outlineLevel="0" collapsed="false">
      <c r="AI515" s="1"/>
    </row>
    <row r="516" customFormat="false" ht="12.75" hidden="false" customHeight="false" outlineLevel="0" collapsed="false">
      <c r="AI516" s="1"/>
    </row>
    <row r="517" customFormat="false" ht="12.75" hidden="false" customHeight="false" outlineLevel="0" collapsed="false">
      <c r="AI517" s="1"/>
    </row>
    <row r="518" customFormat="false" ht="12.75" hidden="false" customHeight="false" outlineLevel="0" collapsed="false">
      <c r="AI518" s="1"/>
    </row>
    <row r="519" customFormat="false" ht="12.75" hidden="false" customHeight="false" outlineLevel="0" collapsed="false">
      <c r="AI519" s="1"/>
    </row>
    <row r="520" customFormat="false" ht="12.75" hidden="false" customHeight="false" outlineLevel="0" collapsed="false">
      <c r="AI520" s="1"/>
    </row>
    <row r="521" customFormat="false" ht="12.75" hidden="false" customHeight="false" outlineLevel="0" collapsed="false">
      <c r="AI521" s="1"/>
    </row>
    <row r="522" customFormat="false" ht="12.75" hidden="false" customHeight="false" outlineLevel="0" collapsed="false">
      <c r="AI522" s="1"/>
    </row>
    <row r="523" customFormat="false" ht="12.75" hidden="false" customHeight="false" outlineLevel="0" collapsed="false">
      <c r="AI523" s="1"/>
    </row>
    <row r="524" customFormat="false" ht="12.75" hidden="false" customHeight="false" outlineLevel="0" collapsed="false">
      <c r="AI524" s="1"/>
    </row>
    <row r="525" customFormat="false" ht="12.75" hidden="false" customHeight="false" outlineLevel="0" collapsed="false">
      <c r="AI525" s="1"/>
    </row>
    <row r="526" customFormat="false" ht="12.75" hidden="false" customHeight="false" outlineLevel="0" collapsed="false">
      <c r="AI526" s="1"/>
    </row>
    <row r="527" customFormat="false" ht="12.75" hidden="false" customHeight="false" outlineLevel="0" collapsed="false">
      <c r="AI527" s="1"/>
    </row>
    <row r="528" customFormat="false" ht="12.75" hidden="false" customHeight="false" outlineLevel="0" collapsed="false">
      <c r="AI528" s="1"/>
    </row>
    <row r="529" customFormat="false" ht="12.75" hidden="false" customHeight="false" outlineLevel="0" collapsed="false">
      <c r="AI529" s="1"/>
    </row>
    <row r="530" customFormat="false" ht="12.75" hidden="false" customHeight="false" outlineLevel="0" collapsed="false">
      <c r="AI530" s="1"/>
    </row>
    <row r="531" customFormat="false" ht="12.75" hidden="false" customHeight="false" outlineLevel="0" collapsed="false">
      <c r="AI531" s="1"/>
    </row>
    <row r="532" customFormat="false" ht="12.75" hidden="false" customHeight="false" outlineLevel="0" collapsed="false">
      <c r="AI532" s="1"/>
    </row>
    <row r="533" customFormat="false" ht="12.75" hidden="false" customHeight="false" outlineLevel="0" collapsed="false">
      <c r="AI533" s="1"/>
    </row>
    <row r="534" customFormat="false" ht="12.75" hidden="false" customHeight="false" outlineLevel="0" collapsed="false">
      <c r="AI534" s="1"/>
    </row>
    <row r="535" customFormat="false" ht="12.75" hidden="false" customHeight="false" outlineLevel="0" collapsed="false">
      <c r="AI535" s="1"/>
    </row>
    <row r="536" customFormat="false" ht="12.75" hidden="false" customHeight="false" outlineLevel="0" collapsed="false">
      <c r="AI536" s="1"/>
    </row>
    <row r="537" customFormat="false" ht="12.75" hidden="false" customHeight="false" outlineLevel="0" collapsed="false">
      <c r="AI537" s="1"/>
    </row>
    <row r="538" customFormat="false" ht="12.75" hidden="false" customHeight="false" outlineLevel="0" collapsed="false">
      <c r="AI538" s="1"/>
    </row>
    <row r="539" customFormat="false" ht="12.75" hidden="false" customHeight="false" outlineLevel="0" collapsed="false">
      <c r="AI539" s="1"/>
    </row>
    <row r="540" customFormat="false" ht="12.75" hidden="false" customHeight="false" outlineLevel="0" collapsed="false">
      <c r="AI540" s="1"/>
    </row>
    <row r="541" customFormat="false" ht="12.75" hidden="false" customHeight="false" outlineLevel="0" collapsed="false">
      <c r="AI541" s="1"/>
    </row>
    <row r="542" customFormat="false" ht="12.75" hidden="false" customHeight="false" outlineLevel="0" collapsed="false">
      <c r="AI542" s="1"/>
    </row>
    <row r="543" customFormat="false" ht="12.75" hidden="false" customHeight="false" outlineLevel="0" collapsed="false">
      <c r="AI543" s="1"/>
    </row>
    <row r="544" customFormat="false" ht="12.75" hidden="false" customHeight="false" outlineLevel="0" collapsed="false">
      <c r="AI544" s="1"/>
    </row>
    <row r="545" customFormat="false" ht="12.75" hidden="false" customHeight="false" outlineLevel="0" collapsed="false">
      <c r="AI545" s="1"/>
    </row>
    <row r="546" customFormat="false" ht="12.75" hidden="false" customHeight="false" outlineLevel="0" collapsed="false">
      <c r="AI546" s="1"/>
    </row>
    <row r="547" customFormat="false" ht="12.75" hidden="false" customHeight="false" outlineLevel="0" collapsed="false">
      <c r="AI547" s="1"/>
    </row>
    <row r="548" customFormat="false" ht="12.75" hidden="false" customHeight="false" outlineLevel="0" collapsed="false">
      <c r="AI548" s="1"/>
    </row>
    <row r="549" customFormat="false" ht="12.75" hidden="false" customHeight="false" outlineLevel="0" collapsed="false">
      <c r="AI549" s="1"/>
    </row>
    <row r="550" customFormat="false" ht="12.75" hidden="false" customHeight="false" outlineLevel="0" collapsed="false">
      <c r="AI550" s="1"/>
    </row>
    <row r="551" customFormat="false" ht="12.75" hidden="false" customHeight="false" outlineLevel="0" collapsed="false">
      <c r="AI551" s="1"/>
    </row>
    <row r="552" customFormat="false" ht="12.75" hidden="false" customHeight="false" outlineLevel="0" collapsed="false">
      <c r="AI552" s="1"/>
    </row>
    <row r="553" customFormat="false" ht="12.75" hidden="false" customHeight="false" outlineLevel="0" collapsed="false">
      <c r="AI553" s="1"/>
    </row>
    <row r="554" customFormat="false" ht="12.75" hidden="false" customHeight="false" outlineLevel="0" collapsed="false">
      <c r="AI554" s="1"/>
    </row>
    <row r="555" customFormat="false" ht="12.75" hidden="false" customHeight="false" outlineLevel="0" collapsed="false">
      <c r="AI555" s="1"/>
    </row>
    <row r="556" customFormat="false" ht="12.75" hidden="false" customHeight="false" outlineLevel="0" collapsed="false">
      <c r="AI556" s="1"/>
    </row>
    <row r="557" customFormat="false" ht="12.75" hidden="false" customHeight="false" outlineLevel="0" collapsed="false">
      <c r="AI557" s="1"/>
    </row>
    <row r="558" customFormat="false" ht="12.75" hidden="false" customHeight="false" outlineLevel="0" collapsed="false">
      <c r="AI558" s="1"/>
    </row>
    <row r="559" customFormat="false" ht="12.75" hidden="false" customHeight="false" outlineLevel="0" collapsed="false">
      <c r="AI559" s="1"/>
    </row>
    <row r="560" customFormat="false" ht="12.75" hidden="false" customHeight="false" outlineLevel="0" collapsed="false">
      <c r="AI560" s="1"/>
    </row>
    <row r="561" customFormat="false" ht="12.75" hidden="false" customHeight="false" outlineLevel="0" collapsed="false">
      <c r="AI561" s="1"/>
    </row>
    <row r="562" customFormat="false" ht="12.75" hidden="false" customHeight="false" outlineLevel="0" collapsed="false">
      <c r="AI562" s="1"/>
    </row>
    <row r="563" customFormat="false" ht="12.75" hidden="false" customHeight="false" outlineLevel="0" collapsed="false">
      <c r="AI563" s="1"/>
    </row>
    <row r="564" customFormat="false" ht="12.75" hidden="false" customHeight="false" outlineLevel="0" collapsed="false">
      <c r="AI564" s="1"/>
    </row>
    <row r="565" customFormat="false" ht="12.75" hidden="false" customHeight="false" outlineLevel="0" collapsed="false">
      <c r="AI565" s="1"/>
    </row>
    <row r="566" customFormat="false" ht="12.75" hidden="false" customHeight="false" outlineLevel="0" collapsed="false">
      <c r="AI566" s="1"/>
    </row>
    <row r="567" customFormat="false" ht="12.75" hidden="false" customHeight="false" outlineLevel="0" collapsed="false">
      <c r="AI567" s="1"/>
    </row>
    <row r="568" customFormat="false" ht="12.75" hidden="false" customHeight="false" outlineLevel="0" collapsed="false">
      <c r="AI568" s="1"/>
    </row>
    <row r="569" customFormat="false" ht="12.75" hidden="false" customHeight="false" outlineLevel="0" collapsed="false">
      <c r="AI569" s="1"/>
    </row>
    <row r="570" customFormat="false" ht="12.75" hidden="false" customHeight="false" outlineLevel="0" collapsed="false">
      <c r="AI570" s="1"/>
    </row>
    <row r="571" customFormat="false" ht="12.75" hidden="false" customHeight="false" outlineLevel="0" collapsed="false">
      <c r="AI571" s="1"/>
    </row>
    <row r="572" customFormat="false" ht="12.75" hidden="false" customHeight="false" outlineLevel="0" collapsed="false">
      <c r="AI572" s="1"/>
    </row>
    <row r="573" customFormat="false" ht="12.75" hidden="false" customHeight="false" outlineLevel="0" collapsed="false">
      <c r="AI573" s="1"/>
    </row>
    <row r="574" customFormat="false" ht="12.75" hidden="false" customHeight="false" outlineLevel="0" collapsed="false">
      <c r="AI574" s="1"/>
    </row>
    <row r="575" customFormat="false" ht="12.75" hidden="false" customHeight="false" outlineLevel="0" collapsed="false">
      <c r="AI575" s="1"/>
    </row>
    <row r="576" customFormat="false" ht="12.75" hidden="false" customHeight="false" outlineLevel="0" collapsed="false">
      <c r="AI576" s="1"/>
    </row>
    <row r="577" customFormat="false" ht="12.75" hidden="false" customHeight="false" outlineLevel="0" collapsed="false">
      <c r="AI577" s="1"/>
    </row>
    <row r="578" customFormat="false" ht="12.75" hidden="false" customHeight="false" outlineLevel="0" collapsed="false">
      <c r="AI578" s="1"/>
    </row>
    <row r="579" customFormat="false" ht="12.75" hidden="false" customHeight="false" outlineLevel="0" collapsed="false">
      <c r="AI579" s="1"/>
    </row>
    <row r="580" customFormat="false" ht="12.75" hidden="false" customHeight="false" outlineLevel="0" collapsed="false">
      <c r="AI580" s="1"/>
    </row>
    <row r="581" customFormat="false" ht="12.75" hidden="false" customHeight="false" outlineLevel="0" collapsed="false">
      <c r="AI581" s="1"/>
    </row>
    <row r="582" customFormat="false" ht="12.75" hidden="false" customHeight="false" outlineLevel="0" collapsed="false">
      <c r="AI582" s="1"/>
    </row>
    <row r="583" customFormat="false" ht="12.75" hidden="false" customHeight="false" outlineLevel="0" collapsed="false">
      <c r="AI583" s="1"/>
    </row>
    <row r="584" customFormat="false" ht="12.75" hidden="false" customHeight="false" outlineLevel="0" collapsed="false">
      <c r="AI584" s="1"/>
    </row>
    <row r="585" customFormat="false" ht="12.75" hidden="false" customHeight="false" outlineLevel="0" collapsed="false">
      <c r="AI585" s="1"/>
    </row>
    <row r="586" customFormat="false" ht="12.75" hidden="false" customHeight="false" outlineLevel="0" collapsed="false">
      <c r="AI586" s="1"/>
    </row>
    <row r="587" customFormat="false" ht="12.75" hidden="false" customHeight="false" outlineLevel="0" collapsed="false">
      <c r="AI587" s="1"/>
    </row>
    <row r="588" customFormat="false" ht="12.75" hidden="false" customHeight="false" outlineLevel="0" collapsed="false">
      <c r="AI588" s="1"/>
    </row>
    <row r="589" customFormat="false" ht="12.75" hidden="false" customHeight="false" outlineLevel="0" collapsed="false">
      <c r="AI589" s="1"/>
    </row>
    <row r="590" customFormat="false" ht="12.75" hidden="false" customHeight="false" outlineLevel="0" collapsed="false">
      <c r="AI590" s="1"/>
    </row>
    <row r="591" customFormat="false" ht="12.75" hidden="false" customHeight="false" outlineLevel="0" collapsed="false">
      <c r="AI591" s="1"/>
    </row>
    <row r="592" customFormat="false" ht="12.75" hidden="false" customHeight="false" outlineLevel="0" collapsed="false">
      <c r="AI592" s="1"/>
    </row>
    <row r="593" customFormat="false" ht="12.75" hidden="false" customHeight="false" outlineLevel="0" collapsed="false">
      <c r="AI593" s="1"/>
    </row>
    <row r="594" customFormat="false" ht="12.75" hidden="false" customHeight="false" outlineLevel="0" collapsed="false">
      <c r="AI594" s="1"/>
    </row>
    <row r="595" customFormat="false" ht="12.75" hidden="false" customHeight="false" outlineLevel="0" collapsed="false">
      <c r="AI595" s="1"/>
    </row>
    <row r="596" customFormat="false" ht="12.75" hidden="false" customHeight="false" outlineLevel="0" collapsed="false">
      <c r="AI596" s="1"/>
    </row>
    <row r="597" customFormat="false" ht="12.75" hidden="false" customHeight="false" outlineLevel="0" collapsed="false">
      <c r="AI597" s="1"/>
    </row>
    <row r="598" customFormat="false" ht="12.75" hidden="false" customHeight="false" outlineLevel="0" collapsed="false">
      <c r="AI598" s="1"/>
    </row>
    <row r="599" customFormat="false" ht="12.75" hidden="false" customHeight="false" outlineLevel="0" collapsed="false">
      <c r="AI599" s="1"/>
    </row>
    <row r="600" customFormat="false" ht="12.75" hidden="false" customHeight="false" outlineLevel="0" collapsed="false">
      <c r="AI600" s="1"/>
    </row>
    <row r="601" customFormat="false" ht="12.75" hidden="false" customHeight="false" outlineLevel="0" collapsed="false">
      <c r="AI601" s="1"/>
    </row>
    <row r="602" customFormat="false" ht="12.75" hidden="false" customHeight="false" outlineLevel="0" collapsed="false">
      <c r="AI602" s="1"/>
    </row>
    <row r="603" customFormat="false" ht="12.75" hidden="false" customHeight="false" outlineLevel="0" collapsed="false">
      <c r="AI603" s="1"/>
    </row>
    <row r="604" customFormat="false" ht="12.75" hidden="false" customHeight="false" outlineLevel="0" collapsed="false">
      <c r="AI604" s="1"/>
    </row>
    <row r="605" customFormat="false" ht="12.75" hidden="false" customHeight="false" outlineLevel="0" collapsed="false">
      <c r="AI605" s="1"/>
    </row>
    <row r="606" customFormat="false" ht="12.75" hidden="false" customHeight="false" outlineLevel="0" collapsed="false">
      <c r="AI606" s="1"/>
    </row>
    <row r="607" customFormat="false" ht="12.75" hidden="false" customHeight="false" outlineLevel="0" collapsed="false">
      <c r="AI607" s="1"/>
    </row>
    <row r="608" customFormat="false" ht="12.75" hidden="false" customHeight="false" outlineLevel="0" collapsed="false">
      <c r="AI608" s="1"/>
    </row>
    <row r="609" customFormat="false" ht="12.75" hidden="false" customHeight="false" outlineLevel="0" collapsed="false">
      <c r="AI609" s="1"/>
    </row>
    <row r="610" customFormat="false" ht="12.75" hidden="false" customHeight="false" outlineLevel="0" collapsed="false">
      <c r="AI610" s="1"/>
    </row>
    <row r="611" customFormat="false" ht="12.75" hidden="false" customHeight="false" outlineLevel="0" collapsed="false">
      <c r="AI611" s="1"/>
    </row>
    <row r="612" customFormat="false" ht="12.75" hidden="false" customHeight="false" outlineLevel="0" collapsed="false">
      <c r="AI612" s="1"/>
    </row>
    <row r="613" customFormat="false" ht="12.75" hidden="false" customHeight="false" outlineLevel="0" collapsed="false">
      <c r="AI613" s="1"/>
    </row>
    <row r="614" customFormat="false" ht="12.75" hidden="false" customHeight="false" outlineLevel="0" collapsed="false">
      <c r="AI614" s="1"/>
    </row>
    <row r="615" customFormat="false" ht="12.75" hidden="false" customHeight="false" outlineLevel="0" collapsed="false">
      <c r="AI615" s="1"/>
    </row>
    <row r="616" customFormat="false" ht="12.75" hidden="false" customHeight="false" outlineLevel="0" collapsed="false">
      <c r="AI616" s="1"/>
    </row>
    <row r="617" customFormat="false" ht="12.75" hidden="false" customHeight="false" outlineLevel="0" collapsed="false">
      <c r="AI617" s="1"/>
    </row>
    <row r="618" customFormat="false" ht="12.75" hidden="false" customHeight="false" outlineLevel="0" collapsed="false">
      <c r="AI618" s="1"/>
    </row>
    <row r="619" customFormat="false" ht="12.75" hidden="false" customHeight="false" outlineLevel="0" collapsed="false">
      <c r="AI619" s="1"/>
    </row>
    <row r="620" customFormat="false" ht="12.75" hidden="false" customHeight="false" outlineLevel="0" collapsed="false">
      <c r="AI620" s="1"/>
    </row>
    <row r="621" customFormat="false" ht="12.75" hidden="false" customHeight="false" outlineLevel="0" collapsed="false">
      <c r="AI621" s="1"/>
    </row>
    <row r="622" customFormat="false" ht="12.75" hidden="false" customHeight="false" outlineLevel="0" collapsed="false">
      <c r="AI622" s="1"/>
    </row>
    <row r="623" customFormat="false" ht="12.75" hidden="false" customHeight="false" outlineLevel="0" collapsed="false">
      <c r="AI623" s="1"/>
    </row>
    <row r="624" customFormat="false" ht="12.75" hidden="false" customHeight="false" outlineLevel="0" collapsed="false">
      <c r="AI624" s="1"/>
    </row>
    <row r="625" customFormat="false" ht="12.75" hidden="false" customHeight="false" outlineLevel="0" collapsed="false">
      <c r="AI625" s="1"/>
    </row>
    <row r="626" customFormat="false" ht="12.75" hidden="false" customHeight="false" outlineLevel="0" collapsed="false">
      <c r="AI626" s="1"/>
    </row>
    <row r="627" customFormat="false" ht="12.75" hidden="false" customHeight="false" outlineLevel="0" collapsed="false">
      <c r="AI627" s="1"/>
    </row>
    <row r="628" customFormat="false" ht="12.75" hidden="false" customHeight="false" outlineLevel="0" collapsed="false">
      <c r="AI628" s="1"/>
    </row>
    <row r="629" customFormat="false" ht="12.75" hidden="false" customHeight="false" outlineLevel="0" collapsed="false">
      <c r="AI629" s="1"/>
    </row>
    <row r="630" customFormat="false" ht="12.75" hidden="false" customHeight="false" outlineLevel="0" collapsed="false">
      <c r="AI630" s="1"/>
    </row>
    <row r="631" customFormat="false" ht="12.75" hidden="false" customHeight="false" outlineLevel="0" collapsed="false">
      <c r="AI631" s="1"/>
    </row>
    <row r="632" customFormat="false" ht="12.75" hidden="false" customHeight="false" outlineLevel="0" collapsed="false">
      <c r="AI632" s="1"/>
    </row>
    <row r="633" customFormat="false" ht="12.75" hidden="false" customHeight="false" outlineLevel="0" collapsed="false">
      <c r="AI633" s="1"/>
    </row>
    <row r="634" customFormat="false" ht="12.75" hidden="false" customHeight="false" outlineLevel="0" collapsed="false">
      <c r="AI634" s="1"/>
    </row>
    <row r="635" customFormat="false" ht="12.75" hidden="false" customHeight="false" outlineLevel="0" collapsed="false">
      <c r="AI635" s="1"/>
    </row>
    <row r="636" customFormat="false" ht="12.75" hidden="false" customHeight="false" outlineLevel="0" collapsed="false">
      <c r="AI636" s="1"/>
    </row>
    <row r="637" customFormat="false" ht="12.75" hidden="false" customHeight="false" outlineLevel="0" collapsed="false">
      <c r="AI637" s="1"/>
    </row>
    <row r="638" customFormat="false" ht="12.75" hidden="false" customHeight="false" outlineLevel="0" collapsed="false">
      <c r="AI638" s="1"/>
    </row>
    <row r="639" customFormat="false" ht="12.75" hidden="false" customHeight="false" outlineLevel="0" collapsed="false">
      <c r="AI639" s="1"/>
    </row>
    <row r="640" customFormat="false" ht="12.75" hidden="false" customHeight="false" outlineLevel="0" collapsed="false">
      <c r="AI640" s="1"/>
    </row>
    <row r="641" customFormat="false" ht="12.75" hidden="false" customHeight="false" outlineLevel="0" collapsed="false">
      <c r="AI641" s="1"/>
    </row>
    <row r="642" customFormat="false" ht="12.75" hidden="false" customHeight="false" outlineLevel="0" collapsed="false">
      <c r="AI642" s="1"/>
    </row>
    <row r="643" customFormat="false" ht="12.75" hidden="false" customHeight="false" outlineLevel="0" collapsed="false">
      <c r="AI643" s="1"/>
    </row>
    <row r="644" customFormat="false" ht="12.75" hidden="false" customHeight="false" outlineLevel="0" collapsed="false">
      <c r="AI644" s="1"/>
    </row>
    <row r="645" customFormat="false" ht="12.75" hidden="false" customHeight="false" outlineLevel="0" collapsed="false">
      <c r="AI645" s="1"/>
    </row>
    <row r="646" customFormat="false" ht="12.75" hidden="false" customHeight="false" outlineLevel="0" collapsed="false">
      <c r="AI646" s="1"/>
    </row>
    <row r="647" customFormat="false" ht="12.75" hidden="false" customHeight="false" outlineLevel="0" collapsed="false">
      <c r="AI647" s="1"/>
    </row>
    <row r="648" customFormat="false" ht="12.75" hidden="false" customHeight="false" outlineLevel="0" collapsed="false">
      <c r="AI648" s="1"/>
    </row>
    <row r="649" customFormat="false" ht="12.75" hidden="false" customHeight="false" outlineLevel="0" collapsed="false">
      <c r="AI649" s="1"/>
    </row>
    <row r="650" customFormat="false" ht="12.75" hidden="false" customHeight="false" outlineLevel="0" collapsed="false">
      <c r="AI650" s="1"/>
    </row>
    <row r="651" customFormat="false" ht="12.75" hidden="false" customHeight="false" outlineLevel="0" collapsed="false">
      <c r="AI651" s="1"/>
    </row>
    <row r="652" customFormat="false" ht="12.75" hidden="false" customHeight="false" outlineLevel="0" collapsed="false">
      <c r="AI652" s="1"/>
    </row>
    <row r="653" customFormat="false" ht="12.75" hidden="false" customHeight="false" outlineLevel="0" collapsed="false">
      <c r="AI653" s="1"/>
    </row>
    <row r="654" customFormat="false" ht="12.75" hidden="false" customHeight="false" outlineLevel="0" collapsed="false">
      <c r="AI654" s="1"/>
    </row>
    <row r="655" customFormat="false" ht="12.75" hidden="false" customHeight="false" outlineLevel="0" collapsed="false">
      <c r="AI655" s="1"/>
    </row>
    <row r="656" customFormat="false" ht="12.75" hidden="false" customHeight="false" outlineLevel="0" collapsed="false">
      <c r="AI656" s="1"/>
    </row>
    <row r="657" customFormat="false" ht="12.75" hidden="false" customHeight="false" outlineLevel="0" collapsed="false">
      <c r="AI657" s="1"/>
    </row>
    <row r="658" customFormat="false" ht="12.75" hidden="false" customHeight="false" outlineLevel="0" collapsed="false">
      <c r="AI658" s="1"/>
    </row>
    <row r="659" customFormat="false" ht="12.75" hidden="false" customHeight="false" outlineLevel="0" collapsed="false">
      <c r="AI659" s="1"/>
    </row>
    <row r="660" customFormat="false" ht="12.75" hidden="false" customHeight="false" outlineLevel="0" collapsed="false">
      <c r="AI660" s="1"/>
    </row>
    <row r="661" customFormat="false" ht="12.75" hidden="false" customHeight="false" outlineLevel="0" collapsed="false">
      <c r="AI661" s="1"/>
    </row>
    <row r="662" customFormat="false" ht="12.75" hidden="false" customHeight="false" outlineLevel="0" collapsed="false">
      <c r="AI662" s="1"/>
    </row>
    <row r="663" customFormat="false" ht="12.75" hidden="false" customHeight="false" outlineLevel="0" collapsed="false">
      <c r="AI663" s="1"/>
    </row>
    <row r="664" customFormat="false" ht="12.75" hidden="false" customHeight="false" outlineLevel="0" collapsed="false">
      <c r="AI664" s="1"/>
    </row>
    <row r="665" customFormat="false" ht="12.75" hidden="false" customHeight="false" outlineLevel="0" collapsed="false">
      <c r="AI665" s="1"/>
    </row>
    <row r="666" customFormat="false" ht="12.75" hidden="false" customHeight="false" outlineLevel="0" collapsed="false">
      <c r="AI666" s="1"/>
    </row>
    <row r="667" customFormat="false" ht="12.75" hidden="false" customHeight="false" outlineLevel="0" collapsed="false">
      <c r="AI667" s="1"/>
    </row>
    <row r="668" customFormat="false" ht="12.75" hidden="false" customHeight="false" outlineLevel="0" collapsed="false">
      <c r="AI668" s="1"/>
    </row>
    <row r="669" customFormat="false" ht="12.75" hidden="false" customHeight="false" outlineLevel="0" collapsed="false">
      <c r="AI669" s="1"/>
    </row>
    <row r="670" customFormat="false" ht="12.75" hidden="false" customHeight="false" outlineLevel="0" collapsed="false">
      <c r="AI670" s="1"/>
    </row>
    <row r="671" customFormat="false" ht="12.75" hidden="false" customHeight="false" outlineLevel="0" collapsed="false">
      <c r="AI671" s="1"/>
    </row>
    <row r="672" customFormat="false" ht="12.75" hidden="false" customHeight="false" outlineLevel="0" collapsed="false">
      <c r="AI672" s="1"/>
    </row>
    <row r="673" customFormat="false" ht="12.75" hidden="false" customHeight="false" outlineLevel="0" collapsed="false">
      <c r="AI673" s="1"/>
    </row>
    <row r="674" customFormat="false" ht="12.75" hidden="false" customHeight="false" outlineLevel="0" collapsed="false">
      <c r="AI674" s="1"/>
    </row>
    <row r="675" customFormat="false" ht="12.75" hidden="false" customHeight="false" outlineLevel="0" collapsed="false">
      <c r="AI675" s="1"/>
    </row>
    <row r="676" customFormat="false" ht="12.75" hidden="false" customHeight="false" outlineLevel="0" collapsed="false">
      <c r="AI676" s="1"/>
    </row>
    <row r="677" customFormat="false" ht="12.75" hidden="false" customHeight="false" outlineLevel="0" collapsed="false">
      <c r="AI677" s="1"/>
    </row>
    <row r="678" customFormat="false" ht="12.75" hidden="false" customHeight="false" outlineLevel="0" collapsed="false">
      <c r="AI678" s="1"/>
    </row>
    <row r="679" customFormat="false" ht="12.75" hidden="false" customHeight="false" outlineLevel="0" collapsed="false">
      <c r="AI679" s="1"/>
    </row>
    <row r="680" customFormat="false" ht="12.75" hidden="false" customHeight="false" outlineLevel="0" collapsed="false">
      <c r="AI680" s="1"/>
    </row>
    <row r="681" customFormat="false" ht="12.75" hidden="false" customHeight="false" outlineLevel="0" collapsed="false">
      <c r="AI681" s="1"/>
    </row>
    <row r="682" customFormat="false" ht="12.75" hidden="false" customHeight="false" outlineLevel="0" collapsed="false">
      <c r="AI682" s="1"/>
    </row>
    <row r="683" customFormat="false" ht="12.75" hidden="false" customHeight="false" outlineLevel="0" collapsed="false">
      <c r="AI683" s="1"/>
    </row>
    <row r="684" customFormat="false" ht="12.75" hidden="false" customHeight="false" outlineLevel="0" collapsed="false">
      <c r="AI684" s="1"/>
    </row>
    <row r="685" customFormat="false" ht="12.75" hidden="false" customHeight="false" outlineLevel="0" collapsed="false">
      <c r="AI685" s="1"/>
    </row>
    <row r="686" customFormat="false" ht="12.75" hidden="false" customHeight="false" outlineLevel="0" collapsed="false">
      <c r="AI686" s="1"/>
    </row>
    <row r="687" customFormat="false" ht="12.75" hidden="false" customHeight="false" outlineLevel="0" collapsed="false">
      <c r="AI687" s="1"/>
    </row>
    <row r="688" customFormat="false" ht="12.75" hidden="false" customHeight="false" outlineLevel="0" collapsed="false">
      <c r="AI688" s="1"/>
    </row>
    <row r="689" customFormat="false" ht="12.75" hidden="false" customHeight="false" outlineLevel="0" collapsed="false">
      <c r="AI689" s="1"/>
    </row>
    <row r="690" customFormat="false" ht="12.75" hidden="false" customHeight="false" outlineLevel="0" collapsed="false">
      <c r="AI690" s="1"/>
    </row>
    <row r="691" customFormat="false" ht="12.75" hidden="false" customHeight="false" outlineLevel="0" collapsed="false">
      <c r="AI691" s="1"/>
    </row>
    <row r="692" customFormat="false" ht="12.75" hidden="false" customHeight="false" outlineLevel="0" collapsed="false">
      <c r="AI692" s="1"/>
    </row>
    <row r="693" customFormat="false" ht="12.75" hidden="false" customHeight="false" outlineLevel="0" collapsed="false">
      <c r="AI693" s="1"/>
    </row>
    <row r="694" customFormat="false" ht="12.75" hidden="false" customHeight="false" outlineLevel="0" collapsed="false">
      <c r="AI694" s="1"/>
    </row>
    <row r="695" customFormat="false" ht="12.75" hidden="false" customHeight="false" outlineLevel="0" collapsed="false">
      <c r="AI695" s="1"/>
    </row>
    <row r="696" customFormat="false" ht="12.75" hidden="false" customHeight="false" outlineLevel="0" collapsed="false">
      <c r="AI696" s="1"/>
    </row>
    <row r="697" customFormat="false" ht="12.75" hidden="false" customHeight="false" outlineLevel="0" collapsed="false">
      <c r="AI697" s="1"/>
    </row>
    <row r="698" customFormat="false" ht="12.75" hidden="false" customHeight="false" outlineLevel="0" collapsed="false">
      <c r="AI698" s="1"/>
    </row>
    <row r="699" customFormat="false" ht="12.75" hidden="false" customHeight="false" outlineLevel="0" collapsed="false">
      <c r="AI699" s="1"/>
    </row>
    <row r="700" customFormat="false" ht="12.75" hidden="false" customHeight="false" outlineLevel="0" collapsed="false">
      <c r="AI700" s="1"/>
    </row>
    <row r="701" customFormat="false" ht="12.75" hidden="false" customHeight="false" outlineLevel="0" collapsed="false">
      <c r="AI701" s="1"/>
    </row>
    <row r="702" customFormat="false" ht="12.75" hidden="false" customHeight="false" outlineLevel="0" collapsed="false">
      <c r="AI702" s="1"/>
    </row>
    <row r="703" customFormat="false" ht="12.75" hidden="false" customHeight="false" outlineLevel="0" collapsed="false">
      <c r="AI703" s="1"/>
    </row>
    <row r="704" customFormat="false" ht="12.75" hidden="false" customHeight="false" outlineLevel="0" collapsed="false">
      <c r="AI704" s="1"/>
    </row>
    <row r="705" customFormat="false" ht="12.75" hidden="false" customHeight="false" outlineLevel="0" collapsed="false">
      <c r="AI705" s="1"/>
    </row>
    <row r="706" customFormat="false" ht="12.75" hidden="false" customHeight="false" outlineLevel="0" collapsed="false">
      <c r="AI706" s="1"/>
    </row>
    <row r="707" customFormat="false" ht="12.75" hidden="false" customHeight="false" outlineLevel="0" collapsed="false">
      <c r="AI707" s="1"/>
    </row>
    <row r="708" customFormat="false" ht="12.75" hidden="false" customHeight="false" outlineLevel="0" collapsed="false">
      <c r="AI708" s="1"/>
    </row>
    <row r="709" customFormat="false" ht="12.75" hidden="false" customHeight="false" outlineLevel="0" collapsed="false">
      <c r="AI709" s="1"/>
    </row>
    <row r="710" customFormat="false" ht="12.75" hidden="false" customHeight="false" outlineLevel="0" collapsed="false">
      <c r="AI710" s="1"/>
    </row>
    <row r="711" customFormat="false" ht="12.75" hidden="false" customHeight="false" outlineLevel="0" collapsed="false">
      <c r="AI711" s="1"/>
    </row>
    <row r="712" customFormat="false" ht="12.75" hidden="false" customHeight="false" outlineLevel="0" collapsed="false">
      <c r="AI712" s="1"/>
    </row>
    <row r="713" customFormat="false" ht="12.75" hidden="false" customHeight="false" outlineLevel="0" collapsed="false">
      <c r="AI713" s="1"/>
    </row>
    <row r="714" customFormat="false" ht="12.75" hidden="false" customHeight="false" outlineLevel="0" collapsed="false">
      <c r="AI714" s="1"/>
    </row>
    <row r="715" customFormat="false" ht="12.75" hidden="false" customHeight="false" outlineLevel="0" collapsed="false">
      <c r="AI715" s="1"/>
    </row>
    <row r="716" customFormat="false" ht="12.75" hidden="false" customHeight="false" outlineLevel="0" collapsed="false">
      <c r="AI716" s="1"/>
    </row>
    <row r="717" customFormat="false" ht="12.75" hidden="false" customHeight="false" outlineLevel="0" collapsed="false">
      <c r="AI717" s="1"/>
    </row>
    <row r="718" customFormat="false" ht="12.75" hidden="false" customHeight="false" outlineLevel="0" collapsed="false">
      <c r="AI718" s="1"/>
    </row>
    <row r="719" customFormat="false" ht="12.75" hidden="false" customHeight="false" outlineLevel="0" collapsed="false">
      <c r="AI719" s="1"/>
    </row>
    <row r="720" customFormat="false" ht="12.75" hidden="false" customHeight="false" outlineLevel="0" collapsed="false">
      <c r="AI720" s="1"/>
    </row>
    <row r="721" customFormat="false" ht="12.75" hidden="false" customHeight="false" outlineLevel="0" collapsed="false">
      <c r="AI721" s="1"/>
    </row>
    <row r="722" customFormat="false" ht="12.75" hidden="false" customHeight="false" outlineLevel="0" collapsed="false">
      <c r="AI722" s="1"/>
    </row>
    <row r="723" customFormat="false" ht="12.75" hidden="false" customHeight="false" outlineLevel="0" collapsed="false">
      <c r="AI723" s="1"/>
    </row>
    <row r="724" customFormat="false" ht="12.75" hidden="false" customHeight="false" outlineLevel="0" collapsed="false">
      <c r="AI724" s="1"/>
    </row>
    <row r="725" customFormat="false" ht="12.75" hidden="false" customHeight="false" outlineLevel="0" collapsed="false">
      <c r="AI725" s="1"/>
    </row>
    <row r="726" customFormat="false" ht="12.75" hidden="false" customHeight="false" outlineLevel="0" collapsed="false">
      <c r="AI726" s="1"/>
    </row>
    <row r="727" customFormat="false" ht="12.75" hidden="false" customHeight="false" outlineLevel="0" collapsed="false">
      <c r="AI727" s="1"/>
    </row>
    <row r="728" customFormat="false" ht="12.75" hidden="false" customHeight="false" outlineLevel="0" collapsed="false">
      <c r="AI728" s="1"/>
    </row>
    <row r="729" customFormat="false" ht="12.75" hidden="false" customHeight="false" outlineLevel="0" collapsed="false">
      <c r="AI729" s="1"/>
    </row>
    <row r="730" customFormat="false" ht="12.75" hidden="false" customHeight="false" outlineLevel="0" collapsed="false">
      <c r="AI730" s="1"/>
    </row>
    <row r="731" customFormat="false" ht="12.75" hidden="false" customHeight="false" outlineLevel="0" collapsed="false">
      <c r="AI731" s="1"/>
    </row>
    <row r="732" customFormat="false" ht="12.75" hidden="false" customHeight="false" outlineLevel="0" collapsed="false">
      <c r="AI732" s="1"/>
    </row>
    <row r="733" customFormat="false" ht="12.75" hidden="false" customHeight="false" outlineLevel="0" collapsed="false">
      <c r="AI733" s="1"/>
    </row>
    <row r="734" customFormat="false" ht="12.75" hidden="false" customHeight="false" outlineLevel="0" collapsed="false">
      <c r="AI734" s="1"/>
    </row>
    <row r="735" customFormat="false" ht="12.75" hidden="false" customHeight="false" outlineLevel="0" collapsed="false">
      <c r="AI735" s="1"/>
    </row>
    <row r="736" customFormat="false" ht="12.75" hidden="false" customHeight="false" outlineLevel="0" collapsed="false">
      <c r="AI736" s="1"/>
    </row>
    <row r="737" customFormat="false" ht="12.75" hidden="false" customHeight="false" outlineLevel="0" collapsed="false">
      <c r="AI737" s="1"/>
    </row>
    <row r="738" customFormat="false" ht="12.75" hidden="false" customHeight="false" outlineLevel="0" collapsed="false">
      <c r="AI738" s="1"/>
    </row>
    <row r="739" customFormat="false" ht="12.75" hidden="false" customHeight="false" outlineLevel="0" collapsed="false">
      <c r="AI739" s="1"/>
    </row>
    <row r="740" customFormat="false" ht="12.75" hidden="false" customHeight="false" outlineLevel="0" collapsed="false">
      <c r="AI740" s="1"/>
    </row>
    <row r="741" customFormat="false" ht="12.75" hidden="false" customHeight="false" outlineLevel="0" collapsed="false">
      <c r="AI741" s="1"/>
    </row>
    <row r="742" customFormat="false" ht="12.75" hidden="false" customHeight="false" outlineLevel="0" collapsed="false">
      <c r="AI742" s="1"/>
    </row>
    <row r="743" customFormat="false" ht="12.75" hidden="false" customHeight="false" outlineLevel="0" collapsed="false">
      <c r="AI743" s="1"/>
    </row>
    <row r="744" customFormat="false" ht="12.75" hidden="false" customHeight="false" outlineLevel="0" collapsed="false">
      <c r="AI744" s="1"/>
    </row>
    <row r="745" customFormat="false" ht="12.75" hidden="false" customHeight="false" outlineLevel="0" collapsed="false">
      <c r="AI745" s="1"/>
    </row>
    <row r="746" customFormat="false" ht="12.75" hidden="false" customHeight="false" outlineLevel="0" collapsed="false">
      <c r="AI746" s="1"/>
    </row>
    <row r="747" customFormat="false" ht="12.75" hidden="false" customHeight="false" outlineLevel="0" collapsed="false">
      <c r="AI747" s="1"/>
    </row>
    <row r="748" customFormat="false" ht="12.75" hidden="false" customHeight="false" outlineLevel="0" collapsed="false">
      <c r="AI748" s="1"/>
    </row>
    <row r="749" customFormat="false" ht="12.75" hidden="false" customHeight="false" outlineLevel="0" collapsed="false">
      <c r="AI749" s="1"/>
    </row>
    <row r="750" customFormat="false" ht="12.75" hidden="false" customHeight="false" outlineLevel="0" collapsed="false">
      <c r="AI750" s="1"/>
    </row>
    <row r="751" customFormat="false" ht="12.75" hidden="false" customHeight="false" outlineLevel="0" collapsed="false">
      <c r="AI751" s="1"/>
    </row>
    <row r="752" customFormat="false" ht="12.75" hidden="false" customHeight="false" outlineLevel="0" collapsed="false">
      <c r="AI752" s="1"/>
    </row>
    <row r="753" customFormat="false" ht="12.75" hidden="false" customHeight="false" outlineLevel="0" collapsed="false">
      <c r="AI753" s="1"/>
    </row>
    <row r="754" customFormat="false" ht="12.75" hidden="false" customHeight="false" outlineLevel="0" collapsed="false">
      <c r="AI754" s="1"/>
    </row>
    <row r="755" customFormat="false" ht="12.75" hidden="false" customHeight="false" outlineLevel="0" collapsed="false">
      <c r="AI755" s="1"/>
    </row>
    <row r="756" customFormat="false" ht="12.75" hidden="false" customHeight="false" outlineLevel="0" collapsed="false">
      <c r="AI756" s="1"/>
    </row>
    <row r="757" customFormat="false" ht="12.75" hidden="false" customHeight="false" outlineLevel="0" collapsed="false">
      <c r="AI757" s="1"/>
    </row>
    <row r="758" customFormat="false" ht="12.75" hidden="false" customHeight="false" outlineLevel="0" collapsed="false">
      <c r="AI758" s="1"/>
    </row>
    <row r="759" customFormat="false" ht="12.75" hidden="false" customHeight="false" outlineLevel="0" collapsed="false">
      <c r="AI759" s="1"/>
    </row>
    <row r="760" customFormat="false" ht="12.75" hidden="false" customHeight="false" outlineLevel="0" collapsed="false">
      <c r="AI760" s="1"/>
    </row>
    <row r="761" customFormat="false" ht="12.75" hidden="false" customHeight="false" outlineLevel="0" collapsed="false">
      <c r="AI761" s="1"/>
    </row>
    <row r="762" customFormat="false" ht="12.75" hidden="false" customHeight="false" outlineLevel="0" collapsed="false">
      <c r="AI762" s="1"/>
    </row>
    <row r="763" customFormat="false" ht="12.75" hidden="false" customHeight="false" outlineLevel="0" collapsed="false">
      <c r="AI763" s="1"/>
    </row>
    <row r="764" customFormat="false" ht="12.75" hidden="false" customHeight="false" outlineLevel="0" collapsed="false">
      <c r="AI764" s="1"/>
    </row>
    <row r="765" customFormat="false" ht="12.75" hidden="false" customHeight="false" outlineLevel="0" collapsed="false">
      <c r="AI765" s="1"/>
    </row>
    <row r="766" customFormat="false" ht="12.75" hidden="false" customHeight="false" outlineLevel="0" collapsed="false">
      <c r="AI766" s="1"/>
    </row>
    <row r="767" customFormat="false" ht="12.75" hidden="false" customHeight="false" outlineLevel="0" collapsed="false">
      <c r="AI767" s="1"/>
    </row>
    <row r="768" customFormat="false" ht="12.75" hidden="false" customHeight="false" outlineLevel="0" collapsed="false">
      <c r="AI768" s="1"/>
    </row>
    <row r="769" customFormat="false" ht="12.75" hidden="false" customHeight="false" outlineLevel="0" collapsed="false">
      <c r="AI769" s="1"/>
    </row>
    <row r="770" customFormat="false" ht="12.75" hidden="false" customHeight="false" outlineLevel="0" collapsed="false">
      <c r="AI770" s="1"/>
    </row>
    <row r="771" customFormat="false" ht="12.75" hidden="false" customHeight="false" outlineLevel="0" collapsed="false">
      <c r="AI771" s="1"/>
    </row>
    <row r="772" customFormat="false" ht="12.75" hidden="false" customHeight="false" outlineLevel="0" collapsed="false">
      <c r="AI772" s="1"/>
    </row>
    <row r="773" customFormat="false" ht="12.75" hidden="false" customHeight="false" outlineLevel="0" collapsed="false">
      <c r="AI773" s="1"/>
    </row>
    <row r="774" customFormat="false" ht="12.75" hidden="false" customHeight="false" outlineLevel="0" collapsed="false">
      <c r="AI774" s="1"/>
    </row>
    <row r="775" customFormat="false" ht="12.75" hidden="false" customHeight="false" outlineLevel="0" collapsed="false">
      <c r="AI775" s="1"/>
    </row>
    <row r="776" customFormat="false" ht="12.75" hidden="false" customHeight="false" outlineLevel="0" collapsed="false">
      <c r="AI776" s="1"/>
    </row>
    <row r="777" customFormat="false" ht="12.75" hidden="false" customHeight="false" outlineLevel="0" collapsed="false">
      <c r="AI777" s="1"/>
    </row>
    <row r="778" customFormat="false" ht="12.75" hidden="false" customHeight="false" outlineLevel="0" collapsed="false">
      <c r="AI778" s="1"/>
    </row>
    <row r="779" customFormat="false" ht="12.75" hidden="false" customHeight="false" outlineLevel="0" collapsed="false">
      <c r="AI779" s="1"/>
    </row>
    <row r="780" customFormat="false" ht="12.75" hidden="false" customHeight="false" outlineLevel="0" collapsed="false">
      <c r="AI780" s="1"/>
    </row>
    <row r="781" customFormat="false" ht="12.75" hidden="false" customHeight="false" outlineLevel="0" collapsed="false">
      <c r="AI781" s="1"/>
    </row>
    <row r="782" customFormat="false" ht="12.75" hidden="false" customHeight="false" outlineLevel="0" collapsed="false">
      <c r="AI782" s="1"/>
    </row>
    <row r="783" customFormat="false" ht="12.75" hidden="false" customHeight="false" outlineLevel="0" collapsed="false">
      <c r="AI783" s="1"/>
    </row>
    <row r="784" customFormat="false" ht="12.75" hidden="false" customHeight="false" outlineLevel="0" collapsed="false">
      <c r="AI784" s="1"/>
    </row>
    <row r="785" customFormat="false" ht="12.75" hidden="false" customHeight="false" outlineLevel="0" collapsed="false">
      <c r="AI785" s="1"/>
    </row>
    <row r="786" customFormat="false" ht="12.75" hidden="false" customHeight="false" outlineLevel="0" collapsed="false">
      <c r="AI786" s="1"/>
    </row>
    <row r="787" customFormat="false" ht="12.75" hidden="false" customHeight="false" outlineLevel="0" collapsed="false">
      <c r="AI787" s="1"/>
    </row>
    <row r="788" customFormat="false" ht="12.75" hidden="false" customHeight="false" outlineLevel="0" collapsed="false">
      <c r="AI788" s="1"/>
    </row>
    <row r="789" customFormat="false" ht="12.75" hidden="false" customHeight="false" outlineLevel="0" collapsed="false">
      <c r="AI789" s="1"/>
    </row>
    <row r="790" customFormat="false" ht="12.75" hidden="false" customHeight="false" outlineLevel="0" collapsed="false">
      <c r="AI790" s="1"/>
    </row>
    <row r="791" customFormat="false" ht="12.75" hidden="false" customHeight="false" outlineLevel="0" collapsed="false">
      <c r="AI791" s="1"/>
    </row>
    <row r="792" customFormat="false" ht="12.75" hidden="false" customHeight="false" outlineLevel="0" collapsed="false">
      <c r="AI792" s="1"/>
    </row>
    <row r="793" customFormat="false" ht="12.75" hidden="false" customHeight="false" outlineLevel="0" collapsed="false">
      <c r="AI793" s="1"/>
    </row>
    <row r="794" customFormat="false" ht="12.75" hidden="false" customHeight="false" outlineLevel="0" collapsed="false">
      <c r="AI794" s="1"/>
    </row>
    <row r="795" customFormat="false" ht="12.75" hidden="false" customHeight="false" outlineLevel="0" collapsed="false">
      <c r="AI795" s="1"/>
    </row>
    <row r="796" customFormat="false" ht="12.75" hidden="false" customHeight="false" outlineLevel="0" collapsed="false">
      <c r="AI796" s="1"/>
    </row>
    <row r="797" customFormat="false" ht="12.75" hidden="false" customHeight="false" outlineLevel="0" collapsed="false">
      <c r="AI797" s="1"/>
    </row>
    <row r="798" customFormat="false" ht="12.75" hidden="false" customHeight="false" outlineLevel="0" collapsed="false">
      <c r="AI798" s="1"/>
    </row>
    <row r="799" customFormat="false" ht="12.75" hidden="false" customHeight="false" outlineLevel="0" collapsed="false">
      <c r="AI799" s="1"/>
    </row>
    <row r="800" customFormat="false" ht="12.75" hidden="false" customHeight="false" outlineLevel="0" collapsed="false">
      <c r="AI800" s="1"/>
    </row>
    <row r="801" customFormat="false" ht="12.75" hidden="false" customHeight="false" outlineLevel="0" collapsed="false">
      <c r="AI801" s="1"/>
    </row>
    <row r="802" customFormat="false" ht="12.75" hidden="false" customHeight="false" outlineLevel="0" collapsed="false">
      <c r="AI802" s="1"/>
    </row>
    <row r="803" customFormat="false" ht="12.75" hidden="false" customHeight="false" outlineLevel="0" collapsed="false">
      <c r="AI803" s="1"/>
    </row>
    <row r="804" customFormat="false" ht="12.75" hidden="false" customHeight="false" outlineLevel="0" collapsed="false">
      <c r="AI804" s="1"/>
    </row>
    <row r="805" customFormat="false" ht="12.75" hidden="false" customHeight="false" outlineLevel="0" collapsed="false">
      <c r="AI805" s="1"/>
    </row>
    <row r="806" customFormat="false" ht="12.75" hidden="false" customHeight="false" outlineLevel="0" collapsed="false">
      <c r="AI806" s="1"/>
    </row>
    <row r="807" customFormat="false" ht="12.75" hidden="false" customHeight="false" outlineLevel="0" collapsed="false">
      <c r="AI807" s="1"/>
    </row>
    <row r="808" customFormat="false" ht="12.75" hidden="false" customHeight="false" outlineLevel="0" collapsed="false">
      <c r="AI808" s="1"/>
    </row>
    <row r="809" customFormat="false" ht="12.75" hidden="false" customHeight="false" outlineLevel="0" collapsed="false">
      <c r="AI809" s="1"/>
    </row>
    <row r="810" customFormat="false" ht="12.75" hidden="false" customHeight="false" outlineLevel="0" collapsed="false">
      <c r="AI810" s="1"/>
    </row>
    <row r="811" customFormat="false" ht="12.75" hidden="false" customHeight="false" outlineLevel="0" collapsed="false">
      <c r="AI811" s="1"/>
    </row>
    <row r="812" customFormat="false" ht="12.75" hidden="false" customHeight="false" outlineLevel="0" collapsed="false">
      <c r="AI812" s="1"/>
    </row>
    <row r="813" customFormat="false" ht="12.75" hidden="false" customHeight="false" outlineLevel="0" collapsed="false">
      <c r="AI813" s="1"/>
    </row>
    <row r="814" customFormat="false" ht="12.75" hidden="false" customHeight="false" outlineLevel="0" collapsed="false">
      <c r="AI814" s="1"/>
    </row>
    <row r="815" customFormat="false" ht="12.75" hidden="false" customHeight="false" outlineLevel="0" collapsed="false">
      <c r="AI815" s="1"/>
    </row>
    <row r="816" customFormat="false" ht="12.75" hidden="false" customHeight="false" outlineLevel="0" collapsed="false">
      <c r="AI816" s="1"/>
    </row>
    <row r="817" customFormat="false" ht="12.75" hidden="false" customHeight="false" outlineLevel="0" collapsed="false">
      <c r="AI817" s="1"/>
    </row>
    <row r="818" customFormat="false" ht="12.75" hidden="false" customHeight="false" outlineLevel="0" collapsed="false">
      <c r="AI818" s="1"/>
    </row>
    <row r="819" customFormat="false" ht="12.75" hidden="false" customHeight="false" outlineLevel="0" collapsed="false">
      <c r="AI819" s="1"/>
    </row>
    <row r="820" customFormat="false" ht="12.75" hidden="false" customHeight="false" outlineLevel="0" collapsed="false">
      <c r="AI820" s="1"/>
    </row>
    <row r="821" customFormat="false" ht="12.75" hidden="false" customHeight="false" outlineLevel="0" collapsed="false">
      <c r="AI821" s="1"/>
    </row>
    <row r="822" customFormat="false" ht="12.75" hidden="false" customHeight="false" outlineLevel="0" collapsed="false">
      <c r="AI822" s="1"/>
    </row>
    <row r="823" customFormat="false" ht="12.75" hidden="false" customHeight="false" outlineLevel="0" collapsed="false">
      <c r="AI823" s="1"/>
    </row>
    <row r="824" customFormat="false" ht="12.75" hidden="false" customHeight="false" outlineLevel="0" collapsed="false">
      <c r="AI824" s="1"/>
    </row>
    <row r="825" customFormat="false" ht="12.75" hidden="false" customHeight="false" outlineLevel="0" collapsed="false">
      <c r="AI825" s="1"/>
    </row>
    <row r="826" customFormat="false" ht="12.75" hidden="false" customHeight="false" outlineLevel="0" collapsed="false">
      <c r="AI826" s="1"/>
    </row>
    <row r="827" customFormat="false" ht="12.75" hidden="false" customHeight="false" outlineLevel="0" collapsed="false">
      <c r="AI827" s="1"/>
    </row>
    <row r="828" customFormat="false" ht="12.75" hidden="false" customHeight="false" outlineLevel="0" collapsed="false">
      <c r="AI828" s="1"/>
    </row>
    <row r="829" customFormat="false" ht="12.75" hidden="false" customHeight="false" outlineLevel="0" collapsed="false">
      <c r="AI829" s="1"/>
    </row>
    <row r="830" customFormat="false" ht="12.75" hidden="false" customHeight="false" outlineLevel="0" collapsed="false">
      <c r="AI830" s="1"/>
    </row>
    <row r="831" customFormat="false" ht="12.75" hidden="false" customHeight="false" outlineLevel="0" collapsed="false">
      <c r="AI831" s="1"/>
    </row>
    <row r="832" customFormat="false" ht="12.75" hidden="false" customHeight="false" outlineLevel="0" collapsed="false">
      <c r="AI832" s="1"/>
    </row>
    <row r="833" customFormat="false" ht="12.75" hidden="false" customHeight="false" outlineLevel="0" collapsed="false">
      <c r="AI833" s="1"/>
    </row>
    <row r="834" customFormat="false" ht="12.75" hidden="false" customHeight="false" outlineLevel="0" collapsed="false">
      <c r="AI834" s="1"/>
    </row>
    <row r="835" customFormat="false" ht="12.75" hidden="false" customHeight="false" outlineLevel="0" collapsed="false">
      <c r="AI835" s="1"/>
    </row>
    <row r="836" customFormat="false" ht="12.75" hidden="false" customHeight="false" outlineLevel="0" collapsed="false">
      <c r="AI836" s="1"/>
    </row>
    <row r="837" customFormat="false" ht="12.75" hidden="false" customHeight="false" outlineLevel="0" collapsed="false">
      <c r="AI837" s="1"/>
    </row>
    <row r="838" customFormat="false" ht="12.75" hidden="false" customHeight="false" outlineLevel="0" collapsed="false">
      <c r="AI838" s="1"/>
    </row>
    <row r="839" customFormat="false" ht="12.75" hidden="false" customHeight="false" outlineLevel="0" collapsed="false">
      <c r="AI839" s="1"/>
    </row>
    <row r="840" customFormat="false" ht="12.75" hidden="false" customHeight="false" outlineLevel="0" collapsed="false">
      <c r="AI840" s="1"/>
    </row>
    <row r="841" customFormat="false" ht="12.75" hidden="false" customHeight="false" outlineLevel="0" collapsed="false">
      <c r="AI841" s="1"/>
    </row>
    <row r="842" customFormat="false" ht="12.75" hidden="false" customHeight="false" outlineLevel="0" collapsed="false">
      <c r="AI842" s="1"/>
    </row>
    <row r="843" customFormat="false" ht="12.75" hidden="false" customHeight="false" outlineLevel="0" collapsed="false">
      <c r="AI843" s="1"/>
    </row>
    <row r="844" customFormat="false" ht="12.75" hidden="false" customHeight="false" outlineLevel="0" collapsed="false">
      <c r="AI844" s="1"/>
    </row>
    <row r="845" customFormat="false" ht="12.75" hidden="false" customHeight="false" outlineLevel="0" collapsed="false">
      <c r="AI845" s="1"/>
    </row>
    <row r="846" customFormat="false" ht="12.75" hidden="false" customHeight="false" outlineLevel="0" collapsed="false">
      <c r="AI846" s="1"/>
    </row>
    <row r="847" customFormat="false" ht="12.75" hidden="false" customHeight="false" outlineLevel="0" collapsed="false">
      <c r="AI847" s="1"/>
    </row>
    <row r="848" customFormat="false" ht="12.75" hidden="false" customHeight="false" outlineLevel="0" collapsed="false">
      <c r="AI848" s="1"/>
    </row>
    <row r="849" customFormat="false" ht="12.75" hidden="false" customHeight="false" outlineLevel="0" collapsed="false">
      <c r="AI849" s="1"/>
    </row>
    <row r="850" customFormat="false" ht="12.75" hidden="false" customHeight="false" outlineLevel="0" collapsed="false">
      <c r="AI850" s="1"/>
    </row>
    <row r="851" customFormat="false" ht="12.75" hidden="false" customHeight="false" outlineLevel="0" collapsed="false">
      <c r="AI851" s="1"/>
    </row>
    <row r="852" customFormat="false" ht="12.75" hidden="false" customHeight="false" outlineLevel="0" collapsed="false">
      <c r="AI852" s="1"/>
    </row>
    <row r="853" customFormat="false" ht="12.75" hidden="false" customHeight="false" outlineLevel="0" collapsed="false">
      <c r="AI853" s="1"/>
    </row>
    <row r="854" customFormat="false" ht="12.75" hidden="false" customHeight="false" outlineLevel="0" collapsed="false">
      <c r="AI854" s="1"/>
    </row>
    <row r="855" customFormat="false" ht="12.75" hidden="false" customHeight="false" outlineLevel="0" collapsed="false">
      <c r="AI855" s="1"/>
    </row>
    <row r="856" customFormat="false" ht="12.75" hidden="false" customHeight="false" outlineLevel="0" collapsed="false">
      <c r="AI856" s="1"/>
    </row>
    <row r="857" customFormat="false" ht="12.75" hidden="false" customHeight="false" outlineLevel="0" collapsed="false">
      <c r="AI857" s="1"/>
    </row>
    <row r="858" customFormat="false" ht="12.75" hidden="false" customHeight="false" outlineLevel="0" collapsed="false">
      <c r="AI858" s="1"/>
    </row>
    <row r="859" customFormat="false" ht="12.75" hidden="false" customHeight="false" outlineLevel="0" collapsed="false">
      <c r="AI859" s="1"/>
    </row>
    <row r="860" customFormat="false" ht="12.75" hidden="false" customHeight="false" outlineLevel="0" collapsed="false">
      <c r="AI860" s="1"/>
    </row>
    <row r="861" customFormat="false" ht="12.75" hidden="false" customHeight="false" outlineLevel="0" collapsed="false">
      <c r="AI861" s="1"/>
    </row>
    <row r="862" customFormat="false" ht="12.75" hidden="false" customHeight="false" outlineLevel="0" collapsed="false">
      <c r="AI862" s="1"/>
    </row>
    <row r="863" customFormat="false" ht="12.75" hidden="false" customHeight="false" outlineLevel="0" collapsed="false">
      <c r="AI863" s="1"/>
    </row>
    <row r="864" customFormat="false" ht="12.75" hidden="false" customHeight="false" outlineLevel="0" collapsed="false">
      <c r="AI864" s="1"/>
    </row>
    <row r="865" customFormat="false" ht="12.75" hidden="false" customHeight="false" outlineLevel="0" collapsed="false">
      <c r="AI865" s="1"/>
    </row>
    <row r="866" customFormat="false" ht="12.75" hidden="false" customHeight="false" outlineLevel="0" collapsed="false">
      <c r="AI866" s="1"/>
    </row>
    <row r="867" customFormat="false" ht="12.75" hidden="false" customHeight="false" outlineLevel="0" collapsed="false">
      <c r="AI867" s="1"/>
    </row>
    <row r="868" customFormat="false" ht="12.75" hidden="false" customHeight="false" outlineLevel="0" collapsed="false">
      <c r="AI868" s="1"/>
    </row>
    <row r="869" customFormat="false" ht="12.75" hidden="false" customHeight="false" outlineLevel="0" collapsed="false">
      <c r="AI869" s="1"/>
    </row>
    <row r="870" customFormat="false" ht="12.75" hidden="false" customHeight="false" outlineLevel="0" collapsed="false">
      <c r="AI870" s="1"/>
    </row>
    <row r="871" customFormat="false" ht="12.75" hidden="false" customHeight="false" outlineLevel="0" collapsed="false">
      <c r="AI871" s="1"/>
    </row>
    <row r="872" customFormat="false" ht="12.75" hidden="false" customHeight="false" outlineLevel="0" collapsed="false">
      <c r="AI872" s="1"/>
    </row>
    <row r="873" customFormat="false" ht="12.75" hidden="false" customHeight="false" outlineLevel="0" collapsed="false">
      <c r="AI873" s="1"/>
    </row>
    <row r="874" customFormat="false" ht="12.75" hidden="false" customHeight="false" outlineLevel="0" collapsed="false">
      <c r="AI874" s="1"/>
    </row>
    <row r="875" customFormat="false" ht="12.75" hidden="false" customHeight="false" outlineLevel="0" collapsed="false">
      <c r="AI875" s="1"/>
    </row>
    <row r="876" customFormat="false" ht="12.75" hidden="false" customHeight="false" outlineLevel="0" collapsed="false">
      <c r="AI876" s="1"/>
    </row>
    <row r="877" customFormat="false" ht="12.75" hidden="false" customHeight="false" outlineLevel="0" collapsed="false">
      <c r="AI877" s="1"/>
    </row>
    <row r="878" customFormat="false" ht="12.75" hidden="false" customHeight="false" outlineLevel="0" collapsed="false">
      <c r="AI878" s="1"/>
    </row>
    <row r="879" customFormat="false" ht="12.75" hidden="false" customHeight="false" outlineLevel="0" collapsed="false">
      <c r="AI879" s="1"/>
    </row>
    <row r="880" customFormat="false" ht="12.75" hidden="false" customHeight="false" outlineLevel="0" collapsed="false">
      <c r="AI880" s="1"/>
    </row>
    <row r="881" customFormat="false" ht="12.75" hidden="false" customHeight="false" outlineLevel="0" collapsed="false">
      <c r="AI881" s="1"/>
    </row>
    <row r="882" customFormat="false" ht="12.75" hidden="false" customHeight="false" outlineLevel="0" collapsed="false">
      <c r="AI882" s="1"/>
    </row>
    <row r="883" customFormat="false" ht="12.75" hidden="false" customHeight="false" outlineLevel="0" collapsed="false">
      <c r="AI883" s="1"/>
    </row>
    <row r="884" customFormat="false" ht="12.75" hidden="false" customHeight="false" outlineLevel="0" collapsed="false">
      <c r="AI884" s="1"/>
    </row>
    <row r="885" customFormat="false" ht="12.75" hidden="false" customHeight="false" outlineLevel="0" collapsed="false">
      <c r="AI885" s="1"/>
    </row>
    <row r="886" customFormat="false" ht="12.75" hidden="false" customHeight="false" outlineLevel="0" collapsed="false">
      <c r="AI886" s="1"/>
    </row>
    <row r="887" customFormat="false" ht="12.75" hidden="false" customHeight="false" outlineLevel="0" collapsed="false">
      <c r="AI887" s="1"/>
    </row>
    <row r="888" customFormat="false" ht="12.75" hidden="false" customHeight="false" outlineLevel="0" collapsed="false">
      <c r="AI888" s="1"/>
    </row>
    <row r="889" customFormat="false" ht="12.75" hidden="false" customHeight="false" outlineLevel="0" collapsed="false">
      <c r="AI889" s="1"/>
    </row>
    <row r="890" customFormat="false" ht="12.75" hidden="false" customHeight="false" outlineLevel="0" collapsed="false">
      <c r="AI890" s="1"/>
    </row>
    <row r="891" customFormat="false" ht="12.75" hidden="false" customHeight="false" outlineLevel="0" collapsed="false">
      <c r="AI891" s="1"/>
    </row>
    <row r="892" customFormat="false" ht="12.75" hidden="false" customHeight="false" outlineLevel="0" collapsed="false">
      <c r="AI892" s="1"/>
    </row>
    <row r="893" customFormat="false" ht="12.75" hidden="false" customHeight="false" outlineLevel="0" collapsed="false">
      <c r="AI893" s="1"/>
    </row>
    <row r="894" customFormat="false" ht="12.75" hidden="false" customHeight="false" outlineLevel="0" collapsed="false">
      <c r="AI894" s="1"/>
    </row>
    <row r="895" customFormat="false" ht="12.75" hidden="false" customHeight="false" outlineLevel="0" collapsed="false">
      <c r="AI895" s="1"/>
    </row>
    <row r="896" customFormat="false" ht="12.75" hidden="false" customHeight="false" outlineLevel="0" collapsed="false">
      <c r="AI896" s="1"/>
    </row>
    <row r="897" customFormat="false" ht="12.75" hidden="false" customHeight="false" outlineLevel="0" collapsed="false">
      <c r="AI897" s="1"/>
    </row>
    <row r="898" customFormat="false" ht="12.75" hidden="false" customHeight="false" outlineLevel="0" collapsed="false">
      <c r="AI898" s="1"/>
    </row>
    <row r="899" customFormat="false" ht="12.75" hidden="false" customHeight="false" outlineLevel="0" collapsed="false">
      <c r="AI899" s="1"/>
    </row>
    <row r="900" customFormat="false" ht="12.75" hidden="false" customHeight="false" outlineLevel="0" collapsed="false">
      <c r="AI900" s="1"/>
    </row>
    <row r="901" customFormat="false" ht="12.75" hidden="false" customHeight="false" outlineLevel="0" collapsed="false">
      <c r="AI901" s="1"/>
    </row>
    <row r="902" customFormat="false" ht="12.75" hidden="false" customHeight="false" outlineLevel="0" collapsed="false">
      <c r="AI902" s="1"/>
    </row>
    <row r="903" customFormat="false" ht="12.75" hidden="false" customHeight="false" outlineLevel="0" collapsed="false">
      <c r="AI903" s="1"/>
    </row>
    <row r="904" customFormat="false" ht="12.75" hidden="false" customHeight="false" outlineLevel="0" collapsed="false">
      <c r="AI904" s="1"/>
    </row>
    <row r="905" customFormat="false" ht="12.75" hidden="false" customHeight="false" outlineLevel="0" collapsed="false">
      <c r="AI905" s="1"/>
    </row>
    <row r="906" customFormat="false" ht="12.75" hidden="false" customHeight="false" outlineLevel="0" collapsed="false">
      <c r="AI906" s="1"/>
    </row>
    <row r="907" customFormat="false" ht="12.75" hidden="false" customHeight="false" outlineLevel="0" collapsed="false">
      <c r="AI907" s="1"/>
    </row>
    <row r="908" customFormat="false" ht="12.75" hidden="false" customHeight="false" outlineLevel="0" collapsed="false">
      <c r="AI908" s="1"/>
    </row>
    <row r="909" customFormat="false" ht="12.75" hidden="false" customHeight="false" outlineLevel="0" collapsed="false">
      <c r="AI909" s="1"/>
    </row>
    <row r="910" customFormat="false" ht="12.75" hidden="false" customHeight="false" outlineLevel="0" collapsed="false">
      <c r="AI910" s="1"/>
    </row>
    <row r="911" customFormat="false" ht="12.75" hidden="false" customHeight="false" outlineLevel="0" collapsed="false">
      <c r="AI911" s="1"/>
    </row>
    <row r="912" customFormat="false" ht="12.75" hidden="false" customHeight="false" outlineLevel="0" collapsed="false">
      <c r="AI912" s="1"/>
    </row>
    <row r="913" customFormat="false" ht="12.75" hidden="false" customHeight="false" outlineLevel="0" collapsed="false">
      <c r="AI913" s="1"/>
    </row>
    <row r="914" customFormat="false" ht="12.75" hidden="false" customHeight="false" outlineLevel="0" collapsed="false">
      <c r="AI914" s="1"/>
    </row>
    <row r="915" customFormat="false" ht="12.75" hidden="false" customHeight="false" outlineLevel="0" collapsed="false">
      <c r="AI915" s="1"/>
    </row>
    <row r="916" customFormat="false" ht="12.75" hidden="false" customHeight="false" outlineLevel="0" collapsed="false">
      <c r="AI916" s="1"/>
    </row>
    <row r="917" customFormat="false" ht="12.75" hidden="false" customHeight="false" outlineLevel="0" collapsed="false">
      <c r="AI917" s="1"/>
    </row>
    <row r="918" customFormat="false" ht="12.75" hidden="false" customHeight="false" outlineLevel="0" collapsed="false">
      <c r="AI918" s="1"/>
    </row>
    <row r="919" customFormat="false" ht="12.75" hidden="false" customHeight="false" outlineLevel="0" collapsed="false">
      <c r="AI919" s="1"/>
    </row>
    <row r="920" customFormat="false" ht="12.75" hidden="false" customHeight="false" outlineLevel="0" collapsed="false">
      <c r="AI920" s="1"/>
    </row>
    <row r="921" customFormat="false" ht="12.75" hidden="false" customHeight="false" outlineLevel="0" collapsed="false">
      <c r="AI921" s="1"/>
    </row>
    <row r="922" customFormat="false" ht="12.75" hidden="false" customHeight="false" outlineLevel="0" collapsed="false">
      <c r="AI922" s="1"/>
    </row>
    <row r="923" customFormat="false" ht="12.75" hidden="false" customHeight="false" outlineLevel="0" collapsed="false">
      <c r="AI923" s="1"/>
    </row>
    <row r="924" customFormat="false" ht="12.75" hidden="false" customHeight="false" outlineLevel="0" collapsed="false">
      <c r="AI924" s="1"/>
    </row>
    <row r="925" customFormat="false" ht="12.75" hidden="false" customHeight="false" outlineLevel="0" collapsed="false">
      <c r="AI925" s="1"/>
    </row>
    <row r="926" customFormat="false" ht="12.75" hidden="false" customHeight="false" outlineLevel="0" collapsed="false">
      <c r="AI926" s="1"/>
    </row>
    <row r="927" customFormat="false" ht="12.75" hidden="false" customHeight="false" outlineLevel="0" collapsed="false">
      <c r="AI927" s="1"/>
    </row>
    <row r="928" customFormat="false" ht="12.75" hidden="false" customHeight="false" outlineLevel="0" collapsed="false">
      <c r="AI928" s="1"/>
    </row>
    <row r="929" customFormat="false" ht="12.75" hidden="false" customHeight="false" outlineLevel="0" collapsed="false">
      <c r="AI929" s="1"/>
    </row>
    <row r="930" customFormat="false" ht="12.75" hidden="false" customHeight="false" outlineLevel="0" collapsed="false">
      <c r="AI930" s="1"/>
    </row>
    <row r="931" customFormat="false" ht="12.75" hidden="false" customHeight="false" outlineLevel="0" collapsed="false">
      <c r="AI931" s="1"/>
    </row>
    <row r="932" customFormat="false" ht="12.75" hidden="false" customHeight="false" outlineLevel="0" collapsed="false">
      <c r="AI932" s="1"/>
    </row>
    <row r="933" customFormat="false" ht="12.75" hidden="false" customHeight="false" outlineLevel="0" collapsed="false">
      <c r="AI933" s="1"/>
    </row>
    <row r="934" customFormat="false" ht="12.75" hidden="false" customHeight="false" outlineLevel="0" collapsed="false">
      <c r="AI934" s="1"/>
    </row>
    <row r="935" customFormat="false" ht="12.75" hidden="false" customHeight="false" outlineLevel="0" collapsed="false">
      <c r="AI935" s="1"/>
    </row>
    <row r="936" customFormat="false" ht="12.75" hidden="false" customHeight="false" outlineLevel="0" collapsed="false">
      <c r="AI936" s="1"/>
    </row>
    <row r="937" customFormat="false" ht="12.75" hidden="false" customHeight="false" outlineLevel="0" collapsed="false">
      <c r="AI937" s="1"/>
    </row>
    <row r="938" customFormat="false" ht="12.75" hidden="false" customHeight="false" outlineLevel="0" collapsed="false">
      <c r="AI938" s="1"/>
    </row>
    <row r="939" customFormat="false" ht="12.75" hidden="false" customHeight="false" outlineLevel="0" collapsed="false">
      <c r="AI939" s="1"/>
    </row>
    <row r="940" customFormat="false" ht="12.75" hidden="false" customHeight="false" outlineLevel="0" collapsed="false">
      <c r="AI940" s="1"/>
    </row>
    <row r="941" customFormat="false" ht="12.75" hidden="false" customHeight="false" outlineLevel="0" collapsed="false">
      <c r="AI941" s="1"/>
    </row>
    <row r="942" customFormat="false" ht="12.75" hidden="false" customHeight="false" outlineLevel="0" collapsed="false">
      <c r="AI942" s="1"/>
    </row>
    <row r="943" customFormat="false" ht="12.75" hidden="false" customHeight="false" outlineLevel="0" collapsed="false">
      <c r="AI943" s="1"/>
    </row>
    <row r="944" customFormat="false" ht="12.75" hidden="false" customHeight="false" outlineLevel="0" collapsed="false">
      <c r="AI944" s="1"/>
    </row>
    <row r="945" customFormat="false" ht="12.75" hidden="false" customHeight="false" outlineLevel="0" collapsed="false">
      <c r="AI945" s="1"/>
    </row>
    <row r="946" customFormat="false" ht="12.75" hidden="false" customHeight="false" outlineLevel="0" collapsed="false">
      <c r="AI946" s="1"/>
    </row>
    <row r="947" customFormat="false" ht="12.75" hidden="false" customHeight="false" outlineLevel="0" collapsed="false">
      <c r="AI947" s="1"/>
    </row>
    <row r="948" customFormat="false" ht="12.75" hidden="false" customHeight="false" outlineLevel="0" collapsed="false">
      <c r="AI948" s="1"/>
    </row>
    <row r="949" customFormat="false" ht="12.75" hidden="false" customHeight="false" outlineLevel="0" collapsed="false">
      <c r="AI949" s="1"/>
    </row>
    <row r="950" customFormat="false" ht="12.75" hidden="false" customHeight="false" outlineLevel="0" collapsed="false">
      <c r="AI950" s="1"/>
    </row>
    <row r="951" customFormat="false" ht="12.75" hidden="false" customHeight="false" outlineLevel="0" collapsed="false">
      <c r="AI951" s="1"/>
    </row>
    <row r="952" customFormat="false" ht="12.75" hidden="false" customHeight="false" outlineLevel="0" collapsed="false">
      <c r="AI952" s="1"/>
    </row>
    <row r="953" customFormat="false" ht="12.75" hidden="false" customHeight="false" outlineLevel="0" collapsed="false">
      <c r="AI953" s="1"/>
    </row>
    <row r="954" customFormat="false" ht="12.75" hidden="false" customHeight="false" outlineLevel="0" collapsed="false">
      <c r="AI954" s="1"/>
    </row>
    <row r="955" customFormat="false" ht="12.75" hidden="false" customHeight="false" outlineLevel="0" collapsed="false">
      <c r="AI955" s="1"/>
    </row>
    <row r="956" customFormat="false" ht="12.75" hidden="false" customHeight="false" outlineLevel="0" collapsed="false">
      <c r="AI956" s="1"/>
    </row>
    <row r="957" customFormat="false" ht="12.75" hidden="false" customHeight="false" outlineLevel="0" collapsed="false">
      <c r="AI957" s="1"/>
    </row>
    <row r="958" customFormat="false" ht="12.75" hidden="false" customHeight="false" outlineLevel="0" collapsed="false">
      <c r="AI958" s="1"/>
    </row>
    <row r="959" customFormat="false" ht="12.75" hidden="false" customHeight="false" outlineLevel="0" collapsed="false">
      <c r="AI959" s="1"/>
    </row>
    <row r="960" customFormat="false" ht="12.75" hidden="false" customHeight="false" outlineLevel="0" collapsed="false">
      <c r="AI960" s="1"/>
    </row>
    <row r="961" customFormat="false" ht="12.75" hidden="false" customHeight="false" outlineLevel="0" collapsed="false">
      <c r="AI961" s="1"/>
    </row>
    <row r="962" customFormat="false" ht="12.75" hidden="false" customHeight="false" outlineLevel="0" collapsed="false">
      <c r="AI962" s="1"/>
    </row>
    <row r="963" customFormat="false" ht="12.75" hidden="false" customHeight="false" outlineLevel="0" collapsed="false">
      <c r="AI963" s="1"/>
    </row>
    <row r="964" customFormat="false" ht="12.75" hidden="false" customHeight="false" outlineLevel="0" collapsed="false">
      <c r="AI964" s="1"/>
    </row>
    <row r="965" customFormat="false" ht="12.75" hidden="false" customHeight="false" outlineLevel="0" collapsed="false">
      <c r="AI965" s="1"/>
    </row>
    <row r="966" customFormat="false" ht="12.75" hidden="false" customHeight="false" outlineLevel="0" collapsed="false">
      <c r="AI966" s="1"/>
    </row>
    <row r="967" customFormat="false" ht="12.75" hidden="false" customHeight="false" outlineLevel="0" collapsed="false">
      <c r="AI967" s="1"/>
    </row>
    <row r="968" customFormat="false" ht="12.75" hidden="false" customHeight="false" outlineLevel="0" collapsed="false">
      <c r="AI968" s="1"/>
    </row>
    <row r="969" customFormat="false" ht="12.75" hidden="false" customHeight="false" outlineLevel="0" collapsed="false">
      <c r="AI969" s="1"/>
    </row>
    <row r="970" customFormat="false" ht="12.75" hidden="false" customHeight="false" outlineLevel="0" collapsed="false">
      <c r="AI970" s="1"/>
    </row>
    <row r="971" customFormat="false" ht="12.75" hidden="false" customHeight="false" outlineLevel="0" collapsed="false">
      <c r="AI971" s="1"/>
    </row>
    <row r="972" customFormat="false" ht="12.75" hidden="false" customHeight="false" outlineLevel="0" collapsed="false">
      <c r="AI972" s="1"/>
    </row>
    <row r="973" customFormat="false" ht="12.75" hidden="false" customHeight="false" outlineLevel="0" collapsed="false">
      <c r="AI973" s="1"/>
    </row>
    <row r="974" customFormat="false" ht="12.75" hidden="false" customHeight="false" outlineLevel="0" collapsed="false">
      <c r="AI974" s="1"/>
    </row>
    <row r="975" customFormat="false" ht="12.75" hidden="false" customHeight="false" outlineLevel="0" collapsed="false">
      <c r="AI975" s="1"/>
    </row>
    <row r="976" customFormat="false" ht="12.75" hidden="false" customHeight="false" outlineLevel="0" collapsed="false">
      <c r="AI976" s="1"/>
    </row>
    <row r="977" customFormat="false" ht="12.75" hidden="false" customHeight="false" outlineLevel="0" collapsed="false">
      <c r="AI977" s="1"/>
    </row>
    <row r="978" customFormat="false" ht="12.75" hidden="false" customHeight="false" outlineLevel="0" collapsed="false">
      <c r="AI978" s="1"/>
    </row>
    <row r="979" customFormat="false" ht="12.75" hidden="false" customHeight="false" outlineLevel="0" collapsed="false">
      <c r="AI979" s="1"/>
    </row>
    <row r="980" customFormat="false" ht="12.75" hidden="false" customHeight="false" outlineLevel="0" collapsed="false">
      <c r="AI980" s="1"/>
    </row>
    <row r="981" customFormat="false" ht="12.75" hidden="false" customHeight="false" outlineLevel="0" collapsed="false">
      <c r="AI981" s="1"/>
    </row>
    <row r="982" customFormat="false" ht="12.75" hidden="false" customHeight="false" outlineLevel="0" collapsed="false">
      <c r="AI982" s="1"/>
    </row>
    <row r="983" customFormat="false" ht="12.75" hidden="false" customHeight="false" outlineLevel="0" collapsed="false">
      <c r="AI983" s="1"/>
    </row>
    <row r="984" customFormat="false" ht="12.75" hidden="false" customHeight="false" outlineLevel="0" collapsed="false">
      <c r="AI984" s="1"/>
    </row>
    <row r="985" customFormat="false" ht="12.75" hidden="false" customHeight="false" outlineLevel="0" collapsed="false">
      <c r="AI985" s="1"/>
    </row>
    <row r="986" customFormat="false" ht="12.75" hidden="false" customHeight="false" outlineLevel="0" collapsed="false">
      <c r="AI986" s="1"/>
    </row>
    <row r="987" customFormat="false" ht="12.75" hidden="false" customHeight="false" outlineLevel="0" collapsed="false">
      <c r="AI987" s="1"/>
    </row>
    <row r="988" customFormat="false" ht="12.75" hidden="false" customHeight="false" outlineLevel="0" collapsed="false">
      <c r="AI988" s="1"/>
    </row>
    <row r="989" customFormat="false" ht="12.75" hidden="false" customHeight="false" outlineLevel="0" collapsed="false">
      <c r="AI989" s="1"/>
    </row>
    <row r="990" customFormat="false" ht="12.75" hidden="false" customHeight="false" outlineLevel="0" collapsed="false">
      <c r="AI990" s="1"/>
    </row>
    <row r="991" customFormat="false" ht="12.75" hidden="false" customHeight="false" outlineLevel="0" collapsed="false">
      <c r="AI991" s="1"/>
    </row>
    <row r="992" customFormat="false" ht="12.75" hidden="false" customHeight="false" outlineLevel="0" collapsed="false">
      <c r="AI992" s="1"/>
    </row>
    <row r="993" customFormat="false" ht="12.75" hidden="false" customHeight="false" outlineLevel="0" collapsed="false">
      <c r="AI993" s="1"/>
    </row>
    <row r="994" customFormat="false" ht="12.75" hidden="false" customHeight="false" outlineLevel="0" collapsed="false">
      <c r="AI994" s="1"/>
    </row>
    <row r="995" customFormat="false" ht="12.75" hidden="false" customHeight="false" outlineLevel="0" collapsed="false">
      <c r="AI995" s="1"/>
    </row>
    <row r="996" customFormat="false" ht="12.75" hidden="false" customHeight="false" outlineLevel="0" collapsed="false">
      <c r="AI996" s="1"/>
    </row>
    <row r="997" customFormat="false" ht="12.75" hidden="false" customHeight="false" outlineLevel="0" collapsed="false">
      <c r="AI997" s="1"/>
    </row>
    <row r="998" customFormat="false" ht="12.75" hidden="false" customHeight="false" outlineLevel="0" collapsed="false">
      <c r="AI998" s="1"/>
    </row>
    <row r="999" customFormat="false" ht="12.75" hidden="false" customHeight="false" outlineLevel="0" collapsed="false">
      <c r="AI999" s="1"/>
    </row>
    <row r="1000" customFormat="false" ht="12.75" hidden="false" customHeight="false" outlineLevel="0" collapsed="false">
      <c r="AI1000" s="1"/>
    </row>
    <row r="1001" customFormat="false" ht="12.75" hidden="false" customHeight="false" outlineLevel="0" collapsed="false">
      <c r="AI1001" s="1"/>
    </row>
    <row r="1002" customFormat="false" ht="12.75" hidden="false" customHeight="false" outlineLevel="0" collapsed="false">
      <c r="AI1002" s="1"/>
    </row>
    <row r="1003" customFormat="false" ht="12.75" hidden="false" customHeight="false" outlineLevel="0" collapsed="false">
      <c r="AI1003" s="1"/>
    </row>
    <row r="1004" customFormat="false" ht="12.75" hidden="false" customHeight="false" outlineLevel="0" collapsed="false">
      <c r="AI1004" s="1"/>
    </row>
    <row r="1005" customFormat="false" ht="12.75" hidden="false" customHeight="false" outlineLevel="0" collapsed="false">
      <c r="AI1005" s="1"/>
    </row>
    <row r="1006" customFormat="false" ht="12.75" hidden="false" customHeight="false" outlineLevel="0" collapsed="false">
      <c r="AI1006" s="1"/>
    </row>
    <row r="1007" customFormat="false" ht="12.75" hidden="false" customHeight="false" outlineLevel="0" collapsed="false">
      <c r="AI1007" s="1"/>
    </row>
    <row r="1008" customFormat="false" ht="12.75" hidden="false" customHeight="false" outlineLevel="0" collapsed="false">
      <c r="AI1008" s="1"/>
    </row>
    <row r="1009" customFormat="false" ht="12.75" hidden="false" customHeight="false" outlineLevel="0" collapsed="false">
      <c r="AI1009" s="1"/>
    </row>
    <row r="1010" customFormat="false" ht="12.75" hidden="false" customHeight="false" outlineLevel="0" collapsed="false">
      <c r="AI1010" s="1"/>
    </row>
    <row r="1011" customFormat="false" ht="12.75" hidden="false" customHeight="false" outlineLevel="0" collapsed="false">
      <c r="AI1011" s="1"/>
    </row>
    <row r="1012" customFormat="false" ht="12.75" hidden="false" customHeight="false" outlineLevel="0" collapsed="false">
      <c r="AI1012" s="1"/>
    </row>
    <row r="1013" customFormat="false" ht="12.75" hidden="false" customHeight="false" outlineLevel="0" collapsed="false">
      <c r="AI1013" s="1"/>
    </row>
    <row r="1014" customFormat="false" ht="12.75" hidden="false" customHeight="false" outlineLevel="0" collapsed="false">
      <c r="AI1014" s="1"/>
    </row>
    <row r="1015" customFormat="false" ht="12.75" hidden="false" customHeight="false" outlineLevel="0" collapsed="false">
      <c r="AI1015" s="1"/>
    </row>
    <row r="1016" customFormat="false" ht="12.75" hidden="false" customHeight="false" outlineLevel="0" collapsed="false">
      <c r="AI1016" s="1"/>
    </row>
    <row r="1017" customFormat="false" ht="12.75" hidden="false" customHeight="false" outlineLevel="0" collapsed="false">
      <c r="AI1017" s="1"/>
    </row>
    <row r="1018" customFormat="false" ht="12.75" hidden="false" customHeight="false" outlineLevel="0" collapsed="false">
      <c r="AI1018" s="1"/>
    </row>
    <row r="1019" customFormat="false" ht="12.75" hidden="false" customHeight="false" outlineLevel="0" collapsed="false">
      <c r="AI1019" s="1"/>
    </row>
    <row r="1020" customFormat="false" ht="12.75" hidden="false" customHeight="false" outlineLevel="0" collapsed="false">
      <c r="AI1020" s="1"/>
    </row>
    <row r="1021" customFormat="false" ht="12.75" hidden="false" customHeight="false" outlineLevel="0" collapsed="false">
      <c r="AI1021" s="1"/>
    </row>
    <row r="1022" customFormat="false" ht="12.75" hidden="false" customHeight="false" outlineLevel="0" collapsed="false">
      <c r="AI1022" s="1"/>
    </row>
    <row r="1023" customFormat="false" ht="12.75" hidden="false" customHeight="false" outlineLevel="0" collapsed="false">
      <c r="AI1023" s="1"/>
    </row>
    <row r="1024" customFormat="false" ht="12.75" hidden="false" customHeight="false" outlineLevel="0" collapsed="false">
      <c r="AI1024" s="1"/>
    </row>
    <row r="1025" customFormat="false" ht="12.75" hidden="false" customHeight="false" outlineLevel="0" collapsed="false">
      <c r="AI1025" s="1"/>
    </row>
    <row r="1026" customFormat="false" ht="12.75" hidden="false" customHeight="false" outlineLevel="0" collapsed="false">
      <c r="AI1026" s="1"/>
    </row>
    <row r="1027" customFormat="false" ht="12.75" hidden="false" customHeight="false" outlineLevel="0" collapsed="false">
      <c r="AI1027" s="1"/>
    </row>
    <row r="1028" customFormat="false" ht="12.75" hidden="false" customHeight="false" outlineLevel="0" collapsed="false">
      <c r="AI1028" s="1"/>
    </row>
    <row r="1029" customFormat="false" ht="12.75" hidden="false" customHeight="false" outlineLevel="0" collapsed="false">
      <c r="AI1029" s="1"/>
    </row>
    <row r="1030" customFormat="false" ht="12.75" hidden="false" customHeight="false" outlineLevel="0" collapsed="false">
      <c r="AI1030" s="1"/>
    </row>
    <row r="1031" customFormat="false" ht="12.75" hidden="false" customHeight="false" outlineLevel="0" collapsed="false">
      <c r="AI1031" s="1"/>
    </row>
    <row r="1032" customFormat="false" ht="12.75" hidden="false" customHeight="false" outlineLevel="0" collapsed="false">
      <c r="AI1032" s="1"/>
    </row>
    <row r="1033" customFormat="false" ht="12.75" hidden="false" customHeight="false" outlineLevel="0" collapsed="false">
      <c r="AI1033" s="1"/>
    </row>
    <row r="1034" customFormat="false" ht="12.75" hidden="false" customHeight="false" outlineLevel="0" collapsed="false">
      <c r="AI1034" s="1"/>
    </row>
    <row r="1035" customFormat="false" ht="12.75" hidden="false" customHeight="false" outlineLevel="0" collapsed="false">
      <c r="AI1035" s="1"/>
    </row>
    <row r="1036" customFormat="false" ht="12.75" hidden="false" customHeight="false" outlineLevel="0" collapsed="false">
      <c r="AI1036" s="1"/>
    </row>
    <row r="1037" customFormat="false" ht="12.75" hidden="false" customHeight="false" outlineLevel="0" collapsed="false">
      <c r="AI1037" s="1"/>
    </row>
    <row r="1038" customFormat="false" ht="12.75" hidden="false" customHeight="false" outlineLevel="0" collapsed="false">
      <c r="AI1038" s="1"/>
    </row>
    <row r="1039" customFormat="false" ht="12.75" hidden="false" customHeight="false" outlineLevel="0" collapsed="false">
      <c r="AI1039" s="1"/>
    </row>
    <row r="1040" customFormat="false" ht="12.75" hidden="false" customHeight="false" outlineLevel="0" collapsed="false">
      <c r="AI1040" s="1"/>
    </row>
    <row r="1041" customFormat="false" ht="12.75" hidden="false" customHeight="false" outlineLevel="0" collapsed="false">
      <c r="AI1041" s="1"/>
    </row>
    <row r="1042" customFormat="false" ht="12.75" hidden="false" customHeight="false" outlineLevel="0" collapsed="false">
      <c r="AI1042" s="1"/>
    </row>
    <row r="1043" customFormat="false" ht="12.75" hidden="false" customHeight="false" outlineLevel="0" collapsed="false">
      <c r="AI1043" s="1"/>
    </row>
    <row r="1044" customFormat="false" ht="12.75" hidden="false" customHeight="false" outlineLevel="0" collapsed="false">
      <c r="AI1044" s="1"/>
    </row>
    <row r="1045" customFormat="false" ht="12.75" hidden="false" customHeight="false" outlineLevel="0" collapsed="false">
      <c r="AI1045" s="1"/>
    </row>
    <row r="1046" customFormat="false" ht="12.75" hidden="false" customHeight="false" outlineLevel="0" collapsed="false">
      <c r="AI1046" s="1"/>
    </row>
    <row r="1047" customFormat="false" ht="12.75" hidden="false" customHeight="false" outlineLevel="0" collapsed="false">
      <c r="AI1047" s="1"/>
    </row>
  </sheetData>
  <sheetProtection sheet="true" password="993b" objects="true" scenarios="true"/>
  <mergeCells count="184">
    <mergeCell ref="B1:C1"/>
    <mergeCell ref="D1:E1"/>
    <mergeCell ref="G1:H1"/>
    <mergeCell ref="J1:K1"/>
    <mergeCell ref="M1:N1"/>
    <mergeCell ref="P1:Q1"/>
    <mergeCell ref="S1:T1"/>
    <mergeCell ref="V1:W1"/>
    <mergeCell ref="Y1:Z1"/>
    <mergeCell ref="AC1:AD1"/>
    <mergeCell ref="AF1:AG1"/>
    <mergeCell ref="D3:E3"/>
    <mergeCell ref="G3:H3"/>
    <mergeCell ref="J3:K3"/>
    <mergeCell ref="M3:N3"/>
    <mergeCell ref="P3:Q3"/>
    <mergeCell ref="S3:T3"/>
    <mergeCell ref="V3:W3"/>
    <mergeCell ref="Y3:Z3"/>
    <mergeCell ref="AC3:AD3"/>
    <mergeCell ref="AF3:AG3"/>
    <mergeCell ref="AL4:AM4"/>
    <mergeCell ref="AN4:AO4"/>
    <mergeCell ref="AP4:AQ4"/>
    <mergeCell ref="D5:E5"/>
    <mergeCell ref="G5:H5"/>
    <mergeCell ref="J5:K5"/>
    <mergeCell ref="M5:N5"/>
    <mergeCell ref="P5:Q5"/>
    <mergeCell ref="S5:T5"/>
    <mergeCell ref="V5:W5"/>
    <mergeCell ref="Y5:Z5"/>
    <mergeCell ref="AC5:AD5"/>
    <mergeCell ref="AF5:AG5"/>
    <mergeCell ref="D7:E7"/>
    <mergeCell ref="G7:H7"/>
    <mergeCell ref="J7:K7"/>
    <mergeCell ref="M7:N7"/>
    <mergeCell ref="P7:Q7"/>
    <mergeCell ref="S7:T7"/>
    <mergeCell ref="V7:W7"/>
    <mergeCell ref="Y7:Z7"/>
    <mergeCell ref="AC7:AD7"/>
    <mergeCell ref="AF7:AG7"/>
    <mergeCell ref="D9:E9"/>
    <mergeCell ref="G9:H9"/>
    <mergeCell ref="J9:K9"/>
    <mergeCell ref="M9:N9"/>
    <mergeCell ref="P9:Q9"/>
    <mergeCell ref="S9:T9"/>
    <mergeCell ref="V9:W9"/>
    <mergeCell ref="Y9:Z9"/>
    <mergeCell ref="AC9:AD9"/>
    <mergeCell ref="AF9:AG9"/>
    <mergeCell ref="D11:E11"/>
    <mergeCell ref="G11:H11"/>
    <mergeCell ref="J11:K11"/>
    <mergeCell ref="M11:N11"/>
    <mergeCell ref="P11:Q11"/>
    <mergeCell ref="S11:T11"/>
    <mergeCell ref="V11:W11"/>
    <mergeCell ref="Y11:Z11"/>
    <mergeCell ref="AC11:AD11"/>
    <mergeCell ref="AF11:AG11"/>
    <mergeCell ref="D13:E13"/>
    <mergeCell ref="G13:H13"/>
    <mergeCell ref="J13:K13"/>
    <mergeCell ref="M13:N13"/>
    <mergeCell ref="P13:Q13"/>
    <mergeCell ref="S13:T13"/>
    <mergeCell ref="V13:W13"/>
    <mergeCell ref="Y13:Z13"/>
    <mergeCell ref="AC13:AD13"/>
    <mergeCell ref="AF13:AG13"/>
    <mergeCell ref="A15:C15"/>
    <mergeCell ref="D15:E15"/>
    <mergeCell ref="P15:Q15"/>
    <mergeCell ref="S15:T15"/>
    <mergeCell ref="V15:W15"/>
    <mergeCell ref="Y15:Z15"/>
    <mergeCell ref="AC15:AD15"/>
    <mergeCell ref="AF15:AG15"/>
    <mergeCell ref="D17:E17"/>
    <mergeCell ref="G17:H17"/>
    <mergeCell ref="J17:K17"/>
    <mergeCell ref="M17:N17"/>
    <mergeCell ref="P17:Q17"/>
    <mergeCell ref="S17:T17"/>
    <mergeCell ref="V17:W17"/>
    <mergeCell ref="Y17:Z17"/>
    <mergeCell ref="AC17:AD17"/>
    <mergeCell ref="AF17:AG17"/>
    <mergeCell ref="D21:E21"/>
    <mergeCell ref="G21:H21"/>
    <mergeCell ref="J21:K21"/>
    <mergeCell ref="P21:Q21"/>
    <mergeCell ref="S21:T21"/>
    <mergeCell ref="V21:W21"/>
    <mergeCell ref="Y21:Z21"/>
    <mergeCell ref="AC21:AD21"/>
    <mergeCell ref="D23:E23"/>
    <mergeCell ref="G23:H23"/>
    <mergeCell ref="J23:K23"/>
    <mergeCell ref="P23:Q23"/>
    <mergeCell ref="S23:T23"/>
    <mergeCell ref="V23:W23"/>
    <mergeCell ref="Y23:Z23"/>
    <mergeCell ref="AC23:AD23"/>
    <mergeCell ref="AF23:AG23"/>
    <mergeCell ref="D25:E25"/>
    <mergeCell ref="G25:H25"/>
    <mergeCell ref="J25:K25"/>
    <mergeCell ref="P25:Q25"/>
    <mergeCell ref="S25:T25"/>
    <mergeCell ref="V25:W25"/>
    <mergeCell ref="Y25:Z25"/>
    <mergeCell ref="AC25:AD25"/>
    <mergeCell ref="AF25:AG25"/>
    <mergeCell ref="D27:E27"/>
    <mergeCell ref="G27:H27"/>
    <mergeCell ref="J27:K27"/>
    <mergeCell ref="P27:Q27"/>
    <mergeCell ref="S27:T27"/>
    <mergeCell ref="V27:W27"/>
    <mergeCell ref="Y27:Z27"/>
    <mergeCell ref="AC27:AD27"/>
    <mergeCell ref="AF27:AG27"/>
    <mergeCell ref="J29:K29"/>
    <mergeCell ref="P29:Q29"/>
    <mergeCell ref="S29:T29"/>
    <mergeCell ref="V29:W29"/>
    <mergeCell ref="Y29:Z29"/>
    <mergeCell ref="AC29:AD29"/>
    <mergeCell ref="AF29:AG29"/>
    <mergeCell ref="D31:E31"/>
    <mergeCell ref="G31:H31"/>
    <mergeCell ref="J31:K31"/>
    <mergeCell ref="P31:Q31"/>
    <mergeCell ref="S31:T31"/>
    <mergeCell ref="V31:W31"/>
    <mergeCell ref="Y31:Z31"/>
    <mergeCell ref="AC31:AD31"/>
    <mergeCell ref="AF31:AG31"/>
    <mergeCell ref="D33:E33"/>
    <mergeCell ref="G33:H33"/>
    <mergeCell ref="J33:K33"/>
    <mergeCell ref="P33:Q33"/>
    <mergeCell ref="S33:T33"/>
    <mergeCell ref="V33:W33"/>
    <mergeCell ref="Y33:Z33"/>
    <mergeCell ref="AC33:AD33"/>
    <mergeCell ref="AF33:AG33"/>
    <mergeCell ref="D35:E35"/>
    <mergeCell ref="P35:Q35"/>
    <mergeCell ref="S35:T35"/>
    <mergeCell ref="V35:W35"/>
    <mergeCell ref="Y35:Z35"/>
    <mergeCell ref="AC35:AD35"/>
    <mergeCell ref="AF35:AG35"/>
    <mergeCell ref="D37:E37"/>
    <mergeCell ref="G37:H37"/>
    <mergeCell ref="P37:Q37"/>
    <mergeCell ref="S37:T37"/>
    <mergeCell ref="V37:W37"/>
    <mergeCell ref="Y37:Z37"/>
    <mergeCell ref="AC37:AD37"/>
    <mergeCell ref="AF37:AG37"/>
    <mergeCell ref="D39:E39"/>
    <mergeCell ref="G39:H39"/>
    <mergeCell ref="M39:N39"/>
    <mergeCell ref="AC39:AD39"/>
    <mergeCell ref="AF39:AG39"/>
    <mergeCell ref="D41:E41"/>
    <mergeCell ref="G41:H41"/>
    <mergeCell ref="M41:N41"/>
    <mergeCell ref="AC41:AD41"/>
    <mergeCell ref="AF41:AG41"/>
    <mergeCell ref="D43:E43"/>
    <mergeCell ref="G43:H43"/>
    <mergeCell ref="J43:K43"/>
    <mergeCell ref="M43:N43"/>
    <mergeCell ref="AF43:AG43"/>
    <mergeCell ref="D45:E45"/>
    <mergeCell ref="M45:N45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M1047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G48" activeCellId="0" sqref="G4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56"/>
    <col collapsed="false" customWidth="true" hidden="false" outlineLevel="0" max="2" min="2" style="1" width="5.28"/>
    <col collapsed="false" customWidth="true" hidden="false" outlineLevel="0" max="4" min="3" style="1" width="5.85"/>
    <col collapsed="false" customWidth="true" hidden="false" outlineLevel="0" max="5" min="5" style="1" width="5.99"/>
    <col collapsed="false" customWidth="true" hidden="false" outlineLevel="0" max="6" min="6" style="1" width="0.7"/>
    <col collapsed="false" customWidth="true" hidden="false" outlineLevel="0" max="7" min="7" style="1" width="4.85"/>
    <col collapsed="false" customWidth="true" hidden="false" outlineLevel="0" max="8" min="8" style="1" width="5.71"/>
    <col collapsed="false" customWidth="true" hidden="false" outlineLevel="0" max="9" min="9" style="1" width="0.7"/>
    <col collapsed="false" customWidth="true" hidden="false" outlineLevel="0" max="10" min="10" style="1" width="5.28"/>
    <col collapsed="false" customWidth="true" hidden="false" outlineLevel="0" max="11" min="11" style="1" width="5.85"/>
    <col collapsed="false" customWidth="true" hidden="false" outlineLevel="0" max="12" min="12" style="1" width="0.85"/>
    <col collapsed="false" customWidth="true" hidden="false" outlineLevel="0" max="13" min="13" style="1" width="5.85"/>
    <col collapsed="false" customWidth="true" hidden="false" outlineLevel="0" max="14" min="14" style="1" width="5.56"/>
    <col collapsed="false" customWidth="true" hidden="false" outlineLevel="0" max="15" min="15" style="1" width="1.13"/>
    <col collapsed="false" customWidth="true" hidden="false" outlineLevel="0" max="16" min="16" style="1" width="5.71"/>
    <col collapsed="false" customWidth="true" hidden="false" outlineLevel="0" max="17" min="17" style="1" width="5.41"/>
    <col collapsed="false" customWidth="true" hidden="false" outlineLevel="0" max="18" min="18" style="1" width="0.99"/>
    <col collapsed="false" customWidth="true" hidden="false" outlineLevel="0" max="19" min="19" style="1" width="5.71"/>
    <col collapsed="false" customWidth="true" hidden="false" outlineLevel="0" max="20" min="20" style="1" width="5.99"/>
    <col collapsed="false" customWidth="true" hidden="false" outlineLevel="0" max="21" min="21" style="1" width="0.7"/>
    <col collapsed="false" customWidth="true" hidden="false" outlineLevel="0" max="22" min="22" style="1" width="5.99"/>
    <col collapsed="false" customWidth="true" hidden="false" outlineLevel="0" max="23" min="23" style="1" width="5.56"/>
    <col collapsed="false" customWidth="true" hidden="false" outlineLevel="0" max="24" min="24" style="1" width="0.85"/>
    <col collapsed="false" customWidth="true" hidden="false" outlineLevel="0" max="26" min="25" style="1" width="5.41"/>
    <col collapsed="false" customWidth="true" hidden="false" outlineLevel="0" max="27" min="27" style="1" width="1.13"/>
    <col collapsed="false" customWidth="true" hidden="false" outlineLevel="0" max="28" min="28" style="1" width="6.28"/>
    <col collapsed="false" customWidth="true" hidden="false" outlineLevel="0" max="30" min="29" style="1" width="5.28"/>
    <col collapsed="false" customWidth="true" hidden="false" outlineLevel="0" max="31" min="31" style="1" width="1.41"/>
    <col collapsed="false" customWidth="true" hidden="false" outlineLevel="0" max="32" min="32" style="1" width="5.28"/>
    <col collapsed="false" customWidth="true" hidden="false" outlineLevel="0" max="33" min="33" style="1" width="4.85"/>
    <col collapsed="false" customWidth="true" hidden="false" outlineLevel="0" max="34" min="34" style="1" width="1.28"/>
    <col collapsed="false" customWidth="true" hidden="false" outlineLevel="0" max="35" min="35" style="2" width="2.28"/>
    <col collapsed="false" customWidth="true" hidden="false" outlineLevel="0" max="36" min="36" style="1" width="1.13"/>
    <col collapsed="false" customWidth="true" hidden="false" outlineLevel="0" max="37" min="37" style="1" width="5.56"/>
    <col collapsed="false" customWidth="true" hidden="false" outlineLevel="0" max="39" min="38" style="1" width="6.28"/>
    <col collapsed="false" customWidth="true" hidden="false" outlineLevel="0" max="41" min="40" style="1" width="5.41"/>
    <col collapsed="false" customWidth="true" hidden="false" outlineLevel="0" max="43" min="42" style="1" width="7.14"/>
    <col collapsed="false" customWidth="true" hidden="false" outlineLevel="0" max="44" min="44" style="1" width="2.13"/>
    <col collapsed="false" customWidth="true" hidden="false" outlineLevel="0" max="45" min="45" style="1" width="9.56"/>
    <col collapsed="false" customWidth="false" hidden="false" outlineLevel="0" max="47" min="46" style="1" width="9.14"/>
    <col collapsed="false" customWidth="true" hidden="false" outlineLevel="0" max="48" min="48" style="1" width="8.85"/>
    <col collapsed="false" customWidth="false" hidden="false" outlineLevel="0" max="49" min="49" style="1" width="9.14"/>
    <col collapsed="false" customWidth="true" hidden="false" outlineLevel="0" max="50" min="50" style="1" width="3.99"/>
    <col collapsed="false" customWidth="true" hidden="false" outlineLevel="0" max="52" min="51" style="1" width="3.85"/>
    <col collapsed="false" customWidth="true" hidden="false" outlineLevel="0" max="53" min="53" style="1" width="4.7"/>
    <col collapsed="false" customWidth="true" hidden="false" outlineLevel="0" max="54" min="54" style="1" width="2.56"/>
    <col collapsed="false" customWidth="true" hidden="false" outlineLevel="0" max="55" min="55" style="1" width="2.99"/>
    <col collapsed="false" customWidth="true" hidden="false" outlineLevel="0" max="56" min="56" style="1" width="2.7"/>
    <col collapsed="false" customWidth="true" hidden="false" outlineLevel="0" max="57" min="57" style="1" width="2.13"/>
    <col collapsed="false" customWidth="true" hidden="false" outlineLevel="0" max="58" min="58" style="1" width="2.99"/>
    <col collapsed="false" customWidth="true" hidden="false" outlineLevel="0" max="59" min="59" style="1" width="3.85"/>
    <col collapsed="false" customWidth="true" hidden="false" outlineLevel="0" max="61" min="60" style="1" width="4.85"/>
    <col collapsed="false" customWidth="true" hidden="false" outlineLevel="0" max="62" min="62" style="1" width="5.71"/>
    <col collapsed="false" customWidth="true" hidden="false" outlineLevel="0" max="63" min="63" style="1" width="0.85"/>
    <col collapsed="false" customWidth="true" hidden="false" outlineLevel="0" max="65" min="64" style="1" width="4.85"/>
    <col collapsed="false" customWidth="true" hidden="false" outlineLevel="0" max="66" min="66" style="1" width="5.71"/>
    <col collapsed="false" customWidth="true" hidden="false" outlineLevel="0" max="67" min="67" style="1" width="3.14"/>
    <col collapsed="false" customWidth="true" hidden="false" outlineLevel="0" max="69" min="68" style="1" width="4.85"/>
    <col collapsed="false" customWidth="true" hidden="false" outlineLevel="0" max="70" min="70" style="1" width="5.71"/>
    <col collapsed="false" customWidth="true" hidden="false" outlineLevel="0" max="71" min="71" style="1" width="0.85"/>
    <col collapsed="false" customWidth="true" hidden="false" outlineLevel="0" max="73" min="72" style="1" width="4.85"/>
    <col collapsed="false" customWidth="true" hidden="false" outlineLevel="0" max="74" min="74" style="1" width="5.56"/>
    <col collapsed="false" customWidth="true" hidden="false" outlineLevel="0" max="75" min="75" style="1" width="2.42"/>
    <col collapsed="false" customWidth="true" hidden="false" outlineLevel="0" max="77" min="76" style="1" width="4.85"/>
    <col collapsed="false" customWidth="true" hidden="false" outlineLevel="0" max="78" min="78" style="1" width="5.71"/>
    <col collapsed="false" customWidth="true" hidden="false" outlineLevel="0" max="79" min="79" style="1" width="1.28"/>
    <col collapsed="false" customWidth="true" hidden="false" outlineLevel="0" max="81" min="80" style="1" width="4.85"/>
    <col collapsed="false" customWidth="true" hidden="false" outlineLevel="0" max="82" min="82" style="1" width="5.71"/>
    <col collapsed="false" customWidth="false" hidden="false" outlineLevel="0" max="84" min="83" style="1" width="9.14"/>
    <col collapsed="false" customWidth="true" hidden="false" outlineLevel="0" max="86" min="85" style="1" width="5.85"/>
    <col collapsed="false" customWidth="false" hidden="false" outlineLevel="0" max="101" min="87" style="1" width="9.14"/>
    <col collapsed="false" customWidth="true" hidden="false" outlineLevel="0" max="102" min="102" style="1" width="3.85"/>
    <col collapsed="false" customWidth="true" hidden="false" outlineLevel="0" max="111" min="103" style="1" width="3.99"/>
    <col collapsed="false" customWidth="true" hidden="false" outlineLevel="0" max="112" min="112" style="1" width="5.71"/>
    <col collapsed="false" customWidth="true" hidden="false" outlineLevel="0" max="113" min="113" style="1" width="8.7"/>
    <col collapsed="false" customWidth="true" hidden="false" outlineLevel="0" max="114" min="114" style="1" width="7.99"/>
    <col collapsed="false" customWidth="false" hidden="false" outlineLevel="0" max="115" min="115" style="1" width="9.14"/>
    <col collapsed="false" customWidth="true" hidden="false" outlineLevel="0" max="116" min="116" style="1" width="5.41"/>
    <col collapsed="false" customWidth="true" hidden="false" outlineLevel="0" max="117" min="117" style="1" width="10.13"/>
    <col collapsed="false" customWidth="true" hidden="false" outlineLevel="0" max="118" min="118" style="1" width="6.7"/>
    <col collapsed="false" customWidth="true" hidden="false" outlineLevel="0" max="129" min="119" style="1" width="4.85"/>
    <col collapsed="false" customWidth="false" hidden="false" outlineLevel="0" max="257" min="130" style="1" width="9.14"/>
  </cols>
  <sheetData>
    <row r="1" customFormat="false" ht="15.75" hidden="false" customHeight="false" outlineLevel="0" collapsed="false">
      <c r="A1" s="3"/>
      <c r="B1" s="4" t="n">
        <v>37292</v>
      </c>
      <c r="C1" s="4"/>
      <c r="D1" s="5" t="s">
        <v>0</v>
      </c>
      <c r="E1" s="5"/>
      <c r="F1" s="6"/>
      <c r="G1" s="5" t="s">
        <v>1</v>
      </c>
      <c r="H1" s="5"/>
      <c r="I1" s="6"/>
      <c r="J1" s="5" t="s">
        <v>2</v>
      </c>
      <c r="K1" s="5"/>
      <c r="L1" s="6"/>
      <c r="M1" s="5" t="s">
        <v>3</v>
      </c>
      <c r="N1" s="5"/>
      <c r="O1" s="7"/>
      <c r="P1" s="8" t="s">
        <v>4</v>
      </c>
      <c r="Q1" s="8"/>
      <c r="R1" s="6"/>
      <c r="S1" s="8" t="s">
        <v>5</v>
      </c>
      <c r="T1" s="8"/>
      <c r="U1" s="6"/>
      <c r="V1" s="8" t="s">
        <v>6</v>
      </c>
      <c r="W1" s="8"/>
      <c r="X1" s="6"/>
      <c r="Y1" s="8" t="s">
        <v>7</v>
      </c>
      <c r="Z1" s="8"/>
      <c r="AA1" s="6"/>
      <c r="AB1" s="2"/>
      <c r="AC1" s="5" t="s">
        <v>8</v>
      </c>
      <c r="AD1" s="5"/>
      <c r="AE1" s="2"/>
      <c r="AF1" s="5" t="s">
        <v>9</v>
      </c>
      <c r="AG1" s="5"/>
      <c r="AH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2" hidden="false" customHeight="true" outlineLevel="0" collapsed="false">
      <c r="A2" s="4" t="s">
        <v>10</v>
      </c>
      <c r="B2" s="9" t="n">
        <v>2.07</v>
      </c>
      <c r="C2" s="10" t="s">
        <v>11</v>
      </c>
      <c r="D2" s="73" t="n">
        <v>20.1</v>
      </c>
      <c r="E2" s="73" t="n">
        <v>20.2</v>
      </c>
      <c r="F2" s="6"/>
      <c r="G2" s="73" t="n">
        <v>19.25</v>
      </c>
      <c r="H2" s="73" t="n">
        <v>19.75</v>
      </c>
      <c r="I2" s="6"/>
      <c r="J2" s="73" t="n">
        <v>19.5</v>
      </c>
      <c r="K2" s="73" t="n">
        <v>20</v>
      </c>
      <c r="L2" s="6"/>
      <c r="M2" s="73" t="n">
        <v>24.15</v>
      </c>
      <c r="N2" s="73" t="n">
        <v>24.3</v>
      </c>
      <c r="O2" s="7"/>
      <c r="P2" s="13" t="n">
        <f aca="false">D2-H2</f>
        <v>0.350000000000001</v>
      </c>
      <c r="Q2" s="13" t="n">
        <f aca="false">E2-G2</f>
        <v>0.949999999999999</v>
      </c>
      <c r="R2" s="6"/>
      <c r="S2" s="13" t="n">
        <f aca="false">M2-E2</f>
        <v>3.95</v>
      </c>
      <c r="T2" s="13" t="n">
        <f aca="false">N2-D2</f>
        <v>4.2</v>
      </c>
      <c r="U2" s="6"/>
      <c r="V2" s="13" t="n">
        <f aca="false">J2-E2</f>
        <v>-0.699999999999999</v>
      </c>
      <c r="W2" s="13" t="n">
        <f aca="false">K2-D2</f>
        <v>-0.100000000000001</v>
      </c>
      <c r="X2" s="6"/>
      <c r="Y2" s="13" t="n">
        <f aca="false">J2-H2</f>
        <v>-0.25</v>
      </c>
      <c r="Z2" s="13" t="n">
        <f aca="false">K2-G2</f>
        <v>0.75</v>
      </c>
      <c r="AA2" s="6"/>
      <c r="AB2" s="10" t="s">
        <v>11</v>
      </c>
      <c r="AC2" s="73" t="n">
        <v>20.9</v>
      </c>
      <c r="AD2" s="73" t="n">
        <v>21.1</v>
      </c>
      <c r="AE2" s="2"/>
      <c r="AF2" s="73" t="n">
        <v>23</v>
      </c>
      <c r="AG2" s="73" t="n">
        <v>25</v>
      </c>
      <c r="AH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0.5" hidden="false" customHeight="true" outlineLevel="0" collapsed="false">
      <c r="A3" s="4"/>
      <c r="B3" s="3"/>
      <c r="C3" s="14"/>
      <c r="D3" s="15" t="s">
        <v>12</v>
      </c>
      <c r="E3" s="15"/>
      <c r="F3" s="6"/>
      <c r="G3" s="16"/>
      <c r="H3" s="16"/>
      <c r="I3" s="6"/>
      <c r="J3" s="16"/>
      <c r="K3" s="16"/>
      <c r="L3" s="6"/>
      <c r="M3" s="15" t="s">
        <v>13</v>
      </c>
      <c r="N3" s="15"/>
      <c r="O3" s="7"/>
      <c r="P3" s="67" t="s">
        <v>129</v>
      </c>
      <c r="Q3" s="67"/>
      <c r="R3" s="6"/>
      <c r="S3" s="67" t="s">
        <v>130</v>
      </c>
      <c r="T3" s="67"/>
      <c r="U3" s="6"/>
      <c r="V3" s="17" t="s">
        <v>16</v>
      </c>
      <c r="W3" s="17"/>
      <c r="X3" s="6"/>
      <c r="Y3" s="67" t="s">
        <v>86</v>
      </c>
      <c r="Z3" s="67"/>
      <c r="AA3" s="6"/>
      <c r="AB3" s="14"/>
      <c r="AC3" s="15"/>
      <c r="AD3" s="15"/>
      <c r="AE3" s="2"/>
      <c r="AF3" s="15"/>
      <c r="AG3" s="15"/>
      <c r="AH3" s="2"/>
      <c r="AJ3" s="2"/>
      <c r="AK3" s="2"/>
      <c r="AL3" s="2"/>
      <c r="AM3" s="2"/>
      <c r="AN3" s="2"/>
      <c r="AO3" s="2"/>
      <c r="AP3" s="2"/>
      <c r="AQ3" s="2"/>
      <c r="AR3" s="2"/>
    </row>
    <row r="4" customFormat="false" ht="12" hidden="false" customHeight="true" outlineLevel="0" collapsed="false">
      <c r="A4" s="4" t="s">
        <v>18</v>
      </c>
      <c r="B4" s="9" t="n">
        <v>2.145</v>
      </c>
      <c r="C4" s="10" t="s">
        <v>19</v>
      </c>
      <c r="D4" s="73" t="n">
        <v>21.15</v>
      </c>
      <c r="E4" s="73" t="n">
        <v>21.25</v>
      </c>
      <c r="F4" s="6"/>
      <c r="G4" s="73" t="n">
        <v>19.8</v>
      </c>
      <c r="H4" s="73" t="n">
        <v>20.1</v>
      </c>
      <c r="I4" s="6"/>
      <c r="J4" s="73" t="n">
        <f aca="false">D4-0.6</f>
        <v>20.55</v>
      </c>
      <c r="K4" s="73" t="n">
        <f aca="false">J4+0.5</f>
        <v>21.05</v>
      </c>
      <c r="L4" s="6"/>
      <c r="M4" s="73" t="n">
        <v>25</v>
      </c>
      <c r="N4" s="73" t="n">
        <v>25.05</v>
      </c>
      <c r="O4" s="7"/>
      <c r="P4" s="13" t="n">
        <f aca="false">D4-H4</f>
        <v>1.05</v>
      </c>
      <c r="Q4" s="13" t="n">
        <f aca="false">E4-G4</f>
        <v>1.45</v>
      </c>
      <c r="R4" s="6"/>
      <c r="S4" s="13" t="n">
        <f aca="false">M4-E4</f>
        <v>3.75</v>
      </c>
      <c r="T4" s="13" t="n">
        <f aca="false">N4-D4</f>
        <v>3.9</v>
      </c>
      <c r="U4" s="6"/>
      <c r="V4" s="13" t="n">
        <f aca="false">D4-K4</f>
        <v>0.100000000000001</v>
      </c>
      <c r="W4" s="13" t="n">
        <f aca="false">E4-J4</f>
        <v>0.700000000000003</v>
      </c>
      <c r="X4" s="6"/>
      <c r="Y4" s="13" t="n">
        <f aca="false">J4-H4</f>
        <v>0.449999999999996</v>
      </c>
      <c r="Z4" s="13" t="n">
        <f aca="false">K4-G4</f>
        <v>1.25</v>
      </c>
      <c r="AA4" s="6"/>
      <c r="AB4" s="10" t="s">
        <v>19</v>
      </c>
      <c r="AC4" s="73" t="n">
        <f aca="false">D4-0.1</f>
        <v>21.05</v>
      </c>
      <c r="AD4" s="73" t="n">
        <f aca="false">AC4+0.25</f>
        <v>21.3</v>
      </c>
      <c r="AE4" s="2"/>
      <c r="AF4" s="73" t="n">
        <f aca="false">D4+1.25</f>
        <v>22.4</v>
      </c>
      <c r="AG4" s="73" t="n">
        <f aca="false">AF4+0.75</f>
        <v>23.15</v>
      </c>
      <c r="AH4" s="2"/>
      <c r="AJ4" s="2"/>
      <c r="AK4" s="18" t="s">
        <v>20</v>
      </c>
      <c r="AL4" s="5" t="s">
        <v>21</v>
      </c>
      <c r="AM4" s="5"/>
      <c r="AN4" s="5" t="s">
        <v>22</v>
      </c>
      <c r="AO4" s="5"/>
      <c r="AP4" s="5" t="s">
        <v>23</v>
      </c>
      <c r="AQ4" s="5"/>
      <c r="AR4" s="2"/>
    </row>
    <row r="5" customFormat="false" ht="11.25" hidden="false" customHeight="true" outlineLevel="0" collapsed="false">
      <c r="A5" s="4"/>
      <c r="B5" s="3"/>
      <c r="C5" s="19"/>
      <c r="D5" s="68" t="s">
        <v>24</v>
      </c>
      <c r="E5" s="68"/>
      <c r="F5" s="6"/>
      <c r="G5" s="20" t="s">
        <v>73</v>
      </c>
      <c r="H5" s="20"/>
      <c r="I5" s="6"/>
      <c r="J5" s="16"/>
      <c r="K5" s="16"/>
      <c r="L5" s="6"/>
      <c r="M5" s="21"/>
      <c r="N5" s="21"/>
      <c r="O5" s="7"/>
      <c r="P5" s="67" t="s">
        <v>131</v>
      </c>
      <c r="Q5" s="67"/>
      <c r="R5" s="6"/>
      <c r="S5" s="67" t="s">
        <v>132</v>
      </c>
      <c r="T5" s="67"/>
      <c r="U5" s="6"/>
      <c r="V5" s="67" t="s">
        <v>27</v>
      </c>
      <c r="W5" s="67"/>
      <c r="X5" s="6"/>
      <c r="Y5" s="67" t="s">
        <v>133</v>
      </c>
      <c r="Z5" s="67"/>
      <c r="AA5" s="6"/>
      <c r="AB5" s="19"/>
      <c r="AC5" s="15"/>
      <c r="AD5" s="15"/>
      <c r="AE5" s="2"/>
      <c r="AF5" s="15"/>
      <c r="AG5" s="15"/>
      <c r="AH5" s="2"/>
      <c r="AJ5" s="2"/>
      <c r="AK5" s="2"/>
      <c r="AL5" s="2"/>
      <c r="AM5" s="2"/>
      <c r="AN5" s="2"/>
      <c r="AO5" s="2"/>
      <c r="AP5" s="2"/>
      <c r="AQ5" s="2"/>
      <c r="AR5" s="2"/>
    </row>
    <row r="6" customFormat="false" ht="12" hidden="false" customHeight="true" outlineLevel="0" collapsed="false">
      <c r="A6" s="4" t="s">
        <v>29</v>
      </c>
      <c r="B6" s="9" t="n">
        <v>2.22</v>
      </c>
      <c r="C6" s="10" t="s">
        <v>30</v>
      </c>
      <c r="D6" s="73" t="n">
        <v>24.6</v>
      </c>
      <c r="E6" s="73" t="n">
        <v>24.75</v>
      </c>
      <c r="F6" s="6"/>
      <c r="G6" s="74" t="n">
        <v>22.75</v>
      </c>
      <c r="H6" s="74" t="n">
        <v>22.95</v>
      </c>
      <c r="I6" s="6"/>
      <c r="J6" s="73" t="n">
        <v>23.75</v>
      </c>
      <c r="K6" s="73" t="n">
        <v>24.25</v>
      </c>
      <c r="L6" s="6"/>
      <c r="M6" s="73" t="n">
        <v>28.2</v>
      </c>
      <c r="N6" s="73" t="n">
        <v>28.45</v>
      </c>
      <c r="O6" s="7"/>
      <c r="P6" s="13" t="n">
        <f aca="false">D6-H6</f>
        <v>1.65</v>
      </c>
      <c r="Q6" s="13" t="n">
        <f aca="false">E6-G6</f>
        <v>2</v>
      </c>
      <c r="R6" s="6"/>
      <c r="S6" s="13" t="n">
        <f aca="false">M6-E6</f>
        <v>3.45</v>
      </c>
      <c r="T6" s="13" t="n">
        <f aca="false">N6-D6</f>
        <v>3.85</v>
      </c>
      <c r="U6" s="6"/>
      <c r="V6" s="13" t="n">
        <f aca="false">D6-K6</f>
        <v>0.350000000000001</v>
      </c>
      <c r="W6" s="13" t="n">
        <f aca="false">E6-J6</f>
        <v>1</v>
      </c>
      <c r="X6" s="6"/>
      <c r="Y6" s="13" t="n">
        <f aca="false">J6-H6</f>
        <v>0.800000000000001</v>
      </c>
      <c r="Z6" s="13" t="n">
        <f aca="false">K6-G6</f>
        <v>1.5</v>
      </c>
      <c r="AA6" s="6"/>
      <c r="AB6" s="10" t="s">
        <v>30</v>
      </c>
      <c r="AC6" s="73" t="n">
        <f aca="false">D6-0.75</f>
        <v>23.85</v>
      </c>
      <c r="AD6" s="73" t="n">
        <f aca="false">AC6+0.25</f>
        <v>24.1</v>
      </c>
      <c r="AE6" s="23"/>
      <c r="AF6" s="73" t="n">
        <f aca="false">D6+1.25</f>
        <v>25.85</v>
      </c>
      <c r="AG6" s="73" t="n">
        <f aca="false">AF6+0.25</f>
        <v>26.1</v>
      </c>
      <c r="AH6" s="2"/>
      <c r="AJ6" s="2"/>
      <c r="AK6" s="24" t="s">
        <v>31</v>
      </c>
      <c r="AL6" s="25" t="n">
        <f aca="false">B2</f>
        <v>2.07</v>
      </c>
      <c r="AM6" s="25" t="n">
        <f aca="false">AL6+0.01</f>
        <v>2.08</v>
      </c>
      <c r="AN6" s="26" t="n">
        <f aca="false">D4</f>
        <v>21.15</v>
      </c>
      <c r="AO6" s="26" t="n">
        <f aca="false">E4</f>
        <v>21.25</v>
      </c>
      <c r="AP6" s="25" t="n">
        <f aca="false">AN6/AL6</f>
        <v>10.2173913043478</v>
      </c>
      <c r="AQ6" s="25" t="n">
        <f aca="false">AO6/AM6</f>
        <v>10.2163461538462</v>
      </c>
      <c r="AR6" s="2"/>
    </row>
    <row r="7" customFormat="false" ht="10.5" hidden="false" customHeight="true" outlineLevel="0" collapsed="false">
      <c r="A7" s="4"/>
      <c r="B7" s="3"/>
      <c r="C7" s="14"/>
      <c r="D7" s="15" t="s">
        <v>32</v>
      </c>
      <c r="E7" s="15"/>
      <c r="F7" s="6"/>
      <c r="G7" s="27"/>
      <c r="H7" s="27"/>
      <c r="I7" s="6"/>
      <c r="J7" s="27"/>
      <c r="K7" s="27"/>
      <c r="L7" s="6"/>
      <c r="M7" s="21"/>
      <c r="N7" s="21"/>
      <c r="O7" s="7"/>
      <c r="P7" s="67" t="s">
        <v>134</v>
      </c>
      <c r="Q7" s="67"/>
      <c r="R7" s="6"/>
      <c r="S7" s="67" t="s">
        <v>135</v>
      </c>
      <c r="T7" s="67"/>
      <c r="U7" s="6"/>
      <c r="V7" s="67" t="s">
        <v>136</v>
      </c>
      <c r="W7" s="67"/>
      <c r="X7" s="6"/>
      <c r="Y7" s="67" t="s">
        <v>137</v>
      </c>
      <c r="Z7" s="67"/>
      <c r="AA7" s="6"/>
      <c r="AB7" s="14"/>
      <c r="AC7" s="15"/>
      <c r="AD7" s="15"/>
      <c r="AE7" s="2"/>
      <c r="AF7" s="15"/>
      <c r="AG7" s="15"/>
      <c r="AH7" s="2"/>
      <c r="AJ7" s="2"/>
      <c r="AK7" s="2"/>
      <c r="AL7" s="2"/>
      <c r="AM7" s="2"/>
      <c r="AN7" s="2"/>
      <c r="AO7" s="2"/>
      <c r="AP7" s="2"/>
      <c r="AQ7" s="2"/>
      <c r="AR7" s="2"/>
    </row>
    <row r="8" customFormat="false" ht="12" hidden="false" customHeight="true" outlineLevel="0" collapsed="false">
      <c r="A8" s="4" t="s">
        <v>37</v>
      </c>
      <c r="B8" s="9" t="n">
        <v>2.291</v>
      </c>
      <c r="C8" s="10" t="s">
        <v>38</v>
      </c>
      <c r="D8" s="73" t="n">
        <v>29.7</v>
      </c>
      <c r="E8" s="73" t="n">
        <v>29.9</v>
      </c>
      <c r="F8" s="6"/>
      <c r="G8" s="74" t="n">
        <f aca="false">D8-2.4</f>
        <v>27.3</v>
      </c>
      <c r="H8" s="73" t="n">
        <f aca="false">G8+0.5</f>
        <v>27.8</v>
      </c>
      <c r="I8" s="6"/>
      <c r="J8" s="73" t="n">
        <v>28.25</v>
      </c>
      <c r="K8" s="73" t="n">
        <v>28.75</v>
      </c>
      <c r="L8" s="28"/>
      <c r="M8" s="73" t="n">
        <v>35</v>
      </c>
      <c r="N8" s="73" t="n">
        <v>35.5</v>
      </c>
      <c r="O8" s="7"/>
      <c r="P8" s="13" t="n">
        <f aca="false">D8-H8</f>
        <v>1.9</v>
      </c>
      <c r="Q8" s="13" t="n">
        <f aca="false">E8-G8</f>
        <v>2.6</v>
      </c>
      <c r="R8" s="6"/>
      <c r="S8" s="13" t="n">
        <f aca="false">M8-E8</f>
        <v>5.1</v>
      </c>
      <c r="T8" s="13" t="n">
        <f aca="false">N8-D8</f>
        <v>5.8</v>
      </c>
      <c r="U8" s="6"/>
      <c r="V8" s="13" t="n">
        <f aca="false">D8-K8</f>
        <v>0.949999999999999</v>
      </c>
      <c r="W8" s="13" t="n">
        <f aca="false">E8-J8</f>
        <v>1.65</v>
      </c>
      <c r="X8" s="6"/>
      <c r="Y8" s="13" t="n">
        <f aca="false">J8-H8</f>
        <v>0.449999999999999</v>
      </c>
      <c r="Z8" s="13" t="n">
        <f aca="false">K8-G8</f>
        <v>1.45</v>
      </c>
      <c r="AA8" s="6"/>
      <c r="AB8" s="10" t="s">
        <v>38</v>
      </c>
      <c r="AC8" s="73" t="n">
        <f aca="false">D8-0.5</f>
        <v>29.2</v>
      </c>
      <c r="AD8" s="73" t="n">
        <f aca="false">AC8+0.5</f>
        <v>29.7</v>
      </c>
      <c r="AE8" s="2"/>
      <c r="AF8" s="73" t="n">
        <f aca="false">D8+1.25</f>
        <v>30.95</v>
      </c>
      <c r="AG8" s="73" t="n">
        <f aca="false">AF8+0.5</f>
        <v>31.45</v>
      </c>
      <c r="AH8" s="2"/>
      <c r="AJ8" s="2"/>
      <c r="AK8" s="24" t="s">
        <v>39</v>
      </c>
      <c r="AL8" s="25" t="n">
        <f aca="false">B4</f>
        <v>2.145</v>
      </c>
      <c r="AM8" s="25" t="n">
        <f aca="false">AL8+0.01</f>
        <v>2.155</v>
      </c>
      <c r="AN8" s="26" t="n">
        <f aca="false">D4</f>
        <v>21.15</v>
      </c>
      <c r="AO8" s="26" t="n">
        <f aca="false">E4</f>
        <v>21.25</v>
      </c>
      <c r="AP8" s="25" t="n">
        <f aca="false">AN8/AL8</f>
        <v>9.86013986013986</v>
      </c>
      <c r="AQ8" s="25" t="n">
        <f aca="false">AO8/AM8</f>
        <v>9.86078886310905</v>
      </c>
      <c r="AR8" s="2"/>
    </row>
    <row r="9" customFormat="false" ht="10.5" hidden="false" customHeight="true" outlineLevel="0" collapsed="false">
      <c r="A9" s="4"/>
      <c r="B9" s="3"/>
      <c r="C9" s="10"/>
      <c r="D9" s="15"/>
      <c r="E9" s="15"/>
      <c r="F9" s="6"/>
      <c r="G9" s="27"/>
      <c r="H9" s="27"/>
      <c r="I9" s="6"/>
      <c r="J9" s="27"/>
      <c r="K9" s="27"/>
      <c r="L9" s="6"/>
      <c r="M9" s="21"/>
      <c r="N9" s="21"/>
      <c r="O9" s="7"/>
      <c r="P9" s="67" t="s">
        <v>138</v>
      </c>
      <c r="Q9" s="67"/>
      <c r="R9" s="6"/>
      <c r="S9" s="67" t="s">
        <v>139</v>
      </c>
      <c r="T9" s="67"/>
      <c r="U9" s="6"/>
      <c r="V9" s="67" t="s">
        <v>140</v>
      </c>
      <c r="W9" s="67"/>
      <c r="X9" s="6"/>
      <c r="Y9" s="67" t="s">
        <v>141</v>
      </c>
      <c r="Z9" s="67"/>
      <c r="AA9" s="6"/>
      <c r="AB9" s="10"/>
      <c r="AC9" s="15"/>
      <c r="AD9" s="15"/>
      <c r="AE9" s="2"/>
      <c r="AF9" s="15"/>
      <c r="AG9" s="15"/>
      <c r="AH9" s="2"/>
      <c r="AJ9" s="2"/>
      <c r="AK9" s="2"/>
      <c r="AL9" s="2"/>
      <c r="AM9" s="2"/>
      <c r="AN9" s="2"/>
      <c r="AO9" s="2"/>
      <c r="AP9" s="2"/>
      <c r="AQ9" s="2"/>
      <c r="AR9" s="2"/>
    </row>
    <row r="10" customFormat="false" ht="12" hidden="false" customHeight="true" outlineLevel="0" collapsed="false">
      <c r="A10" s="4" t="s">
        <v>44</v>
      </c>
      <c r="B10" s="9" t="n">
        <v>2.356</v>
      </c>
      <c r="C10" s="10" t="s">
        <v>45</v>
      </c>
      <c r="D10" s="73" t="n">
        <v>38.05</v>
      </c>
      <c r="E10" s="73" t="n">
        <v>38.1</v>
      </c>
      <c r="F10" s="6"/>
      <c r="G10" s="73" t="n">
        <v>34.4</v>
      </c>
      <c r="H10" s="73" t="n">
        <v>34.5</v>
      </c>
      <c r="I10" s="6"/>
      <c r="J10" s="73" t="n">
        <v>36.75</v>
      </c>
      <c r="K10" s="73" t="n">
        <f aca="false">J10+0.5</f>
        <v>37.25</v>
      </c>
      <c r="L10" s="6"/>
      <c r="M10" s="73" t="n">
        <v>45.95</v>
      </c>
      <c r="N10" s="73" t="n">
        <v>46.1</v>
      </c>
      <c r="O10" s="7"/>
      <c r="P10" s="13" t="n">
        <f aca="false">D10-H10</f>
        <v>3.55</v>
      </c>
      <c r="Q10" s="13" t="n">
        <f aca="false">E10-G10</f>
        <v>3.7</v>
      </c>
      <c r="R10" s="6"/>
      <c r="S10" s="13" t="n">
        <f aca="false">M10-E10</f>
        <v>7.85</v>
      </c>
      <c r="T10" s="13" t="n">
        <f aca="false">N10-D10</f>
        <v>8.05</v>
      </c>
      <c r="U10" s="6"/>
      <c r="V10" s="13" t="n">
        <f aca="false">D10-K10</f>
        <v>0.799999999999997</v>
      </c>
      <c r="W10" s="13" t="n">
        <f aca="false">E10-J10</f>
        <v>1.35</v>
      </c>
      <c r="X10" s="6"/>
      <c r="Y10" s="13" t="n">
        <f aca="false">J10-H10</f>
        <v>2.25</v>
      </c>
      <c r="Z10" s="13" t="n">
        <f aca="false">K10-G10</f>
        <v>2.85</v>
      </c>
      <c r="AA10" s="6"/>
      <c r="AB10" s="10" t="s">
        <v>45</v>
      </c>
      <c r="AC10" s="73" t="n">
        <f aca="false">D10-1</f>
        <v>37.05</v>
      </c>
      <c r="AD10" s="73" t="n">
        <f aca="false">AC10+0.75</f>
        <v>37.8</v>
      </c>
      <c r="AE10" s="2"/>
      <c r="AF10" s="73" t="n">
        <f aca="false">D10+1.5</f>
        <v>39.55</v>
      </c>
      <c r="AG10" s="73" t="n">
        <f aca="false">AF10+0.25</f>
        <v>39.8</v>
      </c>
      <c r="AH10" s="2"/>
      <c r="AJ10" s="2"/>
      <c r="AK10" s="24" t="s">
        <v>19</v>
      </c>
      <c r="AL10" s="29" t="n">
        <f aca="false">(AL6+AL8)/2</f>
        <v>2.1075</v>
      </c>
      <c r="AM10" s="29" t="n">
        <f aca="false">(AM6+AM8)/2</f>
        <v>2.1175</v>
      </c>
      <c r="AN10" s="30" t="n">
        <f aca="false">D4</f>
        <v>21.15</v>
      </c>
      <c r="AO10" s="30" t="n">
        <f aca="false">E4</f>
        <v>21.25</v>
      </c>
      <c r="AP10" s="31" t="n">
        <f aca="false">AN10/AL10</f>
        <v>10.0355871886121</v>
      </c>
      <c r="AQ10" s="31" t="n">
        <f aca="false">AO10/AM10</f>
        <v>10.0354191263282</v>
      </c>
      <c r="AR10" s="2"/>
    </row>
    <row r="11" customFormat="false" ht="10.5" hidden="false" customHeight="true" outlineLevel="0" collapsed="false">
      <c r="A11" s="4"/>
      <c r="B11" s="3"/>
      <c r="C11" s="10"/>
      <c r="D11" s="15"/>
      <c r="E11" s="15"/>
      <c r="F11" s="6"/>
      <c r="G11" s="32"/>
      <c r="H11" s="32"/>
      <c r="I11" s="6"/>
      <c r="J11" s="32"/>
      <c r="K11" s="32"/>
      <c r="L11" s="6"/>
      <c r="M11" s="21"/>
      <c r="N11" s="21"/>
      <c r="O11" s="7"/>
      <c r="P11" s="75" t="s">
        <v>164</v>
      </c>
      <c r="Q11" s="75"/>
      <c r="R11" s="6"/>
      <c r="S11" s="67" t="s">
        <v>143</v>
      </c>
      <c r="T11" s="67"/>
      <c r="U11" s="6"/>
      <c r="V11" s="75" t="s">
        <v>133</v>
      </c>
      <c r="W11" s="75"/>
      <c r="X11" s="6"/>
      <c r="Y11" s="75" t="s">
        <v>165</v>
      </c>
      <c r="Z11" s="75"/>
      <c r="AA11" s="6"/>
      <c r="AB11" s="10"/>
      <c r="AC11" s="15"/>
      <c r="AD11" s="15"/>
      <c r="AE11" s="2"/>
      <c r="AF11" s="15"/>
      <c r="AG11" s="15"/>
      <c r="AH11" s="2"/>
      <c r="AJ11" s="2"/>
      <c r="AK11" s="2"/>
      <c r="AL11" s="2"/>
      <c r="AM11" s="2"/>
      <c r="AN11" s="2"/>
      <c r="AO11" s="2"/>
      <c r="AP11" s="2"/>
      <c r="AQ11" s="2"/>
      <c r="AR11" s="2"/>
    </row>
    <row r="12" customFormat="false" ht="12" hidden="false" customHeight="true" outlineLevel="0" collapsed="false">
      <c r="A12" s="4" t="s">
        <v>50</v>
      </c>
      <c r="B12" s="9" t="n">
        <v>2.411</v>
      </c>
      <c r="C12" s="10" t="s">
        <v>51</v>
      </c>
      <c r="D12" s="73" t="n">
        <v>22.75</v>
      </c>
      <c r="E12" s="73" t="n">
        <v>23</v>
      </c>
      <c r="F12" s="6"/>
      <c r="G12" s="73" t="n">
        <v>21.25</v>
      </c>
      <c r="H12" s="73" t="n">
        <v>21.75</v>
      </c>
      <c r="I12" s="6"/>
      <c r="J12" s="73" t="n">
        <v>22.15</v>
      </c>
      <c r="K12" s="73" t="n">
        <v>22.75</v>
      </c>
      <c r="L12" s="6"/>
      <c r="M12" s="73" t="n">
        <v>27.05</v>
      </c>
      <c r="N12" s="73" t="n">
        <v>27.2</v>
      </c>
      <c r="O12" s="7"/>
      <c r="P12" s="13" t="n">
        <f aca="false">D12-H12</f>
        <v>1</v>
      </c>
      <c r="Q12" s="13" t="n">
        <f aca="false">E12-G12</f>
        <v>1.75</v>
      </c>
      <c r="R12" s="6"/>
      <c r="S12" s="13" t="n">
        <f aca="false">M12-E12</f>
        <v>4.05</v>
      </c>
      <c r="T12" s="13" t="n">
        <f aca="false">N12-D12</f>
        <v>4.45</v>
      </c>
      <c r="U12" s="6"/>
      <c r="V12" s="13" t="n">
        <f aca="false">D12-K12</f>
        <v>0</v>
      </c>
      <c r="W12" s="13" t="n">
        <f aca="false">E12-J12</f>
        <v>0.850000000000001</v>
      </c>
      <c r="X12" s="6"/>
      <c r="Y12" s="13" t="n">
        <f aca="false">J12-H12</f>
        <v>0.399999999999999</v>
      </c>
      <c r="Z12" s="13" t="n">
        <f aca="false">K12-G12</f>
        <v>1.5</v>
      </c>
      <c r="AA12" s="6"/>
      <c r="AB12" s="10" t="s">
        <v>51</v>
      </c>
      <c r="AC12" s="73" t="n">
        <f aca="false">D12-1.25</f>
        <v>21.5</v>
      </c>
      <c r="AD12" s="73" t="n">
        <f aca="false">AC12+0.75</f>
        <v>22.25</v>
      </c>
      <c r="AE12" s="2"/>
      <c r="AF12" s="73" t="n">
        <f aca="false">D12+0.5</f>
        <v>23.25</v>
      </c>
      <c r="AG12" s="73" t="n">
        <f aca="false">AF12+0.5</f>
        <v>23.75</v>
      </c>
      <c r="AH12" s="2"/>
      <c r="AJ12" s="2"/>
      <c r="AK12" s="24" t="s">
        <v>38</v>
      </c>
      <c r="AL12" s="29" t="n">
        <f aca="false">B8</f>
        <v>2.291</v>
      </c>
      <c r="AM12" s="29" t="n">
        <f aca="false">AL12+0.01</f>
        <v>2.301</v>
      </c>
      <c r="AN12" s="30" t="n">
        <f aca="false">D8</f>
        <v>29.7</v>
      </c>
      <c r="AO12" s="30" t="n">
        <f aca="false">E8</f>
        <v>29.9</v>
      </c>
      <c r="AP12" s="31" t="n">
        <f aca="false">AN12/AL12</f>
        <v>12.9637712789175</v>
      </c>
      <c r="AQ12" s="31" t="n">
        <f aca="false">AO12/AM12</f>
        <v>12.9943502824859</v>
      </c>
      <c r="AR12" s="2"/>
    </row>
    <row r="13" customFormat="false" ht="10.5" hidden="false" customHeight="true" outlineLevel="0" collapsed="false">
      <c r="A13" s="4"/>
      <c r="B13" s="3"/>
      <c r="C13" s="10"/>
      <c r="D13" s="15"/>
      <c r="E13" s="15"/>
      <c r="F13" s="6"/>
      <c r="G13" s="32"/>
      <c r="H13" s="32"/>
      <c r="I13" s="33"/>
      <c r="J13" s="32"/>
      <c r="K13" s="32"/>
      <c r="L13" s="33"/>
      <c r="M13" s="32"/>
      <c r="N13" s="32"/>
      <c r="O13" s="7"/>
      <c r="P13" s="67" t="s">
        <v>52</v>
      </c>
      <c r="Q13" s="67"/>
      <c r="R13" s="6"/>
      <c r="S13" s="67" t="s">
        <v>146</v>
      </c>
      <c r="T13" s="67"/>
      <c r="U13" s="6"/>
      <c r="V13" s="67" t="s">
        <v>147</v>
      </c>
      <c r="W13" s="67"/>
      <c r="X13" s="6"/>
      <c r="Y13" s="67" t="s">
        <v>148</v>
      </c>
      <c r="Z13" s="67"/>
      <c r="AA13" s="6"/>
      <c r="AB13" s="10"/>
      <c r="AC13" s="15"/>
      <c r="AD13" s="15"/>
      <c r="AE13" s="2"/>
      <c r="AF13" s="15"/>
      <c r="AG13" s="15"/>
      <c r="AH13" s="2"/>
      <c r="AJ13" s="2"/>
      <c r="AK13" s="2"/>
      <c r="AL13" s="2"/>
      <c r="AM13" s="2"/>
      <c r="AN13" s="2"/>
      <c r="AO13" s="2"/>
      <c r="AP13" s="2"/>
      <c r="AQ13" s="2"/>
      <c r="AR13" s="2"/>
    </row>
    <row r="14" customFormat="false" ht="12" hidden="false" customHeight="true" outlineLevel="0" collapsed="false">
      <c r="A14" s="4" t="s">
        <v>56</v>
      </c>
      <c r="B14" s="9" t="n">
        <v>2.415</v>
      </c>
      <c r="C14" s="10" t="s">
        <v>57</v>
      </c>
      <c r="D14" s="73" t="n">
        <v>22.9</v>
      </c>
      <c r="E14" s="73" t="n">
        <v>22.95</v>
      </c>
      <c r="F14" s="6"/>
      <c r="G14" s="73" t="n">
        <v>21.9</v>
      </c>
      <c r="H14" s="73" t="n">
        <v>22</v>
      </c>
      <c r="I14" s="6"/>
      <c r="J14" s="73" t="n">
        <v>22.25</v>
      </c>
      <c r="K14" s="73" t="n">
        <v>22.75</v>
      </c>
      <c r="L14" s="6"/>
      <c r="M14" s="73" t="n">
        <v>25.9</v>
      </c>
      <c r="N14" s="73" t="n">
        <v>26</v>
      </c>
      <c r="O14" s="7"/>
      <c r="P14" s="13" t="n">
        <f aca="false">D14-H14</f>
        <v>0.899999999999999</v>
      </c>
      <c r="Q14" s="13" t="n">
        <f aca="false">E14-G14</f>
        <v>1.05</v>
      </c>
      <c r="R14" s="6"/>
      <c r="S14" s="13" t="n">
        <f aca="false">M14-E14</f>
        <v>2.95</v>
      </c>
      <c r="T14" s="13" t="n">
        <f aca="false">N14-D14</f>
        <v>3.1</v>
      </c>
      <c r="U14" s="6"/>
      <c r="V14" s="13" t="n">
        <f aca="false">D14-K14</f>
        <v>0.149999999999999</v>
      </c>
      <c r="W14" s="13" t="n">
        <f aca="false">E14-J14</f>
        <v>0.699999999999999</v>
      </c>
      <c r="X14" s="6"/>
      <c r="Y14" s="13" t="n">
        <f aca="false">J14-H14</f>
        <v>0.25</v>
      </c>
      <c r="Z14" s="13" t="n">
        <f aca="false">K14-G14</f>
        <v>0.850000000000001</v>
      </c>
      <c r="AA14" s="6"/>
      <c r="AB14" s="10" t="s">
        <v>57</v>
      </c>
      <c r="AC14" s="73" t="n">
        <f aca="false">D14-0.25</f>
        <v>22.65</v>
      </c>
      <c r="AD14" s="73" t="n">
        <f aca="false">AC14+0.25</f>
        <v>22.9</v>
      </c>
      <c r="AE14" s="2"/>
      <c r="AF14" s="73" t="n">
        <f aca="false">D14+0.45</f>
        <v>23.35</v>
      </c>
      <c r="AG14" s="73" t="n">
        <f aca="false">AF14+0.5</f>
        <v>23.85</v>
      </c>
      <c r="AH14" s="2"/>
      <c r="AJ14" s="2"/>
      <c r="AK14" s="24" t="s">
        <v>58</v>
      </c>
      <c r="AL14" s="25" t="n">
        <f aca="false">B10</f>
        <v>2.356</v>
      </c>
      <c r="AM14" s="25" t="n">
        <f aca="false">AL14+0.01</f>
        <v>2.366</v>
      </c>
      <c r="AN14" s="26" t="n">
        <f aca="false">D10</f>
        <v>38.05</v>
      </c>
      <c r="AO14" s="26" t="n">
        <f aca="false">E10</f>
        <v>38.1</v>
      </c>
      <c r="AP14" s="31" t="n">
        <f aca="false">AN14/AL14</f>
        <v>16.1502546689304</v>
      </c>
      <c r="AQ14" s="31" t="n">
        <f aca="false">AO14/AM14</f>
        <v>16.1031276415892</v>
      </c>
      <c r="AR14" s="2"/>
    </row>
    <row r="15" customFormat="false" ht="10.5" hidden="false" customHeight="true" outlineLevel="0" collapsed="false">
      <c r="A15" s="34"/>
      <c r="B15" s="34"/>
      <c r="C15" s="34"/>
      <c r="D15" s="15"/>
      <c r="E15" s="15"/>
      <c r="F15" s="6"/>
      <c r="G15" s="35"/>
      <c r="H15" s="36"/>
      <c r="I15" s="6"/>
      <c r="J15" s="37"/>
      <c r="K15" s="38"/>
      <c r="L15" s="6"/>
      <c r="M15" s="11"/>
      <c r="N15" s="11"/>
      <c r="O15" s="7"/>
      <c r="P15" s="67" t="s">
        <v>149</v>
      </c>
      <c r="Q15" s="67"/>
      <c r="R15" s="6"/>
      <c r="S15" s="67" t="s">
        <v>150</v>
      </c>
      <c r="T15" s="67"/>
      <c r="U15" s="6"/>
      <c r="V15" s="67" t="s">
        <v>151</v>
      </c>
      <c r="W15" s="67"/>
      <c r="X15" s="4"/>
      <c r="Y15" s="67" t="s">
        <v>152</v>
      </c>
      <c r="Z15" s="67"/>
      <c r="AA15" s="6"/>
      <c r="AB15" s="10"/>
      <c r="AC15" s="15"/>
      <c r="AD15" s="15"/>
      <c r="AE15" s="2"/>
      <c r="AF15" s="15"/>
      <c r="AG15" s="15"/>
      <c r="AH15" s="2"/>
      <c r="AJ15" s="2"/>
      <c r="AK15" s="2"/>
      <c r="AL15" s="2"/>
      <c r="AM15" s="2"/>
      <c r="AN15" s="2"/>
      <c r="AO15" s="2"/>
      <c r="AP15" s="2"/>
      <c r="AQ15" s="2"/>
      <c r="AR15" s="2"/>
    </row>
    <row r="16" customFormat="false" ht="12" hidden="false" customHeight="true" outlineLevel="0" collapsed="false">
      <c r="A16" s="4" t="s">
        <v>62</v>
      </c>
      <c r="B16" s="9" t="n">
        <v>2.441</v>
      </c>
      <c r="C16" s="10" t="s">
        <v>63</v>
      </c>
      <c r="D16" s="73" t="n">
        <f aca="false">((D2*800*16)+(D4*800*43)+(D6*800*22)+(D8*800*20)+(D10*800*44)+(D12*800*20)+(D14*800*64))/(229*800)</f>
        <v>26.0307860262009</v>
      </c>
      <c r="E16" s="73" t="n">
        <f aca="false">((E2*800*16)+(E4*800*43)+(E6*800*22)+(E8*800*20)+(E10*800*44)+(E12*800*20)+(E14*800*64))/(229*800)</f>
        <v>26.1338427947598</v>
      </c>
      <c r="F16" s="6"/>
      <c r="G16" s="73" t="n">
        <f aca="false">((G2*800*16)+(G4*800*43)+(G6*800*22)+(G8*800*20)+(G10*800*44)+(G12*800*20)+(G14*800*64))/(229*800)</f>
        <v>24.2187772925764</v>
      </c>
      <c r="H16" s="73" t="n">
        <f aca="false">((H2*800*16)+(H4*800*43)+(H6*800*22)+(H8*800*20)+(H10*800*44)+(H12*800*20)+(H14*800*64))/(229*800)</f>
        <v>24.4637554585153</v>
      </c>
      <c r="I16" s="6"/>
      <c r="J16" s="73" t="n">
        <f aca="false">((J2*800*16)+(J4*800*43)+(J6*800*22)+(J8*800*20)+(J10*800*44)+(J12*800*20)+(J14*800*64))/(229*800)</f>
        <v>25.1840611353712</v>
      </c>
      <c r="K16" s="73" t="n">
        <f aca="false">((K2*800*16)+(K4*800*43)+(K6*800*22)+(K8*800*20)+(K10*800*44)+(K12*800*20)+(K14*800*64))/(229*800)</f>
        <v>25.6927947598253</v>
      </c>
      <c r="L16" s="6"/>
      <c r="M16" s="73" t="n">
        <f aca="false">((M2*800*16)+(M4*800*43)+(M6*800*22)+(M8*800*20)+(M10*800*44)+(M12*800*20)+(M14*800*64))/(229*800)</f>
        <v>30.5772925764192</v>
      </c>
      <c r="N16" s="73" t="n">
        <f aca="false">((N2*800*16)+(N4*800*43)+(N6*800*22)+(N8*800*20)+(N10*800*44)+(N12*800*20)+(N14*800*64))/(229*800)</f>
        <v>30.7347161572052</v>
      </c>
      <c r="O16" s="7"/>
      <c r="P16" s="13" t="n">
        <f aca="false">D16-H16</f>
        <v>1.56703056768559</v>
      </c>
      <c r="Q16" s="13" t="n">
        <f aca="false">E16-G16</f>
        <v>1.91506550218341</v>
      </c>
      <c r="R16" s="6"/>
      <c r="S16" s="13" t="n">
        <f aca="false">M16-E16</f>
        <v>4.44344978165939</v>
      </c>
      <c r="T16" s="13" t="n">
        <f aca="false">N16-D16</f>
        <v>4.70393013100437</v>
      </c>
      <c r="U16" s="6"/>
      <c r="V16" s="13" t="n">
        <f aca="false">D16-K16</f>
        <v>0.337991266375543</v>
      </c>
      <c r="W16" s="13" t="n">
        <f aca="false">E16-J16</f>
        <v>0.949781659388645</v>
      </c>
      <c r="X16" s="4"/>
      <c r="Y16" s="13" t="n">
        <f aca="false">J16-H16</f>
        <v>0.720305676855897</v>
      </c>
      <c r="Z16" s="13" t="n">
        <f aca="false">K16-G16</f>
        <v>1.47401746724891</v>
      </c>
      <c r="AA16" s="6"/>
      <c r="AB16" s="10" t="s">
        <v>64</v>
      </c>
      <c r="AC16" s="73" t="n">
        <f aca="false">((AC2*800*16)+(AC4*800*43)+(AC6*800*22)+(AC8*800*20)+(AC10*800*44)+(AC12*800*20)+(AC14*800*64))/(229*800)</f>
        <v>25.5810043668122</v>
      </c>
      <c r="AD16" s="73" t="n">
        <f aca="false">((AD2*800*16)+(AD4*800*43)+(AD6*800*22)+(AD8*800*20)+(AD10*800*44)+(AD12*800*20)+(AD14*800*64))/(229*800)</f>
        <v>25.9890829694323</v>
      </c>
      <c r="AE16" s="2"/>
      <c r="AF16" s="73" t="n">
        <f aca="false">((AF2*800*16)+(AF4*800*43)+(AF6*800*22)+(AF8*800*20)+(AF10*800*44)+(AF12*800*20)+(AF14*800*64))/(229*800)</f>
        <v>27.1550218340611</v>
      </c>
      <c r="AG16" s="73" t="n">
        <f aca="false">((AG2*800*16)+(AG4*800*43)+(AG6*800*22)+(AG8*800*20)+(AG10*800*44)+(AG12*800*20)+(AG14*800*64))/(229*800)</f>
        <v>27.7347161572052</v>
      </c>
      <c r="AH16" s="2"/>
      <c r="AJ16" s="2"/>
      <c r="AK16" s="24" t="s">
        <v>65</v>
      </c>
      <c r="AL16" s="25" t="n">
        <f aca="false">B12</f>
        <v>2.411</v>
      </c>
      <c r="AM16" s="25" t="n">
        <f aca="false">AL16+0.01</f>
        <v>2.421</v>
      </c>
      <c r="AN16" s="26" t="n">
        <f aca="false">D10</f>
        <v>38.05</v>
      </c>
      <c r="AO16" s="26" t="n">
        <f aca="false">E10</f>
        <v>38.1</v>
      </c>
      <c r="AP16" s="31" t="n">
        <f aca="false">AN16/AL16</f>
        <v>15.7818332642057</v>
      </c>
      <c r="AQ16" s="31" t="n">
        <f aca="false">AO16/AM16</f>
        <v>15.7372986369269</v>
      </c>
      <c r="AR16" s="2"/>
    </row>
    <row r="17" customFormat="false" ht="10.5" hidden="false" customHeight="true" outlineLevel="0" collapsed="false">
      <c r="A17" s="4"/>
      <c r="B17" s="39"/>
      <c r="C17" s="10"/>
      <c r="D17" s="15" t="s">
        <v>66</v>
      </c>
      <c r="E17" s="15"/>
      <c r="F17" s="6" t="n">
        <v>18</v>
      </c>
      <c r="G17" s="40"/>
      <c r="H17" s="40"/>
      <c r="I17" s="6"/>
      <c r="J17" s="40"/>
      <c r="K17" s="40"/>
      <c r="L17" s="6"/>
      <c r="M17" s="15" t="s">
        <v>67</v>
      </c>
      <c r="N17" s="15"/>
      <c r="O17" s="7"/>
      <c r="P17" s="67" t="s">
        <v>153</v>
      </c>
      <c r="Q17" s="67"/>
      <c r="R17" s="6"/>
      <c r="S17" s="67" t="s">
        <v>154</v>
      </c>
      <c r="T17" s="67"/>
      <c r="U17" s="6"/>
      <c r="V17" s="67" t="s">
        <v>155</v>
      </c>
      <c r="W17" s="67"/>
      <c r="X17" s="4"/>
      <c r="Y17" s="67" t="s">
        <v>156</v>
      </c>
      <c r="Z17" s="67"/>
      <c r="AA17" s="6"/>
      <c r="AB17" s="10"/>
      <c r="AC17" s="15"/>
      <c r="AD17" s="15"/>
      <c r="AE17" s="2"/>
      <c r="AF17" s="15"/>
      <c r="AG17" s="15"/>
      <c r="AH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12" hidden="false" customHeight="true" outlineLevel="0" collapsed="false">
      <c r="A18" s="4"/>
      <c r="B18" s="39"/>
      <c r="C18" s="10" t="s">
        <v>72</v>
      </c>
      <c r="D18" s="73" t="n">
        <v>25.95</v>
      </c>
      <c r="E18" s="73" t="n">
        <v>26.1</v>
      </c>
      <c r="F18" s="6"/>
      <c r="G18" s="73" t="n">
        <v>24.2</v>
      </c>
      <c r="H18" s="73" t="n">
        <v>24.5</v>
      </c>
      <c r="I18" s="28"/>
      <c r="J18" s="73" t="n">
        <v>25.1</v>
      </c>
      <c r="K18" s="73" t="n">
        <v>25.75</v>
      </c>
      <c r="L18" s="6"/>
      <c r="M18" s="73" t="n">
        <v>28.5</v>
      </c>
      <c r="N18" s="73" t="n">
        <v>30.6</v>
      </c>
      <c r="O18" s="7"/>
      <c r="P18" s="13" t="n">
        <f aca="false">D18-H18</f>
        <v>1.45</v>
      </c>
      <c r="Q18" s="13" t="n">
        <f aca="false">E18-G18</f>
        <v>1.9</v>
      </c>
      <c r="R18" s="6"/>
      <c r="S18" s="13" t="n">
        <f aca="false">M18-E18</f>
        <v>2.4</v>
      </c>
      <c r="T18" s="13" t="n">
        <f aca="false">N18-D18</f>
        <v>4.65</v>
      </c>
      <c r="U18" s="6"/>
      <c r="V18" s="13" t="n">
        <f aca="false">D18-K18</f>
        <v>0.199999999999999</v>
      </c>
      <c r="W18" s="13" t="n">
        <f aca="false">E18-J18</f>
        <v>1</v>
      </c>
      <c r="X18" s="4"/>
      <c r="Y18" s="13" t="n">
        <f aca="false">J18-H18</f>
        <v>0.600000000000001</v>
      </c>
      <c r="Z18" s="13" t="n">
        <f aca="false">K18-G18</f>
        <v>1.55</v>
      </c>
      <c r="AA18" s="6"/>
      <c r="AB18" s="10" t="s">
        <v>72</v>
      </c>
      <c r="AC18" s="73" t="n">
        <v>25.5</v>
      </c>
      <c r="AD18" s="73" t="n">
        <v>26</v>
      </c>
      <c r="AE18" s="41"/>
      <c r="AF18" s="73" t="n">
        <v>27.5</v>
      </c>
      <c r="AG18" s="73" t="n">
        <v>28</v>
      </c>
      <c r="AH18" s="2"/>
      <c r="AJ18" s="2"/>
      <c r="AK18" s="24" t="s">
        <v>45</v>
      </c>
      <c r="AL18" s="29" t="n">
        <f aca="false">(AL14+AL16)/2</f>
        <v>2.3835</v>
      </c>
      <c r="AM18" s="29" t="n">
        <f aca="false">(AM14+AM16)/2</f>
        <v>2.3935</v>
      </c>
      <c r="AN18" s="30" t="n">
        <f aca="false">D10</f>
        <v>38.05</v>
      </c>
      <c r="AO18" s="30" t="n">
        <f aca="false">E10</f>
        <v>38.1</v>
      </c>
      <c r="AP18" s="31" t="n">
        <f aca="false">AN18/AL18</f>
        <v>15.9639186070904</v>
      </c>
      <c r="AQ18" s="31" t="n">
        <f aca="false">AO18/AM18</f>
        <v>15.9181115521203</v>
      </c>
      <c r="AR18" s="2"/>
    </row>
    <row r="19" customFormat="false" ht="6.75" hidden="false" customHeight="true" outlineLevel="0" collapsed="false">
      <c r="A19" s="42"/>
      <c r="B19" s="42"/>
      <c r="C19" s="42" t="s">
        <v>73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7"/>
      <c r="P19" s="42"/>
      <c r="Q19" s="42"/>
      <c r="R19" s="43"/>
      <c r="S19" s="42"/>
      <c r="T19" s="42"/>
      <c r="U19" s="42"/>
      <c r="V19" s="42"/>
      <c r="W19" s="42"/>
      <c r="X19" s="42"/>
      <c r="Y19" s="44"/>
      <c r="Z19" s="44"/>
      <c r="AA19" s="43"/>
      <c r="AB19" s="42" t="s">
        <v>73</v>
      </c>
      <c r="AC19" s="42"/>
      <c r="AD19" s="42"/>
      <c r="AE19" s="42"/>
      <c r="AF19" s="42"/>
      <c r="AG19" s="42"/>
      <c r="AH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14.25" hidden="false" customHeight="false" outlineLevel="0" collapsed="false">
      <c r="A20" s="4"/>
      <c r="B20" s="4"/>
      <c r="C20" s="45" t="s">
        <v>74</v>
      </c>
      <c r="D20" s="76" t="n">
        <v>25.75</v>
      </c>
      <c r="E20" s="76" t="n">
        <v>25.9</v>
      </c>
      <c r="F20" s="6"/>
      <c r="G20" s="74" t="n">
        <v>24.25</v>
      </c>
      <c r="H20" s="74" t="n">
        <v>24.75</v>
      </c>
      <c r="I20" s="46"/>
      <c r="J20" s="74" t="n">
        <f aca="false">D20-0.6</f>
        <v>25.15</v>
      </c>
      <c r="K20" s="74" t="n">
        <f aca="false">J20+0.5</f>
        <v>25.65</v>
      </c>
      <c r="L20" s="6"/>
      <c r="M20" s="73" t="n">
        <v>30.15</v>
      </c>
      <c r="N20" s="73" t="n">
        <v>30.3</v>
      </c>
      <c r="O20" s="7"/>
      <c r="P20" s="13" t="n">
        <f aca="false">D20-H20</f>
        <v>1</v>
      </c>
      <c r="Q20" s="13" t="n">
        <f aca="false">E20-G20</f>
        <v>1.65</v>
      </c>
      <c r="R20" s="6"/>
      <c r="S20" s="13" t="n">
        <f aca="false">M20-E20</f>
        <v>4.25</v>
      </c>
      <c r="T20" s="13" t="n">
        <f aca="false">N20-D20</f>
        <v>4.55</v>
      </c>
      <c r="U20" s="6"/>
      <c r="V20" s="13" t="n">
        <f aca="false">D20-K20</f>
        <v>0.100000000000001</v>
      </c>
      <c r="W20" s="13" t="n">
        <f aca="false">E20-J20</f>
        <v>0.75</v>
      </c>
      <c r="X20" s="4"/>
      <c r="Y20" s="13" t="n">
        <f aca="false">J20-H20</f>
        <v>0.399999999999999</v>
      </c>
      <c r="Z20" s="13" t="n">
        <f aca="false">K20-G20</f>
        <v>1.4</v>
      </c>
      <c r="AA20" s="6"/>
      <c r="AB20" s="45" t="s">
        <v>74</v>
      </c>
      <c r="AC20" s="73" t="n">
        <f aca="false">D20+0.5</f>
        <v>26.25</v>
      </c>
      <c r="AD20" s="73" t="n">
        <f aca="false">AC20+0.5</f>
        <v>26.75</v>
      </c>
      <c r="AE20" s="2"/>
      <c r="AF20" s="73" t="n">
        <f aca="false">D20+0.75</f>
        <v>26.5</v>
      </c>
      <c r="AG20" s="73" t="n">
        <f aca="false">AF20+0.5</f>
        <v>27</v>
      </c>
      <c r="AH20" s="2"/>
      <c r="AJ20" s="2"/>
      <c r="AK20" s="24" t="s">
        <v>51</v>
      </c>
      <c r="AL20" s="29" t="n">
        <f aca="false">B14</f>
        <v>2.415</v>
      </c>
      <c r="AM20" s="29" t="n">
        <f aca="false">AL20+0.01</f>
        <v>2.425</v>
      </c>
      <c r="AN20" s="30" t="n">
        <f aca="false">D12</f>
        <v>22.75</v>
      </c>
      <c r="AO20" s="30" t="n">
        <f aca="false">E12</f>
        <v>23</v>
      </c>
      <c r="AP20" s="31" t="n">
        <f aca="false">AN20/AL20</f>
        <v>9.42028985507246</v>
      </c>
      <c r="AQ20" s="31" t="n">
        <f aca="false">AO20/AM20</f>
        <v>9.48453608247423</v>
      </c>
      <c r="AR20" s="2"/>
    </row>
    <row r="21" customFormat="false" ht="10.5" hidden="false" customHeight="true" outlineLevel="0" collapsed="false">
      <c r="A21" s="4"/>
      <c r="B21" s="4"/>
      <c r="C21" s="48"/>
      <c r="D21" s="49"/>
      <c r="E21" s="49"/>
      <c r="F21" s="6"/>
      <c r="G21" s="49"/>
      <c r="H21" s="49"/>
      <c r="I21" s="46"/>
      <c r="J21" s="49"/>
      <c r="K21" s="49"/>
      <c r="L21" s="6"/>
      <c r="M21" s="11"/>
      <c r="N21" s="11"/>
      <c r="O21" s="7"/>
      <c r="P21" s="67" t="s">
        <v>157</v>
      </c>
      <c r="Q21" s="67"/>
      <c r="R21" s="6"/>
      <c r="S21" s="71" t="s">
        <v>158</v>
      </c>
      <c r="T21" s="71"/>
      <c r="U21" s="6"/>
      <c r="V21" s="67" t="s">
        <v>54</v>
      </c>
      <c r="W21" s="67"/>
      <c r="X21" s="6"/>
      <c r="Y21" s="67" t="s">
        <v>159</v>
      </c>
      <c r="Z21" s="67"/>
      <c r="AA21" s="6"/>
      <c r="AB21" s="10"/>
      <c r="AC21" s="51"/>
      <c r="AD21" s="51"/>
      <c r="AE21" s="2"/>
      <c r="AF21" s="52" t="n">
        <f aca="false">AF20-AG2</f>
        <v>1.5</v>
      </c>
      <c r="AG21" s="52" t="n">
        <f aca="false">AG20-AF2</f>
        <v>4</v>
      </c>
      <c r="AH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15" hidden="false" customHeight="false" outlineLevel="0" collapsed="false">
      <c r="A22" s="4"/>
      <c r="B22" s="4"/>
      <c r="C22" s="10" t="s">
        <v>78</v>
      </c>
      <c r="D22" s="76" t="n">
        <v>24.5</v>
      </c>
      <c r="E22" s="76" t="n">
        <v>25</v>
      </c>
      <c r="F22" s="6"/>
      <c r="G22" s="74" t="n">
        <v>23.25</v>
      </c>
      <c r="H22" s="74" t="n">
        <v>24</v>
      </c>
      <c r="I22" s="46"/>
      <c r="J22" s="74" t="n">
        <f aca="false">D22-0.5</f>
        <v>24</v>
      </c>
      <c r="K22" s="74" t="n">
        <f aca="false">J22+0.5</f>
        <v>24.5</v>
      </c>
      <c r="L22" s="6"/>
      <c r="M22" s="73" t="n">
        <v>27.8</v>
      </c>
      <c r="N22" s="73" t="n">
        <v>28</v>
      </c>
      <c r="O22" s="7"/>
      <c r="P22" s="13" t="n">
        <f aca="false">D22-H22</f>
        <v>0.5</v>
      </c>
      <c r="Q22" s="13" t="n">
        <f aca="false">E22-G22</f>
        <v>1.75</v>
      </c>
      <c r="R22" s="6"/>
      <c r="S22" s="13" t="n">
        <f aca="false">M22-E22</f>
        <v>2.8</v>
      </c>
      <c r="T22" s="13" t="n">
        <f aca="false">N22-D22</f>
        <v>3.5</v>
      </c>
      <c r="U22" s="6"/>
      <c r="V22" s="13" t="n">
        <f aca="false">D22-K22</f>
        <v>0</v>
      </c>
      <c r="W22" s="13" t="n">
        <f aca="false">E22-J22</f>
        <v>1</v>
      </c>
      <c r="X22" s="4"/>
      <c r="Y22" s="13" t="n">
        <f aca="false">J22-H22</f>
        <v>0</v>
      </c>
      <c r="Z22" s="13" t="n">
        <f aca="false">K22-G22</f>
        <v>1.25</v>
      </c>
      <c r="AA22" s="6"/>
      <c r="AB22" s="10" t="s">
        <v>78</v>
      </c>
      <c r="AC22" s="73" t="n">
        <f aca="false">D22-0.5</f>
        <v>24</v>
      </c>
      <c r="AD22" s="73" t="n">
        <f aca="false">AC22+0.5</f>
        <v>24.5</v>
      </c>
      <c r="AE22" s="2"/>
      <c r="AF22" s="74" t="n">
        <f aca="false">D22+1</f>
        <v>25.5</v>
      </c>
      <c r="AG22" s="74" t="n">
        <f aca="false">AF22+0.75</f>
        <v>26.25</v>
      </c>
      <c r="AH22" s="2"/>
      <c r="AJ22" s="2"/>
      <c r="AK22" s="53" t="s">
        <v>79</v>
      </c>
      <c r="AL22" s="54" t="n">
        <v>2.91</v>
      </c>
      <c r="AM22" s="54" t="n">
        <v>2.92</v>
      </c>
      <c r="AN22" s="55" t="n">
        <f aca="false">D36</f>
        <v>28</v>
      </c>
      <c r="AO22" s="30" t="n">
        <f aca="false">E36</f>
        <v>28.5</v>
      </c>
      <c r="AP22" s="31" t="n">
        <f aca="false">AN22/AL22</f>
        <v>9.62199312714777</v>
      </c>
      <c r="AQ22" s="31" t="n">
        <f aca="false">AO22/AM22</f>
        <v>9.76027397260274</v>
      </c>
      <c r="AR22" s="2"/>
    </row>
    <row r="23" customFormat="false" ht="10.5" hidden="false" customHeight="true" outlineLevel="0" collapsed="false">
      <c r="A23" s="4"/>
      <c r="B23" s="4"/>
      <c r="C23" s="10"/>
      <c r="D23" s="56"/>
      <c r="E23" s="56"/>
      <c r="F23" s="6"/>
      <c r="G23" s="49"/>
      <c r="H23" s="49"/>
      <c r="I23" s="46"/>
      <c r="J23" s="49"/>
      <c r="K23" s="49"/>
      <c r="L23" s="6"/>
      <c r="M23" s="11"/>
      <c r="N23" s="11"/>
      <c r="O23" s="7"/>
      <c r="P23" s="67" t="s">
        <v>80</v>
      </c>
      <c r="Q23" s="67"/>
      <c r="R23" s="6"/>
      <c r="S23" s="67" t="s">
        <v>81</v>
      </c>
      <c r="T23" s="67"/>
      <c r="U23" s="6"/>
      <c r="V23" s="67" t="s">
        <v>54</v>
      </c>
      <c r="W23" s="67"/>
      <c r="X23" s="6"/>
      <c r="Y23" s="67" t="s">
        <v>82</v>
      </c>
      <c r="Z23" s="67"/>
      <c r="AA23" s="6"/>
      <c r="AB23" s="10"/>
      <c r="AC23" s="51"/>
      <c r="AD23" s="51"/>
      <c r="AE23" s="2"/>
      <c r="AF23" s="51"/>
      <c r="AG23" s="51"/>
      <c r="AH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15" hidden="false" customHeight="false" outlineLevel="0" collapsed="false">
      <c r="A24" s="4"/>
      <c r="B24" s="4"/>
      <c r="C24" s="10" t="s">
        <v>83</v>
      </c>
      <c r="D24" s="76" t="n">
        <v>26.5</v>
      </c>
      <c r="E24" s="76" t="n">
        <v>27</v>
      </c>
      <c r="F24" s="6"/>
      <c r="G24" s="74" t="n">
        <v>25</v>
      </c>
      <c r="H24" s="74" t="n">
        <v>25.75</v>
      </c>
      <c r="I24" s="46"/>
      <c r="J24" s="74" t="n">
        <f aca="false">D24-0.75</f>
        <v>25.75</v>
      </c>
      <c r="K24" s="74" t="n">
        <f aca="false">J24+0.5</f>
        <v>26.25</v>
      </c>
      <c r="L24" s="6"/>
      <c r="M24" s="73" t="n">
        <v>30.5</v>
      </c>
      <c r="N24" s="73" t="n">
        <v>31</v>
      </c>
      <c r="O24" s="7"/>
      <c r="P24" s="13" t="n">
        <f aca="false">D24-H24</f>
        <v>0.75</v>
      </c>
      <c r="Q24" s="13" t="n">
        <f aca="false">E24-G24</f>
        <v>2</v>
      </c>
      <c r="R24" s="6"/>
      <c r="S24" s="13" t="n">
        <f aca="false">M24-E24</f>
        <v>3.5</v>
      </c>
      <c r="T24" s="13" t="n">
        <f aca="false">N24-D24</f>
        <v>4.5</v>
      </c>
      <c r="U24" s="6"/>
      <c r="V24" s="13" t="n">
        <f aca="false">D24-K24</f>
        <v>0.25</v>
      </c>
      <c r="W24" s="13" t="n">
        <f aca="false">E24-J24</f>
        <v>1.25</v>
      </c>
      <c r="X24" s="4"/>
      <c r="Y24" s="13" t="n">
        <f aca="false">J24-H24</f>
        <v>0</v>
      </c>
      <c r="Z24" s="13" t="n">
        <f aca="false">K24-G24</f>
        <v>1.25</v>
      </c>
      <c r="AA24" s="6"/>
      <c r="AB24" s="10" t="s">
        <v>83</v>
      </c>
      <c r="AC24" s="73" t="n">
        <f aca="false">D24-0.75</f>
        <v>25.75</v>
      </c>
      <c r="AD24" s="73" t="n">
        <f aca="false">AC24+0.75</f>
        <v>26.5</v>
      </c>
      <c r="AE24" s="2"/>
      <c r="AF24" s="74" t="n">
        <f aca="false">D24+0.5</f>
        <v>27</v>
      </c>
      <c r="AG24" s="74" t="n">
        <f aca="false">AF24+0.5</f>
        <v>27.5</v>
      </c>
      <c r="AH24" s="2"/>
      <c r="AJ24" s="2"/>
      <c r="AK24" s="53" t="s">
        <v>84</v>
      </c>
      <c r="AL24" s="54" t="n">
        <v>3.15</v>
      </c>
      <c r="AM24" s="54" t="n">
        <v>3.16</v>
      </c>
      <c r="AN24" s="30" t="n">
        <f aca="false">D38</f>
        <v>30.25</v>
      </c>
      <c r="AO24" s="30" t="n">
        <f aca="false">E38</f>
        <v>30.75</v>
      </c>
      <c r="AP24" s="31" t="n">
        <f aca="false">AN24/AL24</f>
        <v>9.6031746031746</v>
      </c>
      <c r="AQ24" s="31" t="n">
        <f aca="false">AO24/AM24</f>
        <v>9.73101265822785</v>
      </c>
      <c r="AR24" s="2"/>
    </row>
    <row r="25" customFormat="false" ht="10.5" hidden="false" customHeight="true" outlineLevel="0" collapsed="false">
      <c r="A25" s="4"/>
      <c r="B25" s="4"/>
      <c r="C25" s="10"/>
      <c r="D25" s="56"/>
      <c r="E25" s="56"/>
      <c r="F25" s="6"/>
      <c r="G25" s="32"/>
      <c r="H25" s="32"/>
      <c r="I25" s="46"/>
      <c r="J25" s="32"/>
      <c r="K25" s="32"/>
      <c r="L25" s="6"/>
      <c r="M25" s="11"/>
      <c r="N25" s="11"/>
      <c r="O25" s="7"/>
      <c r="P25" s="67" t="s">
        <v>80</v>
      </c>
      <c r="Q25" s="67"/>
      <c r="R25" s="6"/>
      <c r="S25" s="67" t="s">
        <v>85</v>
      </c>
      <c r="T25" s="67"/>
      <c r="U25" s="6"/>
      <c r="V25" s="67" t="s">
        <v>86</v>
      </c>
      <c r="W25" s="67"/>
      <c r="X25" s="6"/>
      <c r="Y25" s="67" t="s">
        <v>54</v>
      </c>
      <c r="Z25" s="67"/>
      <c r="AA25" s="6"/>
      <c r="AB25" s="10"/>
      <c r="AC25" s="51"/>
      <c r="AD25" s="51"/>
      <c r="AE25" s="2"/>
      <c r="AF25" s="51"/>
      <c r="AG25" s="51"/>
      <c r="AH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15" hidden="false" customHeight="false" outlineLevel="0" collapsed="false">
      <c r="A26" s="4"/>
      <c r="B26" s="4"/>
      <c r="C26" s="10" t="s">
        <v>87</v>
      </c>
      <c r="D26" s="76" t="n">
        <v>31.5</v>
      </c>
      <c r="E26" s="76" t="n">
        <v>31.85</v>
      </c>
      <c r="F26" s="6"/>
      <c r="G26" s="74" t="n">
        <v>29.25</v>
      </c>
      <c r="H26" s="74" t="n">
        <v>29.75</v>
      </c>
      <c r="I26" s="46"/>
      <c r="J26" s="74" t="n">
        <f aca="false">D26-0.5</f>
        <v>31</v>
      </c>
      <c r="K26" s="74" t="n">
        <f aca="false">J26+0.5</f>
        <v>31.5</v>
      </c>
      <c r="L26" s="6"/>
      <c r="M26" s="73" t="n">
        <v>37.5</v>
      </c>
      <c r="N26" s="73" t="n">
        <v>38</v>
      </c>
      <c r="O26" s="57"/>
      <c r="P26" s="13" t="n">
        <f aca="false">D26-H26</f>
        <v>1.75</v>
      </c>
      <c r="Q26" s="13" t="n">
        <f aca="false">E26-G26</f>
        <v>2.6</v>
      </c>
      <c r="R26" s="6"/>
      <c r="S26" s="13" t="n">
        <f aca="false">M26-E26</f>
        <v>5.65</v>
      </c>
      <c r="T26" s="13" t="n">
        <f aca="false">N26-D26</f>
        <v>6.5</v>
      </c>
      <c r="U26" s="6"/>
      <c r="V26" s="13" t="n">
        <f aca="false">D26-K26</f>
        <v>0</v>
      </c>
      <c r="W26" s="13" t="n">
        <f aca="false">E26-J26</f>
        <v>0.850000000000001</v>
      </c>
      <c r="X26" s="4"/>
      <c r="Y26" s="13" t="n">
        <f aca="false">J26-H26</f>
        <v>1.25</v>
      </c>
      <c r="Z26" s="13" t="n">
        <f aca="false">K26-G26</f>
        <v>2.25</v>
      </c>
      <c r="AA26" s="6"/>
      <c r="AB26" s="10" t="s">
        <v>87</v>
      </c>
      <c r="AC26" s="73" t="n">
        <f aca="false">D26-0.75</f>
        <v>30.75</v>
      </c>
      <c r="AD26" s="73" t="n">
        <f aca="false">AC26+0.75</f>
        <v>31.5</v>
      </c>
      <c r="AE26" s="2"/>
      <c r="AF26" s="74" t="n">
        <f aca="false">D26+0.5</f>
        <v>32</v>
      </c>
      <c r="AG26" s="74" t="n">
        <f aca="false">AF26+0.5</f>
        <v>32.5</v>
      </c>
      <c r="AH26" s="2"/>
      <c r="AJ26" s="2"/>
      <c r="AK26" s="53" t="s">
        <v>88</v>
      </c>
      <c r="AL26" s="54" t="n">
        <v>3.26</v>
      </c>
      <c r="AM26" s="54" t="n">
        <v>3.27</v>
      </c>
      <c r="AN26" s="30" t="n">
        <f aca="false">D40</f>
        <v>31.25</v>
      </c>
      <c r="AO26" s="30" t="n">
        <f aca="false">E40</f>
        <v>32</v>
      </c>
      <c r="AP26" s="31" t="n">
        <f aca="false">AN26/AL26</f>
        <v>9.58588957055215</v>
      </c>
      <c r="AQ26" s="31" t="n">
        <f aca="false">AO26/AM26</f>
        <v>9.78593272171254</v>
      </c>
      <c r="AR26" s="2"/>
    </row>
    <row r="27" customFormat="false" ht="10.5" hidden="false" customHeight="true" outlineLevel="0" collapsed="false">
      <c r="A27" s="4"/>
      <c r="B27" s="4"/>
      <c r="C27" s="10"/>
      <c r="D27" s="58"/>
      <c r="E27" s="58"/>
      <c r="F27" s="6"/>
      <c r="G27" s="32"/>
      <c r="H27" s="32"/>
      <c r="I27" s="46"/>
      <c r="J27" s="32"/>
      <c r="K27" s="32"/>
      <c r="L27" s="6"/>
      <c r="M27" s="11"/>
      <c r="N27" s="11"/>
      <c r="O27" s="7"/>
      <c r="P27" s="67" t="s">
        <v>89</v>
      </c>
      <c r="Q27" s="67"/>
      <c r="R27" s="6"/>
      <c r="S27" s="67" t="s">
        <v>90</v>
      </c>
      <c r="T27" s="67"/>
      <c r="U27" s="6"/>
      <c r="V27" s="67" t="s">
        <v>91</v>
      </c>
      <c r="W27" s="67"/>
      <c r="X27" s="6"/>
      <c r="Y27" s="67" t="s">
        <v>92</v>
      </c>
      <c r="Z27" s="67"/>
      <c r="AA27" s="6"/>
      <c r="AB27" s="10"/>
      <c r="AC27" s="51"/>
      <c r="AD27" s="51"/>
      <c r="AE27" s="2"/>
      <c r="AF27" s="51"/>
      <c r="AG27" s="51"/>
      <c r="AH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15" hidden="false" customHeight="false" outlineLevel="0" collapsed="false">
      <c r="A28" s="4"/>
      <c r="B28" s="4"/>
      <c r="C28" s="10" t="s">
        <v>93</v>
      </c>
      <c r="D28" s="74" t="n">
        <v>39</v>
      </c>
      <c r="E28" s="74" t="n">
        <v>39.25</v>
      </c>
      <c r="F28" s="6" t="n">
        <v>24.4</v>
      </c>
      <c r="G28" s="74" t="n">
        <v>35</v>
      </c>
      <c r="H28" s="74" t="n">
        <v>35.25</v>
      </c>
      <c r="I28" s="46"/>
      <c r="J28" s="74" t="n">
        <f aca="false">D28-1</f>
        <v>38</v>
      </c>
      <c r="K28" s="74" t="n">
        <f aca="false">J28+0.75</f>
        <v>38.75</v>
      </c>
      <c r="L28" s="6"/>
      <c r="M28" s="77" t="n">
        <v>47.25</v>
      </c>
      <c r="N28" s="77" t="n">
        <v>47.4</v>
      </c>
      <c r="O28" s="7"/>
      <c r="P28" s="13" t="n">
        <f aca="false">D28-H28</f>
        <v>3.75</v>
      </c>
      <c r="Q28" s="13" t="n">
        <f aca="false">E28-G28</f>
        <v>4.25</v>
      </c>
      <c r="R28" s="6"/>
      <c r="S28" s="13" t="n">
        <f aca="false">M28-E28</f>
        <v>8</v>
      </c>
      <c r="T28" s="13" t="n">
        <f aca="false">N28-D28</f>
        <v>8.4</v>
      </c>
      <c r="U28" s="6"/>
      <c r="V28" s="13" t="n">
        <f aca="false">D28-K28</f>
        <v>0.25</v>
      </c>
      <c r="W28" s="13" t="n">
        <f aca="false">E28-J28</f>
        <v>1.25</v>
      </c>
      <c r="X28" s="4"/>
      <c r="Y28" s="13" t="n">
        <f aca="false">J28-H28</f>
        <v>2.75</v>
      </c>
      <c r="Z28" s="13" t="n">
        <f aca="false">K28-G28</f>
        <v>3.75</v>
      </c>
      <c r="AA28" s="6"/>
      <c r="AB28" s="10" t="s">
        <v>93</v>
      </c>
      <c r="AC28" s="73" t="n">
        <f aca="false">D28-0.75</f>
        <v>38.25</v>
      </c>
      <c r="AD28" s="73" t="n">
        <f aca="false">AC28+0.75</f>
        <v>39</v>
      </c>
      <c r="AE28" s="2"/>
      <c r="AF28" s="74" t="n">
        <f aca="false">D28+1.25</f>
        <v>40.25</v>
      </c>
      <c r="AG28" s="74" t="n">
        <f aca="false">AF28+0.5</f>
        <v>40.75</v>
      </c>
      <c r="AH28" s="2"/>
      <c r="AJ28" s="2"/>
      <c r="AK28" s="53" t="s">
        <v>166</v>
      </c>
      <c r="AL28" s="54" t="n">
        <v>3.34</v>
      </c>
      <c r="AM28" s="54" t="n">
        <v>3.36</v>
      </c>
      <c r="AN28" s="30" t="n">
        <f aca="false">D42</f>
        <v>31.25</v>
      </c>
      <c r="AO28" s="30" t="n">
        <f aca="false">E42</f>
        <v>31.75</v>
      </c>
      <c r="AP28" s="31" t="n">
        <f aca="false">AN28/AL28</f>
        <v>9.3562874251497</v>
      </c>
      <c r="AQ28" s="31" t="n">
        <f aca="false">AO28/AM28</f>
        <v>9.44940476190476</v>
      </c>
      <c r="AR28" s="2"/>
    </row>
    <row r="29" customFormat="false" ht="10.5" hidden="false" customHeight="true" outlineLevel="0" collapsed="false">
      <c r="A29" s="4"/>
      <c r="B29" s="4"/>
      <c r="C29" s="19" t="s">
        <v>94</v>
      </c>
      <c r="D29" s="19" t="n">
        <f aca="false">D28-E10</f>
        <v>0.899999999999999</v>
      </c>
      <c r="E29" s="19" t="n">
        <f aca="false">E28-D10</f>
        <v>1.2</v>
      </c>
      <c r="F29" s="6"/>
      <c r="G29" s="19" t="n">
        <f aca="false">G28-H10</f>
        <v>0.5</v>
      </c>
      <c r="H29" s="19" t="n">
        <f aca="false">H28-G10</f>
        <v>0.850000000000001</v>
      </c>
      <c r="I29" s="46"/>
      <c r="J29" s="59"/>
      <c r="K29" s="59"/>
      <c r="L29" s="6"/>
      <c r="M29" s="78" t="n">
        <f aca="false">M28-H28</f>
        <v>12</v>
      </c>
      <c r="N29" s="78" t="n">
        <f aca="false">N28-G28</f>
        <v>12.4</v>
      </c>
      <c r="O29" s="7"/>
      <c r="P29" s="67" t="s">
        <v>160</v>
      </c>
      <c r="Q29" s="67"/>
      <c r="R29" s="6"/>
      <c r="S29" s="67" t="s">
        <v>96</v>
      </c>
      <c r="T29" s="67"/>
      <c r="U29" s="6"/>
      <c r="V29" s="67" t="s">
        <v>97</v>
      </c>
      <c r="W29" s="67"/>
      <c r="X29" s="6"/>
      <c r="Y29" s="67" t="s">
        <v>98</v>
      </c>
      <c r="Z29" s="67"/>
      <c r="AA29" s="6"/>
      <c r="AB29" s="10" t="s">
        <v>73</v>
      </c>
      <c r="AC29" s="51"/>
      <c r="AD29" s="51"/>
      <c r="AE29" s="2"/>
      <c r="AF29" s="51"/>
      <c r="AG29" s="51"/>
      <c r="AH29" s="2"/>
      <c r="AJ29" s="2"/>
      <c r="AK29" s="2"/>
      <c r="AL29" s="2"/>
      <c r="AM29" s="2"/>
      <c r="AN29" s="2"/>
      <c r="AO29" s="2"/>
      <c r="AP29" s="2"/>
      <c r="AQ29" s="2"/>
      <c r="AR29" s="2"/>
    </row>
    <row r="30" customFormat="false" ht="15" hidden="false" customHeight="false" outlineLevel="0" collapsed="false">
      <c r="A30" s="4"/>
      <c r="B30" s="4"/>
      <c r="C30" s="10" t="s">
        <v>99</v>
      </c>
      <c r="D30" s="74" t="n">
        <v>24.5</v>
      </c>
      <c r="E30" s="74" t="n">
        <v>25.25</v>
      </c>
      <c r="F30" s="6"/>
      <c r="G30" s="74" t="n">
        <v>23.5</v>
      </c>
      <c r="H30" s="74" t="n">
        <v>24.25</v>
      </c>
      <c r="I30" s="46"/>
      <c r="J30" s="74" t="n">
        <f aca="false">D30-0.75</f>
        <v>23.75</v>
      </c>
      <c r="K30" s="74" t="n">
        <f aca="false">J30+0.5</f>
        <v>24.25</v>
      </c>
      <c r="L30" s="6"/>
      <c r="M30" s="73" t="n">
        <v>28.6</v>
      </c>
      <c r="N30" s="73" t="n">
        <v>28.9</v>
      </c>
      <c r="O30" s="7"/>
      <c r="P30" s="13" t="n">
        <f aca="false">D30-H30</f>
        <v>0.25</v>
      </c>
      <c r="Q30" s="13" t="n">
        <f aca="false">E30-G30</f>
        <v>1.75</v>
      </c>
      <c r="R30" s="6"/>
      <c r="S30" s="13" t="n">
        <f aca="false">M30-E30</f>
        <v>3.35</v>
      </c>
      <c r="T30" s="13" t="n">
        <f aca="false">N30-D30</f>
        <v>4.4</v>
      </c>
      <c r="U30" s="6"/>
      <c r="V30" s="13" t="n">
        <f aca="false">D30-K30</f>
        <v>0.25</v>
      </c>
      <c r="W30" s="13" t="n">
        <f aca="false">E30-J30</f>
        <v>1.5</v>
      </c>
      <c r="X30" s="4"/>
      <c r="Y30" s="13" t="n">
        <f aca="false">J30-H30</f>
        <v>-0.5</v>
      </c>
      <c r="Z30" s="13" t="n">
        <f aca="false">K30-G30</f>
        <v>0.75</v>
      </c>
      <c r="AA30" s="6"/>
      <c r="AB30" s="10" t="s">
        <v>99</v>
      </c>
      <c r="AC30" s="73" t="n">
        <f aca="false">D30-1</f>
        <v>23.5</v>
      </c>
      <c r="AD30" s="73" t="n">
        <f aca="false">AC30+0.75</f>
        <v>24.25</v>
      </c>
      <c r="AE30" s="2"/>
      <c r="AF30" s="74" t="n">
        <f aca="false">D30+0.75</f>
        <v>25.25</v>
      </c>
      <c r="AG30" s="74" t="n">
        <f aca="false">AF30+0.75</f>
        <v>26</v>
      </c>
      <c r="AH30" s="2"/>
      <c r="AJ30" s="2"/>
      <c r="AK30" s="53" t="s">
        <v>167</v>
      </c>
      <c r="AL30" s="54" t="n">
        <v>3.43</v>
      </c>
      <c r="AM30" s="54" t="n">
        <v>3.44</v>
      </c>
      <c r="AN30" s="30" t="n">
        <f aca="false">D44</f>
        <v>31.5</v>
      </c>
      <c r="AO30" s="30" t="n">
        <f aca="false">E44</f>
        <v>32</v>
      </c>
      <c r="AP30" s="31" t="n">
        <f aca="false">AN30/AL30</f>
        <v>9.18367346938775</v>
      </c>
      <c r="AQ30" s="31" t="n">
        <f aca="false">AO30/AM30</f>
        <v>9.30232558139535</v>
      </c>
      <c r="AR30" s="2"/>
    </row>
    <row r="31" customFormat="false" ht="10.5" hidden="false" customHeight="true" outlineLevel="0" collapsed="false">
      <c r="A31" s="4"/>
      <c r="B31" s="4"/>
      <c r="C31" s="10"/>
      <c r="D31" s="61"/>
      <c r="E31" s="61"/>
      <c r="F31" s="6"/>
      <c r="G31" s="59"/>
      <c r="H31" s="59"/>
      <c r="I31" s="46"/>
      <c r="J31" s="59"/>
      <c r="K31" s="59"/>
      <c r="L31" s="6"/>
      <c r="M31" s="11"/>
      <c r="N31" s="11"/>
      <c r="O31" s="7"/>
      <c r="P31" s="67" t="s">
        <v>97</v>
      </c>
      <c r="Q31" s="67"/>
      <c r="R31" s="6"/>
      <c r="S31" s="67" t="s">
        <v>100</v>
      </c>
      <c r="T31" s="67"/>
      <c r="U31" s="6"/>
      <c r="V31" s="67" t="s">
        <v>35</v>
      </c>
      <c r="W31" s="67"/>
      <c r="X31" s="6"/>
      <c r="Y31" s="67" t="s">
        <v>80</v>
      </c>
      <c r="Z31" s="67"/>
      <c r="AA31" s="6"/>
      <c r="AB31" s="10"/>
      <c r="AC31" s="51"/>
      <c r="AD31" s="51"/>
      <c r="AE31" s="2"/>
      <c r="AF31" s="51"/>
      <c r="AG31" s="51"/>
      <c r="AH31" s="2"/>
      <c r="AJ31" s="2"/>
      <c r="AK31" s="2"/>
      <c r="AL31" s="2"/>
      <c r="AM31" s="2"/>
      <c r="AN31" s="2"/>
      <c r="AO31" s="2"/>
      <c r="AP31" s="2"/>
      <c r="AQ31" s="2"/>
      <c r="AR31" s="2"/>
    </row>
    <row r="32" customFormat="false" ht="15" hidden="false" customHeight="true" outlineLevel="0" collapsed="false">
      <c r="A32" s="4"/>
      <c r="B32" s="4"/>
      <c r="C32" s="10" t="s">
        <v>101</v>
      </c>
      <c r="D32" s="74" t="n">
        <v>25.25</v>
      </c>
      <c r="E32" s="74" t="n">
        <v>25.75</v>
      </c>
      <c r="F32" s="6"/>
      <c r="G32" s="74" t="n">
        <v>24.15</v>
      </c>
      <c r="H32" s="74" t="n">
        <v>24.75</v>
      </c>
      <c r="I32" s="46"/>
      <c r="J32" s="74" t="n">
        <f aca="false">D32-0.5</f>
        <v>24.75</v>
      </c>
      <c r="K32" s="74" t="n">
        <f aca="false">J32+0.5</f>
        <v>25.25</v>
      </c>
      <c r="L32" s="6"/>
      <c r="M32" s="73" t="n">
        <v>26.7</v>
      </c>
      <c r="N32" s="73" t="n">
        <v>26.8</v>
      </c>
      <c r="O32" s="7"/>
      <c r="P32" s="13" t="n">
        <f aca="false">D32-H32</f>
        <v>0.5</v>
      </c>
      <c r="Q32" s="13" t="n">
        <f aca="false">E32-G32</f>
        <v>1.6</v>
      </c>
      <c r="R32" s="10"/>
      <c r="S32" s="13" t="n">
        <f aca="false">M32-E32</f>
        <v>0.949999999999999</v>
      </c>
      <c r="T32" s="13" t="n">
        <f aca="false">N32-D32</f>
        <v>1.55</v>
      </c>
      <c r="U32" s="10"/>
      <c r="V32" s="13" t="n">
        <f aca="false">D32-K32</f>
        <v>0</v>
      </c>
      <c r="W32" s="13" t="n">
        <f aca="false">E32-J32</f>
        <v>1</v>
      </c>
      <c r="X32" s="4"/>
      <c r="Y32" s="13" t="n">
        <f aca="false">J32-H32</f>
        <v>0</v>
      </c>
      <c r="Z32" s="13" t="n">
        <f aca="false">K32-G32</f>
        <v>1.1</v>
      </c>
      <c r="AA32" s="6"/>
      <c r="AB32" s="10" t="s">
        <v>101</v>
      </c>
      <c r="AC32" s="73" t="n">
        <f aca="false">D32-1</f>
        <v>24.25</v>
      </c>
      <c r="AD32" s="73" t="n">
        <f aca="false">AC32+0.75</f>
        <v>25</v>
      </c>
      <c r="AE32" s="2"/>
      <c r="AF32" s="74" t="n">
        <f aca="false">D32+0.75</f>
        <v>26</v>
      </c>
      <c r="AG32" s="74" t="n">
        <f aca="false">AF32+0.75</f>
        <v>26.75</v>
      </c>
      <c r="AH32" s="2"/>
      <c r="AJ32" s="2"/>
      <c r="AK32" s="53" t="s">
        <v>168</v>
      </c>
      <c r="AL32" s="54" t="n">
        <v>3.51</v>
      </c>
      <c r="AM32" s="54" t="n">
        <v>3.53</v>
      </c>
      <c r="AN32" s="30" t="n">
        <f aca="false">D46</f>
        <v>31.5</v>
      </c>
      <c r="AO32" s="30" t="n">
        <f aca="false">E46</f>
        <v>32.5</v>
      </c>
      <c r="AP32" s="31" t="n">
        <f aca="false">AN32/AL32</f>
        <v>8.97435897435897</v>
      </c>
      <c r="AQ32" s="31" t="n">
        <f aca="false">AO32/AM32</f>
        <v>9.20679886685553</v>
      </c>
      <c r="AR32" s="2"/>
    </row>
    <row r="33" customFormat="false" ht="9" hidden="false" customHeight="true" outlineLevel="0" collapsed="false">
      <c r="A33" s="4"/>
      <c r="B33" s="4"/>
      <c r="C33" s="10"/>
      <c r="D33" s="61"/>
      <c r="E33" s="61"/>
      <c r="F33" s="6"/>
      <c r="G33" s="32"/>
      <c r="H33" s="32"/>
      <c r="I33" s="46"/>
      <c r="J33" s="32"/>
      <c r="K33" s="32"/>
      <c r="L33" s="6"/>
      <c r="M33" s="11"/>
      <c r="N33" s="11"/>
      <c r="O33" s="7"/>
      <c r="P33" s="67" t="s">
        <v>161</v>
      </c>
      <c r="Q33" s="67"/>
      <c r="R33" s="10"/>
      <c r="S33" s="67" t="s">
        <v>102</v>
      </c>
      <c r="T33" s="67"/>
      <c r="U33" s="10"/>
      <c r="V33" s="67" t="s">
        <v>103</v>
      </c>
      <c r="W33" s="67"/>
      <c r="X33" s="6"/>
      <c r="Y33" s="67" t="s">
        <v>54</v>
      </c>
      <c r="Z33" s="67"/>
      <c r="AA33" s="6"/>
      <c r="AB33" s="10"/>
      <c r="AC33" s="51"/>
      <c r="AD33" s="51"/>
      <c r="AE33" s="2"/>
      <c r="AF33" s="51"/>
      <c r="AG33" s="51"/>
      <c r="AH33" s="2"/>
      <c r="AJ33" s="2"/>
      <c r="AK33" s="2"/>
      <c r="AL33" s="2"/>
      <c r="AM33" s="2"/>
      <c r="AN33" s="2"/>
      <c r="AO33" s="2"/>
      <c r="AP33" s="2"/>
      <c r="AQ33" s="2"/>
      <c r="AR33" s="2"/>
    </row>
    <row r="34" customFormat="false" ht="15" hidden="false" customHeight="true" outlineLevel="0" collapsed="false">
      <c r="A34" s="4"/>
      <c r="B34" s="4"/>
      <c r="C34" s="10" t="s">
        <v>104</v>
      </c>
      <c r="D34" s="74" t="n">
        <f aca="false">((D20*800*42)+(D22*800*43)+(D24*800*21)+(D26*800*21)+(D28*800*43)+(D30*800*21)+(D32*800*64))/(255*800)</f>
        <v>28.0803921568627</v>
      </c>
      <c r="E34" s="74" t="n">
        <f aca="false">((E20*800*42)+(E22*800*43)+(E24*800*21)+(E26*800*21)+(E28*800*43)+(E30*800*21)+(E32*800*64))/(255*800)</f>
        <v>28.4888235294118</v>
      </c>
      <c r="F34" s="6"/>
      <c r="G34" s="74" t="n">
        <f aca="false">((G20*800*42)+(G22*800*43)+(G24*800*21)+(G26*800*21)+(G28*800*43)+(G30*800*21)+(G32*800*64))/(255*800)</f>
        <v>26.2807843137255</v>
      </c>
      <c r="H34" s="74" t="n">
        <f aca="false">((H20*800*42)+(H22*800*43)+(H24*800*21)+(H26*800*21)+(H28*800*43)+(H30*800*21)+(H32*800*64))/(255*800)</f>
        <v>26.8470588235294</v>
      </c>
      <c r="I34" s="6"/>
      <c r="J34" s="74" t="n">
        <f aca="false">((J20*800*42)+(J22*800*43)+(J24*800*21)+(J26*800*21)+(J28*800*43)+(J30*800*21)+(J32*800*64))/(255*800)</f>
        <v>27.438431372549</v>
      </c>
      <c r="K34" s="74" t="n">
        <f aca="false">((K20*800*42)+(K22*800*43)+(K24*800*21)+(K26*800*21)+(K28*800*43)+(K30*800*21)+(K32*800*64))/(255*800)</f>
        <v>27.9805882352941</v>
      </c>
      <c r="L34" s="6" t="s">
        <v>73</v>
      </c>
      <c r="M34" s="73" t="n">
        <f aca="false">((M20*800*42)+(M22*800*43)+(M24*800*21)+(M26*800*21)+(M28*800*43)+(M30*800*21)+(M32*800*64))/(255*800)</f>
        <v>32.2778431372549</v>
      </c>
      <c r="N34" s="73" t="n">
        <f aca="false">((N20*800*42)+(N22*800*43)+(N24*800*21)+(N26*800*21)+(N28*800*43)+(N30*800*21)+(N32*800*64))/(255*800)</f>
        <v>32.4937254901961</v>
      </c>
      <c r="O34" s="7"/>
      <c r="P34" s="13" t="n">
        <f aca="false">D34-H34</f>
        <v>1.23333333333333</v>
      </c>
      <c r="Q34" s="13" t="n">
        <f aca="false">E34-G34</f>
        <v>2.20803921568627</v>
      </c>
      <c r="R34" s="10"/>
      <c r="S34" s="13" t="n">
        <f aca="false">M34-E34</f>
        <v>3.78901960784314</v>
      </c>
      <c r="T34" s="13" t="n">
        <f aca="false">N34-D34</f>
        <v>4.41333333333333</v>
      </c>
      <c r="U34" s="10"/>
      <c r="V34" s="13" t="n">
        <f aca="false">D34-K34</f>
        <v>0.0998039215686291</v>
      </c>
      <c r="W34" s="13" t="n">
        <f aca="false">E34-J34</f>
        <v>1.05039215686275</v>
      </c>
      <c r="X34" s="4"/>
      <c r="Y34" s="13" t="n">
        <f aca="false">J34-H34</f>
        <v>0.591372549019607</v>
      </c>
      <c r="Z34" s="13" t="n">
        <f aca="false">K34-G34</f>
        <v>1.69980392156863</v>
      </c>
      <c r="AA34" s="6"/>
      <c r="AB34" s="10" t="s">
        <v>105</v>
      </c>
      <c r="AC34" s="73" t="n">
        <f aca="false">((AC20*800*42)+(AC22*800*43)+(AC24*800*21)+(AC26*800*21)+(AC28*800*43)+(AC30*800*21)+(AC32*800*64))/(255*800)</f>
        <v>27.4950980392157</v>
      </c>
      <c r="AD34" s="73" t="n">
        <f aca="false">((AD20*800*42)+(AD22*800*43)+(AD24*800*21)+(AD26*800*21)+(AD28*800*43)+(AD30*800*21)+(AD32*800*64))/(255*800)</f>
        <v>28.1617647058824</v>
      </c>
      <c r="AE34" s="2"/>
      <c r="AF34" s="74" t="n">
        <f aca="false">((AF20*800*42)+(AF22*800*43)+(AF24*800*21)+(AF26*800*21)+(AF28*800*43)+(AF30*800*21)+(AF32*800*64))/(255*800)</f>
        <v>28.9156862745098</v>
      </c>
      <c r="AG34" s="74" t="n">
        <f aca="false">((AG20*800*42)+(AG22*800*43)+(AG24*800*21)+(AG26*800*21)+(AG28*800*43)+(AG30*800*21)+(AG32*800*64))/(255*800)</f>
        <v>29.5411764705882</v>
      </c>
      <c r="AH34" s="2"/>
      <c r="AJ34" s="2"/>
      <c r="AK34" s="53" t="s">
        <v>169</v>
      </c>
      <c r="AL34" s="54" t="n">
        <v>3.6</v>
      </c>
      <c r="AM34" s="54" t="n">
        <v>3.62</v>
      </c>
      <c r="AN34" s="30" t="n">
        <f aca="false">D48</f>
        <v>0</v>
      </c>
      <c r="AO34" s="30" t="n">
        <f aca="false">E48</f>
        <v>0</v>
      </c>
      <c r="AP34" s="31" t="n">
        <f aca="false">AN34/AL34</f>
        <v>0</v>
      </c>
      <c r="AQ34" s="31" t="n">
        <f aca="false">AO34/AM34</f>
        <v>0</v>
      </c>
      <c r="AR34" s="2"/>
    </row>
    <row r="35" customFormat="false" ht="9.75" hidden="false" customHeight="true" outlineLevel="0" collapsed="false">
      <c r="A35" s="4"/>
      <c r="B35" s="4"/>
      <c r="C35" s="10"/>
      <c r="D35" s="61"/>
      <c r="E35" s="61"/>
      <c r="F35" s="6"/>
      <c r="G35" s="37"/>
      <c r="H35" s="38"/>
      <c r="I35" s="6"/>
      <c r="J35" s="37"/>
      <c r="K35" s="38"/>
      <c r="L35" s="6"/>
      <c r="M35" s="11"/>
      <c r="N35" s="11"/>
      <c r="O35" s="7"/>
      <c r="P35" s="67" t="s">
        <v>162</v>
      </c>
      <c r="Q35" s="67"/>
      <c r="R35" s="10"/>
      <c r="S35" s="67" t="s">
        <v>107</v>
      </c>
      <c r="T35" s="67"/>
      <c r="U35" s="10"/>
      <c r="V35" s="67" t="s">
        <v>108</v>
      </c>
      <c r="W35" s="67"/>
      <c r="X35" s="10"/>
      <c r="Y35" s="67" t="s">
        <v>109</v>
      </c>
      <c r="Z35" s="67"/>
      <c r="AA35" s="6"/>
      <c r="AB35" s="10"/>
      <c r="AC35" s="61"/>
      <c r="AD35" s="61"/>
      <c r="AE35" s="2"/>
      <c r="AF35" s="51"/>
      <c r="AG35" s="51"/>
      <c r="AH35" s="2"/>
      <c r="AJ35" s="2"/>
      <c r="AK35" s="2"/>
      <c r="AL35" s="2"/>
      <c r="AM35" s="2"/>
      <c r="AN35" s="2"/>
      <c r="AO35" s="2"/>
      <c r="AP35" s="2"/>
      <c r="AQ35" s="2"/>
      <c r="AR35" s="2"/>
    </row>
    <row r="36" customFormat="false" ht="15" hidden="false" customHeight="true" outlineLevel="0" collapsed="false">
      <c r="A36" s="4"/>
      <c r="B36" s="4"/>
      <c r="C36" s="10" t="s">
        <v>110</v>
      </c>
      <c r="D36" s="74" t="n">
        <v>28</v>
      </c>
      <c r="E36" s="74" t="n">
        <v>28.5</v>
      </c>
      <c r="F36" s="6"/>
      <c r="G36" s="74" t="n">
        <v>26.25</v>
      </c>
      <c r="H36" s="74" t="n">
        <v>26.75</v>
      </c>
      <c r="I36" s="6" t="n">
        <v>27.5</v>
      </c>
      <c r="J36" s="74" t="n">
        <v>27.5</v>
      </c>
      <c r="K36" s="74" t="n">
        <v>28</v>
      </c>
      <c r="L36" s="6"/>
      <c r="M36" s="73" t="n">
        <v>32.3</v>
      </c>
      <c r="N36" s="73" t="n">
        <v>32.6</v>
      </c>
      <c r="O36" s="62" t="n">
        <v>33.7</v>
      </c>
      <c r="P36" s="13" t="n">
        <f aca="false">D36-H36</f>
        <v>1.25</v>
      </c>
      <c r="Q36" s="13" t="n">
        <f aca="false">E36-G36</f>
        <v>2.25</v>
      </c>
      <c r="R36" s="10"/>
      <c r="S36" s="13" t="n">
        <f aca="false">M36-E36</f>
        <v>3.8</v>
      </c>
      <c r="T36" s="13" t="n">
        <f aca="false">N36-D36</f>
        <v>4.6</v>
      </c>
      <c r="U36" s="10"/>
      <c r="V36" s="13" t="n">
        <f aca="false">D36-K36</f>
        <v>0</v>
      </c>
      <c r="W36" s="13" t="n">
        <f aca="false">E36-J36</f>
        <v>1</v>
      </c>
      <c r="X36" s="4"/>
      <c r="Y36" s="13" t="n">
        <f aca="false">J36-H36</f>
        <v>0.75</v>
      </c>
      <c r="Z36" s="13" t="n">
        <f aca="false">K36-G36</f>
        <v>1.75</v>
      </c>
      <c r="AA36" s="10"/>
      <c r="AB36" s="10" t="s">
        <v>110</v>
      </c>
      <c r="AC36" s="73" t="n">
        <v>27.5</v>
      </c>
      <c r="AD36" s="73" t="n">
        <v>28.25</v>
      </c>
      <c r="AE36" s="2"/>
      <c r="AF36" s="74" t="n">
        <v>28.75</v>
      </c>
      <c r="AG36" s="74" t="n">
        <v>29.75</v>
      </c>
      <c r="AH36" s="2"/>
      <c r="AJ36" s="2"/>
      <c r="AK36" s="53" t="s">
        <v>170</v>
      </c>
      <c r="AL36" s="54" t="n">
        <v>3.69</v>
      </c>
      <c r="AM36" s="54" t="n">
        <v>3.71</v>
      </c>
      <c r="AN36" s="30" t="n">
        <f aca="false">D50</f>
        <v>0</v>
      </c>
      <c r="AO36" s="30" t="n">
        <f aca="false">E50</f>
        <v>0</v>
      </c>
      <c r="AP36" s="31" t="n">
        <f aca="false">AN36/AL36</f>
        <v>0</v>
      </c>
      <c r="AQ36" s="31" t="n">
        <f aca="false">AO36/AM36</f>
        <v>0</v>
      </c>
      <c r="AR36" s="2"/>
    </row>
    <row r="37" customFormat="false" ht="10.5" hidden="false" customHeight="true" outlineLevel="0" collapsed="false">
      <c r="A37" s="4"/>
      <c r="B37" s="4"/>
      <c r="C37" s="10" t="s">
        <v>73</v>
      </c>
      <c r="D37" s="79" t="s">
        <v>171</v>
      </c>
      <c r="E37" s="79"/>
      <c r="F37" s="6"/>
      <c r="G37" s="15" t="s">
        <v>112</v>
      </c>
      <c r="H37" s="15"/>
      <c r="I37" s="4"/>
      <c r="J37" s="22"/>
      <c r="K37" s="22"/>
      <c r="L37" s="4"/>
      <c r="M37" s="11"/>
      <c r="N37" s="11"/>
      <c r="O37" s="7"/>
      <c r="P37" s="67" t="s">
        <v>163</v>
      </c>
      <c r="Q37" s="67"/>
      <c r="R37" s="10"/>
      <c r="S37" s="67" t="s">
        <v>114</v>
      </c>
      <c r="T37" s="67"/>
      <c r="U37" s="10"/>
      <c r="V37" s="67" t="s">
        <v>115</v>
      </c>
      <c r="W37" s="67"/>
      <c r="X37" s="10"/>
      <c r="Y37" s="67" t="s">
        <v>116</v>
      </c>
      <c r="Z37" s="67"/>
      <c r="AA37" s="10"/>
      <c r="AB37" s="10" t="s">
        <v>73</v>
      </c>
      <c r="AC37" s="15"/>
      <c r="AD37" s="15"/>
      <c r="AE37" s="2"/>
      <c r="AF37" s="15"/>
      <c r="AG37" s="15"/>
      <c r="AH37" s="2"/>
      <c r="AJ37" s="2"/>
      <c r="AK37" s="2"/>
      <c r="AL37" s="2"/>
      <c r="AM37" s="2"/>
      <c r="AN37" s="2"/>
      <c r="AO37" s="2"/>
      <c r="AP37" s="2"/>
      <c r="AQ37" s="2"/>
      <c r="AR37" s="2"/>
    </row>
    <row r="38" customFormat="false" ht="15" hidden="false" customHeight="true" outlineLevel="0" collapsed="false">
      <c r="A38" s="4"/>
      <c r="B38" s="4"/>
      <c r="C38" s="10" t="s">
        <v>117</v>
      </c>
      <c r="D38" s="74" t="n">
        <v>30.25</v>
      </c>
      <c r="E38" s="74" t="n">
        <v>30.75</v>
      </c>
      <c r="F38" s="6"/>
      <c r="G38" s="74" t="n">
        <v>27.75</v>
      </c>
      <c r="H38" s="74" t="n">
        <v>28.5</v>
      </c>
      <c r="I38" s="6"/>
      <c r="J38" s="74" t="n">
        <v>29.5</v>
      </c>
      <c r="K38" s="74" t="n">
        <v>30.5</v>
      </c>
      <c r="L38" s="10"/>
      <c r="M38" s="73" t="n">
        <v>33.05</v>
      </c>
      <c r="N38" s="73" t="n">
        <v>33.35</v>
      </c>
      <c r="O38" s="7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 t="s">
        <v>117</v>
      </c>
      <c r="AC38" s="73" t="n">
        <f aca="false">D38-0.65</f>
        <v>29.6</v>
      </c>
      <c r="AD38" s="73" t="n">
        <f aca="false">AC38+1</f>
        <v>30.6</v>
      </c>
      <c r="AE38" s="2"/>
      <c r="AF38" s="74" t="n">
        <v>30.5</v>
      </c>
      <c r="AG38" s="74" t="n">
        <v>31.5</v>
      </c>
      <c r="AH38" s="2"/>
      <c r="AJ38" s="2"/>
      <c r="AK38" s="2"/>
      <c r="AL38" s="2"/>
      <c r="AM38" s="2"/>
      <c r="AN38" s="2"/>
      <c r="AO38" s="2"/>
      <c r="AP38" s="2"/>
      <c r="AQ38" s="2"/>
      <c r="AR38" s="2"/>
    </row>
    <row r="39" customFormat="false" ht="12.75" hidden="false" customHeight="false" outlineLevel="0" collapsed="false">
      <c r="A39" s="4"/>
      <c r="B39" s="4"/>
      <c r="C39" s="10"/>
      <c r="D39" s="15" t="s">
        <v>118</v>
      </c>
      <c r="E39" s="15"/>
      <c r="F39" s="6"/>
      <c r="G39" s="15" t="s">
        <v>119</v>
      </c>
      <c r="H39" s="15"/>
      <c r="I39" s="10" t="n">
        <v>20</v>
      </c>
      <c r="J39" s="63"/>
      <c r="K39" s="63"/>
      <c r="L39" s="10"/>
      <c r="M39" s="15" t="s">
        <v>120</v>
      </c>
      <c r="N39" s="15"/>
      <c r="O39" s="7"/>
      <c r="P39" s="10"/>
      <c r="Q39" s="10"/>
      <c r="R39" s="10"/>
      <c r="S39" s="10"/>
      <c r="T39" s="10"/>
      <c r="U39" s="10"/>
      <c r="V39" s="10"/>
      <c r="W39" s="10"/>
      <c r="X39" s="48"/>
      <c r="Y39" s="48"/>
      <c r="Z39" s="10"/>
      <c r="AA39" s="10"/>
      <c r="AB39" s="10"/>
      <c r="AC39" s="51"/>
      <c r="AD39" s="51"/>
      <c r="AE39" s="2"/>
      <c r="AF39" s="15"/>
      <c r="AG39" s="15"/>
      <c r="AH39" s="2"/>
      <c r="AJ39" s="2"/>
      <c r="AK39" s="2"/>
      <c r="AL39" s="2"/>
      <c r="AM39" s="2"/>
      <c r="AN39" s="2"/>
      <c r="AO39" s="2"/>
      <c r="AP39" s="2"/>
      <c r="AQ39" s="2"/>
      <c r="AR39" s="2"/>
    </row>
    <row r="40" customFormat="false" ht="12.75" hidden="false" customHeight="false" outlineLevel="0" collapsed="false">
      <c r="A40" s="4"/>
      <c r="B40" s="10"/>
      <c r="C40" s="10" t="s">
        <v>121</v>
      </c>
      <c r="D40" s="74" t="n">
        <v>31.25</v>
      </c>
      <c r="E40" s="74" t="n">
        <v>32</v>
      </c>
      <c r="F40" s="6"/>
      <c r="G40" s="74" t="n">
        <v>28.25</v>
      </c>
      <c r="H40" s="74" t="n">
        <v>29</v>
      </c>
      <c r="I40" s="6"/>
      <c r="J40" s="74" t="n">
        <v>29.75</v>
      </c>
      <c r="K40" s="74" t="n">
        <v>30.75</v>
      </c>
      <c r="L40" s="10"/>
      <c r="M40" s="73" t="n">
        <v>34</v>
      </c>
      <c r="N40" s="73" t="n">
        <v>34.5</v>
      </c>
      <c r="O40" s="7"/>
      <c r="P40" s="10"/>
      <c r="Q40" s="10"/>
      <c r="R40" s="10"/>
      <c r="S40" s="10"/>
      <c r="T40" s="10"/>
      <c r="U40" s="10"/>
      <c r="V40" s="10"/>
      <c r="W40" s="10"/>
      <c r="X40" s="48"/>
      <c r="Y40" s="48"/>
      <c r="Z40" s="10"/>
      <c r="AA40" s="10"/>
      <c r="AB40" s="10" t="s">
        <v>121</v>
      </c>
      <c r="AC40" s="73" t="n">
        <f aca="false">D40-0.75</f>
        <v>30.5</v>
      </c>
      <c r="AD40" s="73" t="n">
        <f aca="false">AC40+1</f>
        <v>31.5</v>
      </c>
      <c r="AE40" s="2"/>
      <c r="AF40" s="74" t="n">
        <v>31</v>
      </c>
      <c r="AG40" s="74" t="n">
        <v>31.75</v>
      </c>
      <c r="AH40" s="2"/>
      <c r="AJ40" s="2"/>
      <c r="AK40" s="2"/>
      <c r="AL40" s="2"/>
      <c r="AM40" s="2"/>
      <c r="AN40" s="2"/>
      <c r="AO40" s="2"/>
      <c r="AP40" s="2"/>
      <c r="AQ40" s="2"/>
      <c r="AR40" s="2"/>
    </row>
    <row r="41" customFormat="false" ht="12.75" hidden="false" customHeight="false" outlineLevel="0" collapsed="false">
      <c r="A41" s="4"/>
      <c r="B41" s="10"/>
      <c r="C41" s="10"/>
      <c r="D41" s="15" t="s">
        <v>123</v>
      </c>
      <c r="E41" s="15"/>
      <c r="F41" s="10"/>
      <c r="G41" s="21"/>
      <c r="H41" s="21"/>
      <c r="I41" s="10" t="n">
        <v>20</v>
      </c>
      <c r="J41" s="22"/>
      <c r="K41" s="22"/>
      <c r="L41" s="10"/>
      <c r="M41" s="15" t="s">
        <v>120</v>
      </c>
      <c r="N41" s="15"/>
      <c r="O41" s="7"/>
      <c r="P41" s="10"/>
      <c r="Q41" s="10"/>
      <c r="R41" s="10"/>
      <c r="S41" s="10"/>
      <c r="T41" s="10"/>
      <c r="U41" s="10"/>
      <c r="V41" s="10"/>
      <c r="W41" s="10"/>
      <c r="X41" s="48"/>
      <c r="Y41" s="10"/>
      <c r="Z41" s="10"/>
      <c r="AA41" s="10"/>
      <c r="AB41" s="10"/>
      <c r="AC41" s="51"/>
      <c r="AD41" s="51"/>
      <c r="AE41" s="2"/>
      <c r="AF41" s="79" t="s">
        <v>172</v>
      </c>
      <c r="AG41" s="79"/>
      <c r="AH41" s="2"/>
      <c r="AJ41" s="2"/>
      <c r="AK41" s="2"/>
      <c r="AL41" s="2"/>
      <c r="AM41" s="2"/>
      <c r="AN41" s="2"/>
      <c r="AO41" s="2"/>
      <c r="AP41" s="2"/>
      <c r="AQ41" s="2"/>
      <c r="AR41" s="2"/>
    </row>
    <row r="42" customFormat="false" ht="12.75" hidden="false" customHeight="false" outlineLevel="0" collapsed="false">
      <c r="A42" s="4"/>
      <c r="B42" s="10"/>
      <c r="C42" s="10" t="s">
        <v>124</v>
      </c>
      <c r="D42" s="74" t="n">
        <v>31.25</v>
      </c>
      <c r="E42" s="74" t="n">
        <v>31.75</v>
      </c>
      <c r="F42" s="10"/>
      <c r="G42" s="74" t="n">
        <v>29.25</v>
      </c>
      <c r="H42" s="74" t="n">
        <v>30</v>
      </c>
      <c r="I42" s="10"/>
      <c r="J42" s="74" t="n">
        <v>30.5</v>
      </c>
      <c r="K42" s="74" t="n">
        <v>31.25</v>
      </c>
      <c r="L42" s="10"/>
      <c r="M42" s="73" t="n">
        <v>34.75</v>
      </c>
      <c r="N42" s="73" t="n">
        <v>35.5</v>
      </c>
      <c r="O42" s="7"/>
      <c r="P42" s="10"/>
      <c r="Q42" s="10"/>
      <c r="R42" s="10"/>
      <c r="S42" s="10"/>
      <c r="T42" s="10"/>
      <c r="U42" s="10"/>
      <c r="V42" s="10"/>
      <c r="W42" s="10"/>
      <c r="X42" s="48"/>
      <c r="Y42" s="48"/>
      <c r="Z42" s="10"/>
      <c r="AA42" s="10"/>
      <c r="AB42" s="10" t="s">
        <v>125</v>
      </c>
      <c r="AC42" s="10"/>
      <c r="AD42" s="10"/>
      <c r="AE42" s="10"/>
      <c r="AF42" s="74" t="n">
        <v>31.5</v>
      </c>
      <c r="AG42" s="74" t="n">
        <v>33.5</v>
      </c>
      <c r="AH42" s="10"/>
      <c r="AJ42" s="2"/>
      <c r="AK42" s="2"/>
      <c r="AL42" s="2"/>
      <c r="AM42" s="2"/>
      <c r="AN42" s="2"/>
      <c r="AO42" s="2"/>
      <c r="AP42" s="2"/>
      <c r="AQ42" s="2"/>
      <c r="AR42" s="2"/>
    </row>
    <row r="43" customFormat="false" ht="11.25" hidden="false" customHeight="true" outlineLevel="0" collapsed="false">
      <c r="A43" s="10"/>
      <c r="B43" s="10"/>
      <c r="C43" s="10"/>
      <c r="D43" s="21"/>
      <c r="E43" s="21"/>
      <c r="F43" s="10"/>
      <c r="G43" s="21"/>
      <c r="H43" s="21"/>
      <c r="I43" s="10"/>
      <c r="J43" s="64"/>
      <c r="K43" s="64"/>
      <c r="L43" s="10"/>
      <c r="M43" s="15" t="s">
        <v>120</v>
      </c>
      <c r="N43" s="15"/>
      <c r="O43" s="7"/>
      <c r="P43" s="10"/>
      <c r="Q43" s="10"/>
      <c r="R43" s="10"/>
      <c r="S43" s="10"/>
      <c r="T43" s="10"/>
      <c r="U43" s="10"/>
      <c r="V43" s="10"/>
      <c r="W43" s="10"/>
      <c r="X43" s="48"/>
      <c r="Y43" s="48"/>
      <c r="Z43" s="10"/>
      <c r="AA43" s="10"/>
      <c r="AB43" s="10"/>
      <c r="AC43" s="10"/>
      <c r="AD43" s="10"/>
      <c r="AE43" s="10"/>
      <c r="AF43" s="79" t="s">
        <v>173</v>
      </c>
      <c r="AG43" s="79"/>
      <c r="AH43" s="10"/>
      <c r="AI43" s="10"/>
      <c r="AJ43" s="10"/>
      <c r="AK43" s="2"/>
      <c r="AL43" s="2"/>
      <c r="AM43" s="2"/>
      <c r="AN43" s="2"/>
      <c r="AO43" s="2"/>
      <c r="AP43" s="2"/>
      <c r="AQ43" s="2"/>
      <c r="AR43" s="2"/>
    </row>
    <row r="44" customFormat="false" ht="13.5" hidden="false" customHeight="true" outlineLevel="0" collapsed="false">
      <c r="A44" s="10"/>
      <c r="B44" s="10"/>
      <c r="C44" s="10" t="s">
        <v>126</v>
      </c>
      <c r="D44" s="74" t="n">
        <v>31.5</v>
      </c>
      <c r="E44" s="74" t="n">
        <v>32</v>
      </c>
      <c r="F44" s="10"/>
      <c r="G44" s="74" t="n">
        <v>29.5</v>
      </c>
      <c r="H44" s="74" t="n">
        <v>30.5</v>
      </c>
      <c r="I44" s="10"/>
      <c r="J44" s="74" t="n">
        <v>30.75</v>
      </c>
      <c r="K44" s="74" t="n">
        <v>31.75</v>
      </c>
      <c r="L44" s="10"/>
      <c r="M44" s="73" t="s">
        <v>122</v>
      </c>
      <c r="N44" s="73" t="s">
        <v>122</v>
      </c>
      <c r="O44" s="7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2"/>
      <c r="AB44" s="2"/>
      <c r="AC44" s="2"/>
      <c r="AD44" s="2"/>
      <c r="AE44" s="2"/>
      <c r="AF44" s="2"/>
      <c r="AG44" s="2"/>
      <c r="AH44" s="2"/>
      <c r="AJ44" s="2"/>
      <c r="AK44" s="2"/>
      <c r="AL44" s="2"/>
      <c r="AM44" s="2"/>
      <c r="AN44" s="2"/>
      <c r="AO44" s="2"/>
      <c r="AP44" s="2"/>
      <c r="AQ44" s="2"/>
      <c r="AR44" s="2"/>
    </row>
    <row r="45" customFormat="false" ht="9.75" hidden="false" customHeight="true" outlineLevel="0" collapsed="false">
      <c r="A45" s="10"/>
      <c r="B45" s="10"/>
      <c r="C45" s="10"/>
      <c r="D45" s="21"/>
      <c r="E45" s="21"/>
      <c r="F45" s="10"/>
      <c r="G45" s="10"/>
      <c r="H45" s="10"/>
      <c r="I45" s="10"/>
      <c r="J45" s="10"/>
      <c r="K45" s="10"/>
      <c r="L45" s="10"/>
      <c r="M45" s="15" t="s">
        <v>120</v>
      </c>
      <c r="N45" s="15"/>
      <c r="O45" s="7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2"/>
      <c r="AB45" s="2"/>
      <c r="AC45" s="2"/>
      <c r="AD45" s="2"/>
      <c r="AE45" s="2"/>
      <c r="AF45" s="2"/>
      <c r="AG45" s="2"/>
      <c r="AH45" s="2"/>
      <c r="AJ45" s="2"/>
      <c r="AK45" s="2"/>
      <c r="AL45" s="2"/>
      <c r="AM45" s="10"/>
      <c r="AN45" s="10"/>
      <c r="AO45" s="2"/>
      <c r="AP45" s="2"/>
      <c r="AQ45" s="2"/>
      <c r="AR45" s="2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</row>
    <row r="46" customFormat="false" ht="12.75" hidden="false" customHeight="false" outlineLevel="0" collapsed="false">
      <c r="A46" s="10"/>
      <c r="B46" s="10"/>
      <c r="C46" s="10" t="s">
        <v>127</v>
      </c>
      <c r="D46" s="74" t="n">
        <v>31.5</v>
      </c>
      <c r="E46" s="74" t="n">
        <v>32.5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2"/>
      <c r="AL46" s="10"/>
      <c r="AM46" s="10"/>
      <c r="AN46" s="10"/>
      <c r="AO46" s="2"/>
      <c r="AP46" s="2"/>
      <c r="AQ46" s="2"/>
      <c r="AR46" s="2"/>
    </row>
    <row r="47" customFormat="false" ht="12.75" hidden="false" customHeight="false" outlineLevel="0" collapsed="false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2"/>
      <c r="AP47" s="2"/>
      <c r="AQ47" s="2"/>
      <c r="AR47" s="2"/>
    </row>
    <row r="48" customFormat="false" ht="12.75" hidden="false" customHeight="false" outlineLevel="0" collapsed="false">
      <c r="C48" s="65"/>
      <c r="AI48" s="1"/>
    </row>
    <row r="49" customFormat="false" ht="12.75" hidden="false" customHeight="false" outlineLevel="0" collapsed="false">
      <c r="AI49" s="1"/>
    </row>
    <row r="50" customFormat="false" ht="12.75" hidden="false" customHeight="false" outlineLevel="0" collapsed="false">
      <c r="AI50" s="1"/>
    </row>
    <row r="51" customFormat="false" ht="12.75" hidden="false" customHeight="false" outlineLevel="0" collapsed="false">
      <c r="AI51" s="1"/>
    </row>
    <row r="52" customFormat="false" ht="12.75" hidden="false" customHeight="false" outlineLevel="0" collapsed="false">
      <c r="AI52" s="1"/>
    </row>
    <row r="53" customFormat="false" ht="12.75" hidden="false" customHeight="false" outlineLevel="0" collapsed="false">
      <c r="AI53" s="1"/>
    </row>
    <row r="54" customFormat="false" ht="12.75" hidden="false" customHeight="false" outlineLevel="0" collapsed="false">
      <c r="AI54" s="1"/>
    </row>
    <row r="55" customFormat="false" ht="12.75" hidden="false" customHeight="false" outlineLevel="0" collapsed="false">
      <c r="D55" s="66"/>
      <c r="E55" s="66"/>
      <c r="AI55" s="1"/>
    </row>
    <row r="56" customFormat="false" ht="12.75" hidden="false" customHeight="false" outlineLevel="0" collapsed="false">
      <c r="D56" s="66"/>
      <c r="E56" s="66"/>
      <c r="AI56" s="1"/>
    </row>
    <row r="57" customFormat="false" ht="12.75" hidden="false" customHeight="false" outlineLevel="0" collapsed="false">
      <c r="D57" s="66"/>
      <c r="E57" s="66"/>
      <c r="AI57" s="1"/>
    </row>
    <row r="58" customFormat="false" ht="12.75" hidden="false" customHeight="false" outlineLevel="0" collapsed="false">
      <c r="AI58" s="1"/>
    </row>
    <row r="59" customFormat="false" ht="12.75" hidden="false" customHeight="false" outlineLevel="0" collapsed="false">
      <c r="AI59" s="1"/>
    </row>
    <row r="60" customFormat="false" ht="12.75" hidden="false" customHeight="false" outlineLevel="0" collapsed="false">
      <c r="AI60" s="1"/>
    </row>
    <row r="61" customFormat="false" ht="12.75" hidden="false" customHeight="false" outlineLevel="0" collapsed="false">
      <c r="AI61" s="1"/>
    </row>
    <row r="62" customFormat="false" ht="12.75" hidden="false" customHeight="false" outlineLevel="0" collapsed="false">
      <c r="AI62" s="1"/>
    </row>
    <row r="63" customFormat="false" ht="12.75" hidden="false" customHeight="false" outlineLevel="0" collapsed="false">
      <c r="AI63" s="1"/>
    </row>
    <row r="64" customFormat="false" ht="12.75" hidden="false" customHeight="false" outlineLevel="0" collapsed="false">
      <c r="AI64" s="1"/>
    </row>
    <row r="65" customFormat="false" ht="12.75" hidden="false" customHeight="false" outlineLevel="0" collapsed="false">
      <c r="AI65" s="1"/>
    </row>
    <row r="66" customFormat="false" ht="12.75" hidden="false" customHeight="false" outlineLevel="0" collapsed="false">
      <c r="AI66" s="1"/>
    </row>
    <row r="67" customFormat="false" ht="12.75" hidden="false" customHeight="false" outlineLevel="0" collapsed="false">
      <c r="AI67" s="1"/>
    </row>
    <row r="68" customFormat="false" ht="12.75" hidden="false" customHeight="false" outlineLevel="0" collapsed="false">
      <c r="AI68" s="1"/>
    </row>
    <row r="69" customFormat="false" ht="12.75" hidden="false" customHeight="false" outlineLevel="0" collapsed="false">
      <c r="AI69" s="1"/>
    </row>
    <row r="70" customFormat="false" ht="12.75" hidden="false" customHeight="false" outlineLevel="0" collapsed="false">
      <c r="AI70" s="1"/>
    </row>
    <row r="71" customFormat="false" ht="12.75" hidden="false" customHeight="false" outlineLevel="0" collapsed="false">
      <c r="AI71" s="1"/>
    </row>
    <row r="72" customFormat="false" ht="12.75" hidden="false" customHeight="false" outlineLevel="0" collapsed="false">
      <c r="AI72" s="1"/>
    </row>
    <row r="73" customFormat="false" ht="12.75" hidden="false" customHeight="false" outlineLevel="0" collapsed="false">
      <c r="AI73" s="1"/>
    </row>
    <row r="74" customFormat="false" ht="12.75" hidden="false" customHeight="false" outlineLevel="0" collapsed="false">
      <c r="AI74" s="1"/>
    </row>
    <row r="75" customFormat="false" ht="12.75" hidden="false" customHeight="false" outlineLevel="0" collapsed="false">
      <c r="AI75" s="1"/>
    </row>
    <row r="76" customFormat="false" ht="12.75" hidden="false" customHeight="false" outlineLevel="0" collapsed="false">
      <c r="AI76" s="1"/>
    </row>
    <row r="77" customFormat="false" ht="12.75" hidden="false" customHeight="false" outlineLevel="0" collapsed="false">
      <c r="AI77" s="1"/>
    </row>
    <row r="78" customFormat="false" ht="12.75" hidden="false" customHeight="false" outlineLevel="0" collapsed="false">
      <c r="AI78" s="1"/>
    </row>
    <row r="79" customFormat="false" ht="12.75" hidden="false" customHeight="false" outlineLevel="0" collapsed="false">
      <c r="AI79" s="1"/>
    </row>
    <row r="80" customFormat="false" ht="12.75" hidden="false" customHeight="false" outlineLevel="0" collapsed="false">
      <c r="AI80" s="1"/>
    </row>
    <row r="81" customFormat="false" ht="12.75" hidden="false" customHeight="false" outlineLevel="0" collapsed="false">
      <c r="AI81" s="1"/>
    </row>
    <row r="82" customFormat="false" ht="12.75" hidden="false" customHeight="false" outlineLevel="0" collapsed="false">
      <c r="AI82" s="1"/>
    </row>
    <row r="83" customFormat="false" ht="12.75" hidden="false" customHeight="false" outlineLevel="0" collapsed="false">
      <c r="AI83" s="1"/>
    </row>
    <row r="84" customFormat="false" ht="12.75" hidden="false" customHeight="false" outlineLevel="0" collapsed="false">
      <c r="AI84" s="1"/>
    </row>
    <row r="85" customFormat="false" ht="12.75" hidden="false" customHeight="false" outlineLevel="0" collapsed="false">
      <c r="AI85" s="1"/>
    </row>
    <row r="86" customFormat="false" ht="12.75" hidden="false" customHeight="false" outlineLevel="0" collapsed="false">
      <c r="AI86" s="1"/>
    </row>
    <row r="87" customFormat="false" ht="12.75" hidden="false" customHeight="false" outlineLevel="0" collapsed="false">
      <c r="AI87" s="1"/>
    </row>
    <row r="88" customFormat="false" ht="12.75" hidden="false" customHeight="false" outlineLevel="0" collapsed="false">
      <c r="AI88" s="1"/>
    </row>
    <row r="89" customFormat="false" ht="12.75" hidden="false" customHeight="false" outlineLevel="0" collapsed="false">
      <c r="AI89" s="1"/>
    </row>
    <row r="90" customFormat="false" ht="12.75" hidden="false" customHeight="false" outlineLevel="0" collapsed="false">
      <c r="AI90" s="1"/>
    </row>
    <row r="91" customFormat="false" ht="12.75" hidden="false" customHeight="false" outlineLevel="0" collapsed="false">
      <c r="AI91" s="1"/>
    </row>
    <row r="92" customFormat="false" ht="12.75" hidden="false" customHeight="false" outlineLevel="0" collapsed="false">
      <c r="AI92" s="1"/>
    </row>
    <row r="93" customFormat="false" ht="12.75" hidden="false" customHeight="false" outlineLevel="0" collapsed="false">
      <c r="AI93" s="1"/>
    </row>
    <row r="94" customFormat="false" ht="12.75" hidden="false" customHeight="false" outlineLevel="0" collapsed="false">
      <c r="AI94" s="1"/>
    </row>
    <row r="95" customFormat="false" ht="12.75" hidden="false" customHeight="false" outlineLevel="0" collapsed="false">
      <c r="AI95" s="1"/>
    </row>
    <row r="96" customFormat="false" ht="12.75" hidden="false" customHeight="false" outlineLevel="0" collapsed="false">
      <c r="AI96" s="1"/>
    </row>
    <row r="97" customFormat="false" ht="12.75" hidden="false" customHeight="false" outlineLevel="0" collapsed="false">
      <c r="AI97" s="1"/>
    </row>
    <row r="98" customFormat="false" ht="12.75" hidden="false" customHeight="false" outlineLevel="0" collapsed="false">
      <c r="AI98" s="1"/>
    </row>
    <row r="99" customFormat="false" ht="12.75" hidden="false" customHeight="false" outlineLevel="0" collapsed="false">
      <c r="AI99" s="1"/>
    </row>
    <row r="100" customFormat="false" ht="12.75" hidden="false" customHeight="false" outlineLevel="0" collapsed="false">
      <c r="AI100" s="1"/>
    </row>
    <row r="101" customFormat="false" ht="12.75" hidden="false" customHeight="false" outlineLevel="0" collapsed="false">
      <c r="AI101" s="1"/>
    </row>
    <row r="102" customFormat="false" ht="12.75" hidden="false" customHeight="false" outlineLevel="0" collapsed="false">
      <c r="AI102" s="1"/>
    </row>
    <row r="103" customFormat="false" ht="12.75" hidden="false" customHeight="false" outlineLevel="0" collapsed="false">
      <c r="AI103" s="1"/>
    </row>
    <row r="104" customFormat="false" ht="12.75" hidden="false" customHeight="false" outlineLevel="0" collapsed="false">
      <c r="AI104" s="1"/>
    </row>
    <row r="105" customFormat="false" ht="12.75" hidden="false" customHeight="false" outlineLevel="0" collapsed="false">
      <c r="AI105" s="1"/>
    </row>
    <row r="106" customFormat="false" ht="12.75" hidden="false" customHeight="false" outlineLevel="0" collapsed="false">
      <c r="AI106" s="1"/>
    </row>
    <row r="107" customFormat="false" ht="12.75" hidden="false" customHeight="false" outlineLevel="0" collapsed="false">
      <c r="AI107" s="1"/>
    </row>
    <row r="108" customFormat="false" ht="12.75" hidden="false" customHeight="false" outlineLevel="0" collapsed="false">
      <c r="AI108" s="1"/>
    </row>
    <row r="109" customFormat="false" ht="12.75" hidden="false" customHeight="false" outlineLevel="0" collapsed="false">
      <c r="AI109" s="1"/>
    </row>
    <row r="110" customFormat="false" ht="12.75" hidden="false" customHeight="false" outlineLevel="0" collapsed="false">
      <c r="AI110" s="1"/>
    </row>
    <row r="111" customFormat="false" ht="12.75" hidden="false" customHeight="false" outlineLevel="0" collapsed="false">
      <c r="AI111" s="1"/>
    </row>
    <row r="112" customFormat="false" ht="12.75" hidden="false" customHeight="false" outlineLevel="0" collapsed="false">
      <c r="AI112" s="1"/>
    </row>
    <row r="113" customFormat="false" ht="12.75" hidden="false" customHeight="false" outlineLevel="0" collapsed="false">
      <c r="AI113" s="1"/>
    </row>
    <row r="114" customFormat="false" ht="12.75" hidden="false" customHeight="false" outlineLevel="0" collapsed="false">
      <c r="AI114" s="1"/>
    </row>
    <row r="115" customFormat="false" ht="12.75" hidden="false" customHeight="false" outlineLevel="0" collapsed="false">
      <c r="AI115" s="1"/>
    </row>
    <row r="116" customFormat="false" ht="12.75" hidden="false" customHeight="false" outlineLevel="0" collapsed="false">
      <c r="AI116" s="1"/>
    </row>
    <row r="117" customFormat="false" ht="12.75" hidden="false" customHeight="false" outlineLevel="0" collapsed="false">
      <c r="AI117" s="1"/>
    </row>
    <row r="118" customFormat="false" ht="12.75" hidden="false" customHeight="false" outlineLevel="0" collapsed="false">
      <c r="AI118" s="1"/>
    </row>
    <row r="119" customFormat="false" ht="12.75" hidden="false" customHeight="false" outlineLevel="0" collapsed="false">
      <c r="AI119" s="1"/>
    </row>
    <row r="120" customFormat="false" ht="12.75" hidden="false" customHeight="false" outlineLevel="0" collapsed="false">
      <c r="AI120" s="1"/>
    </row>
    <row r="121" customFormat="false" ht="12.75" hidden="false" customHeight="false" outlineLevel="0" collapsed="false">
      <c r="AI121" s="1"/>
    </row>
    <row r="122" customFormat="false" ht="12.75" hidden="false" customHeight="false" outlineLevel="0" collapsed="false">
      <c r="AI122" s="1"/>
    </row>
    <row r="123" customFormat="false" ht="12.75" hidden="false" customHeight="false" outlineLevel="0" collapsed="false">
      <c r="AI123" s="1"/>
    </row>
    <row r="124" customFormat="false" ht="12.75" hidden="false" customHeight="false" outlineLevel="0" collapsed="false">
      <c r="AI124" s="1"/>
    </row>
    <row r="125" customFormat="false" ht="12.75" hidden="false" customHeight="false" outlineLevel="0" collapsed="false">
      <c r="AI125" s="1"/>
    </row>
    <row r="126" customFormat="false" ht="12.75" hidden="false" customHeight="false" outlineLevel="0" collapsed="false">
      <c r="AI126" s="1"/>
    </row>
    <row r="127" customFormat="false" ht="12.75" hidden="false" customHeight="false" outlineLevel="0" collapsed="false">
      <c r="AI127" s="1"/>
    </row>
    <row r="128" customFormat="false" ht="12.75" hidden="false" customHeight="false" outlineLevel="0" collapsed="false">
      <c r="AI128" s="1"/>
    </row>
    <row r="129" customFormat="false" ht="12.75" hidden="false" customHeight="false" outlineLevel="0" collapsed="false">
      <c r="AI129" s="1"/>
    </row>
    <row r="130" customFormat="false" ht="12.75" hidden="false" customHeight="false" outlineLevel="0" collapsed="false">
      <c r="AI130" s="1"/>
    </row>
    <row r="131" customFormat="false" ht="12.75" hidden="false" customHeight="false" outlineLevel="0" collapsed="false">
      <c r="AI131" s="1"/>
    </row>
    <row r="132" customFormat="false" ht="12.75" hidden="false" customHeight="false" outlineLevel="0" collapsed="false">
      <c r="AI132" s="1"/>
    </row>
    <row r="133" customFormat="false" ht="12.75" hidden="false" customHeight="false" outlineLevel="0" collapsed="false">
      <c r="AI133" s="1"/>
    </row>
    <row r="134" customFormat="false" ht="12.75" hidden="false" customHeight="false" outlineLevel="0" collapsed="false">
      <c r="AI134" s="1"/>
    </row>
    <row r="135" customFormat="false" ht="12.75" hidden="false" customHeight="false" outlineLevel="0" collapsed="false">
      <c r="AI135" s="1"/>
    </row>
    <row r="136" customFormat="false" ht="12.75" hidden="false" customHeight="false" outlineLevel="0" collapsed="false">
      <c r="AI136" s="1"/>
    </row>
    <row r="137" customFormat="false" ht="12.75" hidden="false" customHeight="false" outlineLevel="0" collapsed="false">
      <c r="AI137" s="1"/>
    </row>
    <row r="138" customFormat="false" ht="12.75" hidden="false" customHeight="false" outlineLevel="0" collapsed="false">
      <c r="AI138" s="1"/>
    </row>
    <row r="139" customFormat="false" ht="12.75" hidden="false" customHeight="false" outlineLevel="0" collapsed="false">
      <c r="AI139" s="1"/>
    </row>
    <row r="140" customFormat="false" ht="12.75" hidden="false" customHeight="false" outlineLevel="0" collapsed="false">
      <c r="AI140" s="1"/>
    </row>
    <row r="141" customFormat="false" ht="12.75" hidden="false" customHeight="false" outlineLevel="0" collapsed="false">
      <c r="AI141" s="1"/>
    </row>
    <row r="142" customFormat="false" ht="12.75" hidden="false" customHeight="false" outlineLevel="0" collapsed="false">
      <c r="AI142" s="1"/>
    </row>
    <row r="143" customFormat="false" ht="12.75" hidden="false" customHeight="false" outlineLevel="0" collapsed="false">
      <c r="AI143" s="1"/>
    </row>
    <row r="144" customFormat="false" ht="12.75" hidden="false" customHeight="false" outlineLevel="0" collapsed="false">
      <c r="AI144" s="1"/>
    </row>
    <row r="145" customFormat="false" ht="12.75" hidden="false" customHeight="false" outlineLevel="0" collapsed="false">
      <c r="AI145" s="1"/>
    </row>
    <row r="146" customFormat="false" ht="12.75" hidden="false" customHeight="false" outlineLevel="0" collapsed="false">
      <c r="AI146" s="1"/>
    </row>
    <row r="147" customFormat="false" ht="12.75" hidden="false" customHeight="false" outlineLevel="0" collapsed="false">
      <c r="AI147" s="1"/>
    </row>
    <row r="148" customFormat="false" ht="12.75" hidden="false" customHeight="false" outlineLevel="0" collapsed="false">
      <c r="AI148" s="1"/>
    </row>
    <row r="149" customFormat="false" ht="12.75" hidden="false" customHeight="false" outlineLevel="0" collapsed="false">
      <c r="AI149" s="1"/>
    </row>
    <row r="150" customFormat="false" ht="12.75" hidden="false" customHeight="false" outlineLevel="0" collapsed="false">
      <c r="AI150" s="1"/>
    </row>
    <row r="151" customFormat="false" ht="12.75" hidden="false" customHeight="false" outlineLevel="0" collapsed="false">
      <c r="AI151" s="1"/>
    </row>
    <row r="152" customFormat="false" ht="12.75" hidden="false" customHeight="false" outlineLevel="0" collapsed="false">
      <c r="AI152" s="1"/>
    </row>
    <row r="153" customFormat="false" ht="12.75" hidden="false" customHeight="false" outlineLevel="0" collapsed="false">
      <c r="AI153" s="1"/>
    </row>
    <row r="154" customFormat="false" ht="12.75" hidden="false" customHeight="false" outlineLevel="0" collapsed="false">
      <c r="AI154" s="1"/>
    </row>
    <row r="155" customFormat="false" ht="12.75" hidden="false" customHeight="false" outlineLevel="0" collapsed="false">
      <c r="AI155" s="1"/>
    </row>
    <row r="156" customFormat="false" ht="12.75" hidden="false" customHeight="false" outlineLevel="0" collapsed="false">
      <c r="AI156" s="1"/>
    </row>
    <row r="157" customFormat="false" ht="12.75" hidden="false" customHeight="false" outlineLevel="0" collapsed="false">
      <c r="AI157" s="1"/>
    </row>
    <row r="158" customFormat="false" ht="12.75" hidden="false" customHeight="false" outlineLevel="0" collapsed="false">
      <c r="AI158" s="1"/>
    </row>
    <row r="159" customFormat="false" ht="12.75" hidden="false" customHeight="false" outlineLevel="0" collapsed="false">
      <c r="AI159" s="1"/>
    </row>
    <row r="160" customFormat="false" ht="12.75" hidden="false" customHeight="false" outlineLevel="0" collapsed="false">
      <c r="AI160" s="1"/>
    </row>
    <row r="161" customFormat="false" ht="12.75" hidden="false" customHeight="false" outlineLevel="0" collapsed="false">
      <c r="AI161" s="1"/>
    </row>
    <row r="162" customFormat="false" ht="12.75" hidden="false" customHeight="false" outlineLevel="0" collapsed="false">
      <c r="AI162" s="1"/>
    </row>
    <row r="163" customFormat="false" ht="12.75" hidden="false" customHeight="false" outlineLevel="0" collapsed="false">
      <c r="AI163" s="1"/>
    </row>
    <row r="164" customFormat="false" ht="12.75" hidden="false" customHeight="false" outlineLevel="0" collapsed="false">
      <c r="AI164" s="1"/>
    </row>
    <row r="165" customFormat="false" ht="12.75" hidden="false" customHeight="false" outlineLevel="0" collapsed="false">
      <c r="AI165" s="1"/>
    </row>
    <row r="166" customFormat="false" ht="12.75" hidden="false" customHeight="false" outlineLevel="0" collapsed="false">
      <c r="AI166" s="1"/>
    </row>
    <row r="167" customFormat="false" ht="12.75" hidden="false" customHeight="false" outlineLevel="0" collapsed="false">
      <c r="AI167" s="1"/>
    </row>
    <row r="168" customFormat="false" ht="12.75" hidden="false" customHeight="false" outlineLevel="0" collapsed="false">
      <c r="AI168" s="1"/>
    </row>
    <row r="169" customFormat="false" ht="12.75" hidden="false" customHeight="false" outlineLevel="0" collapsed="false">
      <c r="AI169" s="1"/>
    </row>
    <row r="170" customFormat="false" ht="12.75" hidden="false" customHeight="false" outlineLevel="0" collapsed="false">
      <c r="AI170" s="1"/>
    </row>
    <row r="171" customFormat="false" ht="12.75" hidden="false" customHeight="false" outlineLevel="0" collapsed="false">
      <c r="AI171" s="1"/>
    </row>
    <row r="172" customFormat="false" ht="12.75" hidden="false" customHeight="false" outlineLevel="0" collapsed="false">
      <c r="AI172" s="1"/>
    </row>
    <row r="173" customFormat="false" ht="12.75" hidden="false" customHeight="false" outlineLevel="0" collapsed="false">
      <c r="AI173" s="1"/>
    </row>
    <row r="174" customFormat="false" ht="12.75" hidden="false" customHeight="false" outlineLevel="0" collapsed="false">
      <c r="AI174" s="1"/>
    </row>
    <row r="175" customFormat="false" ht="12.75" hidden="false" customHeight="false" outlineLevel="0" collapsed="false">
      <c r="AI175" s="1"/>
    </row>
    <row r="176" customFormat="false" ht="12.75" hidden="false" customHeight="false" outlineLevel="0" collapsed="false">
      <c r="AI176" s="1"/>
    </row>
    <row r="177" customFormat="false" ht="12.75" hidden="false" customHeight="false" outlineLevel="0" collapsed="false">
      <c r="AI177" s="1"/>
    </row>
    <row r="178" customFormat="false" ht="12.75" hidden="false" customHeight="false" outlineLevel="0" collapsed="false">
      <c r="AI178" s="1"/>
    </row>
    <row r="179" customFormat="false" ht="12.75" hidden="false" customHeight="false" outlineLevel="0" collapsed="false">
      <c r="AI179" s="1"/>
    </row>
    <row r="180" customFormat="false" ht="12.75" hidden="false" customHeight="false" outlineLevel="0" collapsed="false">
      <c r="AI180" s="1"/>
    </row>
    <row r="181" customFormat="false" ht="12.75" hidden="false" customHeight="false" outlineLevel="0" collapsed="false">
      <c r="AI181" s="1"/>
    </row>
    <row r="182" customFormat="false" ht="12.75" hidden="false" customHeight="false" outlineLevel="0" collapsed="false">
      <c r="AI182" s="1"/>
    </row>
    <row r="183" customFormat="false" ht="12.75" hidden="false" customHeight="false" outlineLevel="0" collapsed="false">
      <c r="AI183" s="1"/>
    </row>
    <row r="184" customFormat="false" ht="12.75" hidden="false" customHeight="false" outlineLevel="0" collapsed="false">
      <c r="AI184" s="1"/>
    </row>
    <row r="185" customFormat="false" ht="12.75" hidden="false" customHeight="false" outlineLevel="0" collapsed="false">
      <c r="AI185" s="1"/>
    </row>
    <row r="186" customFormat="false" ht="12.75" hidden="false" customHeight="false" outlineLevel="0" collapsed="false">
      <c r="AI186" s="1"/>
    </row>
    <row r="187" customFormat="false" ht="12.75" hidden="false" customHeight="false" outlineLevel="0" collapsed="false">
      <c r="AI187" s="1"/>
    </row>
    <row r="188" customFormat="false" ht="12.75" hidden="false" customHeight="false" outlineLevel="0" collapsed="false">
      <c r="AI188" s="1"/>
    </row>
    <row r="189" customFormat="false" ht="12.75" hidden="false" customHeight="false" outlineLevel="0" collapsed="false">
      <c r="AI189" s="1"/>
    </row>
    <row r="190" customFormat="false" ht="12.75" hidden="false" customHeight="false" outlineLevel="0" collapsed="false">
      <c r="AI190" s="1"/>
    </row>
    <row r="191" customFormat="false" ht="12.75" hidden="false" customHeight="false" outlineLevel="0" collapsed="false">
      <c r="AI191" s="1"/>
    </row>
    <row r="192" customFormat="false" ht="12.75" hidden="false" customHeight="false" outlineLevel="0" collapsed="false">
      <c r="AI192" s="1"/>
    </row>
    <row r="193" customFormat="false" ht="12.75" hidden="false" customHeight="false" outlineLevel="0" collapsed="false">
      <c r="AI193" s="1"/>
    </row>
    <row r="194" customFormat="false" ht="12.75" hidden="false" customHeight="false" outlineLevel="0" collapsed="false">
      <c r="AI194" s="1"/>
    </row>
    <row r="195" customFormat="false" ht="12.75" hidden="false" customHeight="false" outlineLevel="0" collapsed="false">
      <c r="AI195" s="1"/>
    </row>
    <row r="196" customFormat="false" ht="12.75" hidden="false" customHeight="false" outlineLevel="0" collapsed="false">
      <c r="AI196" s="1"/>
    </row>
    <row r="197" customFormat="false" ht="12.75" hidden="false" customHeight="false" outlineLevel="0" collapsed="false">
      <c r="AI197" s="1"/>
    </row>
    <row r="198" customFormat="false" ht="12.75" hidden="false" customHeight="false" outlineLevel="0" collapsed="false">
      <c r="AI198" s="1"/>
    </row>
    <row r="199" customFormat="false" ht="12.75" hidden="false" customHeight="false" outlineLevel="0" collapsed="false">
      <c r="AI199" s="1"/>
    </row>
    <row r="200" customFormat="false" ht="12.75" hidden="false" customHeight="false" outlineLevel="0" collapsed="false">
      <c r="AI200" s="1"/>
    </row>
    <row r="201" customFormat="false" ht="12.75" hidden="false" customHeight="false" outlineLevel="0" collapsed="false">
      <c r="AI201" s="1"/>
    </row>
    <row r="202" customFormat="false" ht="12.75" hidden="false" customHeight="false" outlineLevel="0" collapsed="false">
      <c r="AI202" s="1"/>
    </row>
    <row r="203" customFormat="false" ht="12.75" hidden="false" customHeight="false" outlineLevel="0" collapsed="false">
      <c r="AI203" s="1"/>
    </row>
    <row r="204" customFormat="false" ht="12.75" hidden="false" customHeight="false" outlineLevel="0" collapsed="false">
      <c r="AI204" s="1"/>
    </row>
    <row r="205" customFormat="false" ht="12.75" hidden="false" customHeight="false" outlineLevel="0" collapsed="false">
      <c r="AI205" s="1"/>
    </row>
    <row r="206" customFormat="false" ht="12.75" hidden="false" customHeight="false" outlineLevel="0" collapsed="false">
      <c r="AI206" s="1"/>
    </row>
    <row r="207" customFormat="false" ht="12.75" hidden="false" customHeight="false" outlineLevel="0" collapsed="false">
      <c r="AI207" s="1"/>
    </row>
    <row r="208" customFormat="false" ht="12.75" hidden="false" customHeight="false" outlineLevel="0" collapsed="false">
      <c r="AI208" s="1"/>
    </row>
    <row r="209" customFormat="false" ht="12.75" hidden="false" customHeight="false" outlineLevel="0" collapsed="false">
      <c r="AI209" s="1"/>
    </row>
    <row r="210" customFormat="false" ht="12.75" hidden="false" customHeight="false" outlineLevel="0" collapsed="false">
      <c r="AI210" s="1"/>
    </row>
    <row r="211" customFormat="false" ht="12.75" hidden="false" customHeight="false" outlineLevel="0" collapsed="false">
      <c r="AI211" s="1"/>
    </row>
    <row r="212" customFormat="false" ht="12.75" hidden="false" customHeight="false" outlineLevel="0" collapsed="false">
      <c r="AI212" s="1"/>
    </row>
    <row r="213" customFormat="false" ht="12.75" hidden="false" customHeight="false" outlineLevel="0" collapsed="false">
      <c r="AI213" s="1"/>
    </row>
    <row r="214" customFormat="false" ht="12.75" hidden="false" customHeight="false" outlineLevel="0" collapsed="false">
      <c r="AI214" s="1"/>
    </row>
    <row r="215" customFormat="false" ht="12.75" hidden="false" customHeight="false" outlineLevel="0" collapsed="false">
      <c r="AI215" s="1"/>
    </row>
    <row r="216" customFormat="false" ht="12.75" hidden="false" customHeight="false" outlineLevel="0" collapsed="false">
      <c r="AI216" s="1"/>
    </row>
    <row r="217" customFormat="false" ht="12.75" hidden="false" customHeight="false" outlineLevel="0" collapsed="false">
      <c r="AI217" s="1"/>
    </row>
    <row r="218" customFormat="false" ht="12.75" hidden="false" customHeight="false" outlineLevel="0" collapsed="false">
      <c r="AI218" s="1"/>
    </row>
    <row r="219" customFormat="false" ht="12.75" hidden="false" customHeight="false" outlineLevel="0" collapsed="false">
      <c r="AI219" s="1"/>
    </row>
    <row r="220" customFormat="false" ht="12.75" hidden="false" customHeight="false" outlineLevel="0" collapsed="false">
      <c r="AI220" s="1"/>
    </row>
    <row r="221" customFormat="false" ht="12.75" hidden="false" customHeight="false" outlineLevel="0" collapsed="false">
      <c r="AI221" s="1"/>
    </row>
    <row r="222" customFormat="false" ht="12.75" hidden="false" customHeight="false" outlineLevel="0" collapsed="false">
      <c r="AI222" s="1"/>
    </row>
    <row r="223" customFormat="false" ht="12.75" hidden="false" customHeight="false" outlineLevel="0" collapsed="false">
      <c r="AI223" s="1"/>
    </row>
    <row r="224" customFormat="false" ht="12.75" hidden="false" customHeight="false" outlineLevel="0" collapsed="false">
      <c r="AI224" s="1"/>
    </row>
    <row r="225" customFormat="false" ht="12.75" hidden="false" customHeight="false" outlineLevel="0" collapsed="false">
      <c r="AI225" s="1"/>
    </row>
    <row r="226" customFormat="false" ht="12.75" hidden="false" customHeight="false" outlineLevel="0" collapsed="false">
      <c r="AI226" s="1"/>
    </row>
    <row r="227" customFormat="false" ht="12.75" hidden="false" customHeight="false" outlineLevel="0" collapsed="false">
      <c r="AI227" s="1"/>
    </row>
    <row r="228" customFormat="false" ht="12.75" hidden="false" customHeight="false" outlineLevel="0" collapsed="false">
      <c r="AI228" s="1"/>
    </row>
    <row r="229" customFormat="false" ht="12.75" hidden="false" customHeight="false" outlineLevel="0" collapsed="false">
      <c r="AI229" s="1"/>
    </row>
    <row r="230" customFormat="false" ht="12.75" hidden="false" customHeight="false" outlineLevel="0" collapsed="false">
      <c r="AI230" s="1"/>
    </row>
    <row r="231" customFormat="false" ht="12.75" hidden="false" customHeight="false" outlineLevel="0" collapsed="false">
      <c r="AI231" s="1"/>
    </row>
    <row r="232" customFormat="false" ht="12.75" hidden="false" customHeight="false" outlineLevel="0" collapsed="false">
      <c r="AI232" s="1"/>
    </row>
    <row r="233" customFormat="false" ht="12.75" hidden="false" customHeight="false" outlineLevel="0" collapsed="false">
      <c r="AI233" s="1"/>
    </row>
    <row r="234" customFormat="false" ht="12.75" hidden="false" customHeight="false" outlineLevel="0" collapsed="false">
      <c r="AI234" s="1"/>
    </row>
    <row r="235" customFormat="false" ht="12.75" hidden="false" customHeight="false" outlineLevel="0" collapsed="false">
      <c r="AI235" s="1"/>
    </row>
    <row r="236" customFormat="false" ht="12.75" hidden="false" customHeight="false" outlineLevel="0" collapsed="false">
      <c r="AI236" s="1"/>
    </row>
    <row r="237" customFormat="false" ht="12.75" hidden="false" customHeight="false" outlineLevel="0" collapsed="false">
      <c r="AI237" s="1"/>
    </row>
    <row r="238" customFormat="false" ht="12.75" hidden="false" customHeight="false" outlineLevel="0" collapsed="false">
      <c r="AI238" s="1"/>
    </row>
    <row r="239" customFormat="false" ht="12.75" hidden="false" customHeight="false" outlineLevel="0" collapsed="false">
      <c r="AI239" s="1"/>
    </row>
    <row r="240" customFormat="false" ht="12.75" hidden="false" customHeight="false" outlineLevel="0" collapsed="false">
      <c r="AI240" s="1"/>
    </row>
    <row r="241" customFormat="false" ht="12.75" hidden="false" customHeight="false" outlineLevel="0" collapsed="false">
      <c r="AI241" s="1"/>
    </row>
    <row r="242" customFormat="false" ht="12.75" hidden="false" customHeight="false" outlineLevel="0" collapsed="false">
      <c r="AI242" s="1"/>
    </row>
    <row r="243" customFormat="false" ht="12.75" hidden="false" customHeight="false" outlineLevel="0" collapsed="false">
      <c r="AI243" s="1"/>
    </row>
    <row r="244" customFormat="false" ht="12.75" hidden="false" customHeight="false" outlineLevel="0" collapsed="false">
      <c r="AI244" s="1"/>
    </row>
    <row r="245" customFormat="false" ht="12.75" hidden="false" customHeight="false" outlineLevel="0" collapsed="false">
      <c r="AI245" s="1"/>
    </row>
    <row r="246" customFormat="false" ht="12.75" hidden="false" customHeight="false" outlineLevel="0" collapsed="false">
      <c r="AI246" s="1"/>
    </row>
    <row r="247" customFormat="false" ht="12.75" hidden="false" customHeight="false" outlineLevel="0" collapsed="false">
      <c r="AI247" s="1"/>
    </row>
    <row r="248" customFormat="false" ht="12.75" hidden="false" customHeight="false" outlineLevel="0" collapsed="false">
      <c r="AI248" s="1"/>
    </row>
    <row r="249" customFormat="false" ht="12.75" hidden="false" customHeight="false" outlineLevel="0" collapsed="false">
      <c r="AI249" s="1"/>
    </row>
    <row r="250" customFormat="false" ht="12.75" hidden="false" customHeight="false" outlineLevel="0" collapsed="false">
      <c r="AI250" s="1"/>
    </row>
    <row r="251" customFormat="false" ht="12.75" hidden="false" customHeight="false" outlineLevel="0" collapsed="false">
      <c r="AI251" s="1"/>
    </row>
    <row r="252" customFormat="false" ht="12.75" hidden="false" customHeight="false" outlineLevel="0" collapsed="false">
      <c r="AI252" s="1"/>
    </row>
    <row r="253" customFormat="false" ht="12.75" hidden="false" customHeight="false" outlineLevel="0" collapsed="false">
      <c r="AI253" s="1"/>
    </row>
    <row r="254" customFormat="false" ht="12.75" hidden="false" customHeight="false" outlineLevel="0" collapsed="false">
      <c r="AI254" s="1"/>
    </row>
    <row r="255" customFormat="false" ht="12.75" hidden="false" customHeight="false" outlineLevel="0" collapsed="false">
      <c r="AI255" s="1"/>
    </row>
    <row r="256" customFormat="false" ht="12.75" hidden="false" customHeight="false" outlineLevel="0" collapsed="false">
      <c r="AI256" s="1"/>
    </row>
    <row r="257" customFormat="false" ht="12.75" hidden="false" customHeight="false" outlineLevel="0" collapsed="false">
      <c r="AI257" s="1"/>
    </row>
    <row r="258" customFormat="false" ht="12.75" hidden="false" customHeight="false" outlineLevel="0" collapsed="false">
      <c r="AI258" s="1"/>
    </row>
    <row r="259" customFormat="false" ht="12.75" hidden="false" customHeight="false" outlineLevel="0" collapsed="false">
      <c r="AI259" s="1"/>
    </row>
    <row r="260" customFormat="false" ht="12.75" hidden="false" customHeight="false" outlineLevel="0" collapsed="false">
      <c r="AI260" s="1"/>
    </row>
    <row r="261" customFormat="false" ht="12.75" hidden="false" customHeight="false" outlineLevel="0" collapsed="false">
      <c r="AI261" s="1"/>
    </row>
    <row r="262" customFormat="false" ht="12.75" hidden="false" customHeight="false" outlineLevel="0" collapsed="false">
      <c r="AI262" s="1"/>
    </row>
    <row r="263" customFormat="false" ht="12.75" hidden="false" customHeight="false" outlineLevel="0" collapsed="false">
      <c r="AI263" s="1"/>
    </row>
    <row r="264" customFormat="false" ht="12.75" hidden="false" customHeight="false" outlineLevel="0" collapsed="false">
      <c r="AI264" s="1"/>
    </row>
    <row r="265" customFormat="false" ht="12.75" hidden="false" customHeight="false" outlineLevel="0" collapsed="false">
      <c r="AI265" s="1"/>
    </row>
    <row r="266" customFormat="false" ht="12.75" hidden="false" customHeight="false" outlineLevel="0" collapsed="false">
      <c r="AI266" s="1"/>
    </row>
    <row r="267" customFormat="false" ht="12.75" hidden="false" customHeight="false" outlineLevel="0" collapsed="false">
      <c r="AI267" s="1"/>
    </row>
    <row r="268" customFormat="false" ht="12.75" hidden="false" customHeight="false" outlineLevel="0" collapsed="false">
      <c r="AI268" s="1"/>
    </row>
    <row r="269" customFormat="false" ht="12.75" hidden="false" customHeight="false" outlineLevel="0" collapsed="false">
      <c r="AI269" s="1"/>
    </row>
    <row r="270" customFormat="false" ht="12.75" hidden="false" customHeight="false" outlineLevel="0" collapsed="false">
      <c r="AI270" s="1"/>
    </row>
    <row r="271" customFormat="false" ht="12.75" hidden="false" customHeight="false" outlineLevel="0" collapsed="false">
      <c r="AI271" s="1"/>
    </row>
    <row r="272" customFormat="false" ht="12.75" hidden="false" customHeight="false" outlineLevel="0" collapsed="false">
      <c r="AI272" s="1"/>
    </row>
    <row r="273" customFormat="false" ht="12.75" hidden="false" customHeight="false" outlineLevel="0" collapsed="false">
      <c r="AI273" s="1"/>
    </row>
    <row r="274" customFormat="false" ht="12.75" hidden="false" customHeight="false" outlineLevel="0" collapsed="false">
      <c r="AI274" s="1"/>
    </row>
    <row r="275" customFormat="false" ht="12.75" hidden="false" customHeight="false" outlineLevel="0" collapsed="false">
      <c r="AI275" s="1"/>
    </row>
    <row r="276" customFormat="false" ht="12.75" hidden="false" customHeight="false" outlineLevel="0" collapsed="false">
      <c r="AI276" s="1"/>
    </row>
    <row r="277" customFormat="false" ht="12.75" hidden="false" customHeight="false" outlineLevel="0" collapsed="false">
      <c r="AI277" s="1"/>
    </row>
    <row r="278" customFormat="false" ht="12.75" hidden="false" customHeight="false" outlineLevel="0" collapsed="false">
      <c r="AI278" s="1"/>
    </row>
    <row r="279" customFormat="false" ht="12.75" hidden="false" customHeight="false" outlineLevel="0" collapsed="false">
      <c r="AI279" s="1"/>
    </row>
    <row r="280" customFormat="false" ht="12.75" hidden="false" customHeight="false" outlineLevel="0" collapsed="false">
      <c r="AI280" s="1"/>
    </row>
    <row r="281" customFormat="false" ht="12.75" hidden="false" customHeight="false" outlineLevel="0" collapsed="false">
      <c r="AI281" s="1"/>
    </row>
    <row r="282" customFormat="false" ht="12.75" hidden="false" customHeight="false" outlineLevel="0" collapsed="false">
      <c r="AI282" s="1"/>
    </row>
    <row r="283" customFormat="false" ht="12.75" hidden="false" customHeight="false" outlineLevel="0" collapsed="false">
      <c r="AI283" s="1"/>
    </row>
    <row r="284" customFormat="false" ht="12.75" hidden="false" customHeight="false" outlineLevel="0" collapsed="false">
      <c r="AI284" s="1"/>
    </row>
    <row r="285" customFormat="false" ht="12.75" hidden="false" customHeight="false" outlineLevel="0" collapsed="false">
      <c r="AI285" s="1"/>
    </row>
    <row r="286" customFormat="false" ht="12.75" hidden="false" customHeight="false" outlineLevel="0" collapsed="false">
      <c r="AI286" s="1"/>
    </row>
    <row r="287" customFormat="false" ht="12.75" hidden="false" customHeight="false" outlineLevel="0" collapsed="false">
      <c r="AI287" s="1"/>
    </row>
    <row r="288" customFormat="false" ht="12.75" hidden="false" customHeight="false" outlineLevel="0" collapsed="false">
      <c r="AI288" s="1"/>
    </row>
    <row r="289" customFormat="false" ht="12.75" hidden="false" customHeight="false" outlineLevel="0" collapsed="false">
      <c r="AI289" s="1"/>
    </row>
    <row r="290" customFormat="false" ht="12.75" hidden="false" customHeight="false" outlineLevel="0" collapsed="false">
      <c r="AI290" s="1"/>
    </row>
    <row r="291" customFormat="false" ht="12.75" hidden="false" customHeight="false" outlineLevel="0" collapsed="false">
      <c r="AI291" s="1"/>
    </row>
    <row r="292" customFormat="false" ht="12.75" hidden="false" customHeight="false" outlineLevel="0" collapsed="false">
      <c r="AI292" s="1"/>
    </row>
    <row r="293" customFormat="false" ht="12.75" hidden="false" customHeight="false" outlineLevel="0" collapsed="false">
      <c r="AI293" s="1"/>
    </row>
    <row r="294" customFormat="false" ht="12.75" hidden="false" customHeight="false" outlineLevel="0" collapsed="false">
      <c r="AI294" s="1"/>
    </row>
    <row r="295" customFormat="false" ht="12.75" hidden="false" customHeight="false" outlineLevel="0" collapsed="false">
      <c r="AI295" s="1"/>
    </row>
    <row r="296" customFormat="false" ht="12.75" hidden="false" customHeight="false" outlineLevel="0" collapsed="false">
      <c r="AI296" s="1"/>
    </row>
    <row r="297" customFormat="false" ht="12.75" hidden="false" customHeight="false" outlineLevel="0" collapsed="false">
      <c r="AI297" s="1"/>
    </row>
    <row r="298" customFormat="false" ht="12.75" hidden="false" customHeight="false" outlineLevel="0" collapsed="false">
      <c r="AI298" s="1"/>
    </row>
    <row r="299" customFormat="false" ht="12.75" hidden="false" customHeight="false" outlineLevel="0" collapsed="false">
      <c r="AI299" s="1"/>
    </row>
    <row r="300" customFormat="false" ht="12.75" hidden="false" customHeight="false" outlineLevel="0" collapsed="false">
      <c r="AI300" s="1"/>
    </row>
    <row r="301" customFormat="false" ht="12.75" hidden="false" customHeight="false" outlineLevel="0" collapsed="false">
      <c r="AI301" s="1"/>
    </row>
    <row r="302" customFormat="false" ht="12.75" hidden="false" customHeight="false" outlineLevel="0" collapsed="false">
      <c r="AI302" s="1"/>
    </row>
    <row r="303" customFormat="false" ht="12.75" hidden="false" customHeight="false" outlineLevel="0" collapsed="false">
      <c r="AI303" s="1"/>
    </row>
    <row r="304" customFormat="false" ht="12.75" hidden="false" customHeight="false" outlineLevel="0" collapsed="false">
      <c r="AI304" s="1"/>
    </row>
    <row r="305" customFormat="false" ht="12.75" hidden="false" customHeight="false" outlineLevel="0" collapsed="false">
      <c r="AI305" s="1"/>
    </row>
    <row r="306" customFormat="false" ht="12.75" hidden="false" customHeight="false" outlineLevel="0" collapsed="false">
      <c r="AI306" s="1"/>
    </row>
    <row r="307" customFormat="false" ht="12.75" hidden="false" customHeight="false" outlineLevel="0" collapsed="false">
      <c r="AI307" s="1"/>
    </row>
    <row r="308" customFormat="false" ht="12.75" hidden="false" customHeight="false" outlineLevel="0" collapsed="false">
      <c r="AI308" s="1"/>
    </row>
    <row r="309" customFormat="false" ht="12.75" hidden="false" customHeight="false" outlineLevel="0" collapsed="false">
      <c r="AI309" s="1"/>
    </row>
    <row r="310" customFormat="false" ht="12.75" hidden="false" customHeight="false" outlineLevel="0" collapsed="false">
      <c r="AI310" s="1"/>
    </row>
    <row r="311" customFormat="false" ht="12.75" hidden="false" customHeight="false" outlineLevel="0" collapsed="false">
      <c r="AI311" s="1"/>
    </row>
    <row r="312" customFormat="false" ht="12.75" hidden="false" customHeight="false" outlineLevel="0" collapsed="false">
      <c r="AI312" s="1"/>
    </row>
    <row r="313" customFormat="false" ht="12.75" hidden="false" customHeight="false" outlineLevel="0" collapsed="false">
      <c r="AI313" s="1"/>
    </row>
    <row r="314" customFormat="false" ht="12.75" hidden="false" customHeight="false" outlineLevel="0" collapsed="false">
      <c r="AI314" s="1"/>
    </row>
    <row r="315" customFormat="false" ht="12.75" hidden="false" customHeight="false" outlineLevel="0" collapsed="false">
      <c r="AI315" s="1"/>
    </row>
    <row r="316" customFormat="false" ht="12.75" hidden="false" customHeight="false" outlineLevel="0" collapsed="false">
      <c r="AI316" s="1"/>
    </row>
    <row r="317" customFormat="false" ht="12.75" hidden="false" customHeight="false" outlineLevel="0" collapsed="false">
      <c r="AI317" s="1"/>
    </row>
    <row r="318" customFormat="false" ht="12.75" hidden="false" customHeight="false" outlineLevel="0" collapsed="false">
      <c r="AI318" s="1"/>
    </row>
    <row r="319" customFormat="false" ht="12.75" hidden="false" customHeight="false" outlineLevel="0" collapsed="false">
      <c r="AI319" s="1"/>
    </row>
    <row r="320" customFormat="false" ht="12.75" hidden="false" customHeight="false" outlineLevel="0" collapsed="false">
      <c r="AI320" s="1"/>
    </row>
    <row r="321" customFormat="false" ht="12.75" hidden="false" customHeight="false" outlineLevel="0" collapsed="false">
      <c r="AI321" s="1"/>
    </row>
    <row r="322" customFormat="false" ht="12.75" hidden="false" customHeight="false" outlineLevel="0" collapsed="false">
      <c r="AI322" s="1"/>
    </row>
    <row r="323" customFormat="false" ht="12.75" hidden="false" customHeight="false" outlineLevel="0" collapsed="false">
      <c r="AI323" s="1"/>
    </row>
    <row r="324" customFormat="false" ht="12.75" hidden="false" customHeight="false" outlineLevel="0" collapsed="false">
      <c r="AI324" s="1"/>
    </row>
    <row r="325" customFormat="false" ht="12.75" hidden="false" customHeight="false" outlineLevel="0" collapsed="false">
      <c r="AI325" s="1"/>
    </row>
    <row r="326" customFormat="false" ht="12.75" hidden="false" customHeight="false" outlineLevel="0" collapsed="false">
      <c r="AI326" s="1"/>
    </row>
    <row r="327" customFormat="false" ht="12.75" hidden="false" customHeight="false" outlineLevel="0" collapsed="false">
      <c r="AI327" s="1"/>
    </row>
    <row r="328" customFormat="false" ht="12.75" hidden="false" customHeight="false" outlineLevel="0" collapsed="false">
      <c r="AI328" s="1"/>
    </row>
    <row r="329" customFormat="false" ht="12.75" hidden="false" customHeight="false" outlineLevel="0" collapsed="false">
      <c r="AI329" s="1"/>
    </row>
    <row r="330" customFormat="false" ht="12.75" hidden="false" customHeight="false" outlineLevel="0" collapsed="false">
      <c r="AI330" s="1"/>
    </row>
    <row r="331" customFormat="false" ht="12.75" hidden="false" customHeight="false" outlineLevel="0" collapsed="false">
      <c r="AI331" s="1"/>
    </row>
    <row r="332" customFormat="false" ht="12.75" hidden="false" customHeight="false" outlineLevel="0" collapsed="false">
      <c r="AI332" s="1"/>
    </row>
    <row r="333" customFormat="false" ht="12.75" hidden="false" customHeight="false" outlineLevel="0" collapsed="false">
      <c r="AI333" s="1"/>
    </row>
    <row r="334" customFormat="false" ht="12.75" hidden="false" customHeight="false" outlineLevel="0" collapsed="false">
      <c r="AI334" s="1"/>
    </row>
    <row r="335" customFormat="false" ht="12.75" hidden="false" customHeight="false" outlineLevel="0" collapsed="false">
      <c r="AI335" s="1"/>
    </row>
    <row r="336" customFormat="false" ht="12.75" hidden="false" customHeight="false" outlineLevel="0" collapsed="false">
      <c r="AI336" s="1"/>
    </row>
    <row r="337" customFormat="false" ht="12.75" hidden="false" customHeight="false" outlineLevel="0" collapsed="false">
      <c r="AI337" s="1"/>
    </row>
    <row r="338" customFormat="false" ht="12.75" hidden="false" customHeight="false" outlineLevel="0" collapsed="false">
      <c r="AI338" s="1"/>
    </row>
    <row r="339" customFormat="false" ht="12.75" hidden="false" customHeight="false" outlineLevel="0" collapsed="false">
      <c r="AI339" s="1"/>
    </row>
    <row r="340" customFormat="false" ht="12.75" hidden="false" customHeight="false" outlineLevel="0" collapsed="false">
      <c r="AI340" s="1"/>
    </row>
    <row r="341" customFormat="false" ht="12.75" hidden="false" customHeight="false" outlineLevel="0" collapsed="false">
      <c r="AI341" s="1"/>
    </row>
    <row r="342" customFormat="false" ht="12.75" hidden="false" customHeight="false" outlineLevel="0" collapsed="false">
      <c r="AI342" s="1"/>
    </row>
    <row r="343" customFormat="false" ht="12.75" hidden="false" customHeight="false" outlineLevel="0" collapsed="false">
      <c r="AI343" s="1"/>
    </row>
    <row r="344" customFormat="false" ht="12.75" hidden="false" customHeight="false" outlineLevel="0" collapsed="false">
      <c r="AI344" s="1"/>
    </row>
    <row r="345" customFormat="false" ht="12.75" hidden="false" customHeight="false" outlineLevel="0" collapsed="false">
      <c r="AI345" s="1"/>
    </row>
    <row r="346" customFormat="false" ht="12.75" hidden="false" customHeight="false" outlineLevel="0" collapsed="false">
      <c r="AI346" s="1"/>
    </row>
    <row r="347" customFormat="false" ht="12.75" hidden="false" customHeight="false" outlineLevel="0" collapsed="false">
      <c r="AI347" s="1"/>
    </row>
    <row r="348" customFormat="false" ht="12.75" hidden="false" customHeight="false" outlineLevel="0" collapsed="false">
      <c r="AI348" s="1"/>
    </row>
    <row r="349" customFormat="false" ht="12.75" hidden="false" customHeight="false" outlineLevel="0" collapsed="false">
      <c r="AI349" s="1"/>
    </row>
    <row r="350" customFormat="false" ht="12.75" hidden="false" customHeight="false" outlineLevel="0" collapsed="false">
      <c r="AI350" s="1"/>
    </row>
    <row r="351" customFormat="false" ht="12.75" hidden="false" customHeight="false" outlineLevel="0" collapsed="false">
      <c r="AI351" s="1"/>
    </row>
    <row r="352" customFormat="false" ht="12.75" hidden="false" customHeight="false" outlineLevel="0" collapsed="false">
      <c r="AI352" s="1"/>
    </row>
    <row r="353" customFormat="false" ht="12.75" hidden="false" customHeight="false" outlineLevel="0" collapsed="false">
      <c r="AI353" s="1"/>
    </row>
    <row r="354" customFormat="false" ht="12.75" hidden="false" customHeight="false" outlineLevel="0" collapsed="false">
      <c r="AI354" s="1"/>
    </row>
    <row r="355" customFormat="false" ht="12.75" hidden="false" customHeight="false" outlineLevel="0" collapsed="false">
      <c r="AI355" s="1"/>
    </row>
    <row r="356" customFormat="false" ht="12.75" hidden="false" customHeight="false" outlineLevel="0" collapsed="false">
      <c r="AI356" s="1"/>
    </row>
    <row r="357" customFormat="false" ht="12.75" hidden="false" customHeight="false" outlineLevel="0" collapsed="false">
      <c r="AI357" s="1"/>
    </row>
    <row r="358" customFormat="false" ht="12.75" hidden="false" customHeight="false" outlineLevel="0" collapsed="false">
      <c r="AI358" s="1"/>
    </row>
    <row r="359" customFormat="false" ht="12.75" hidden="false" customHeight="false" outlineLevel="0" collapsed="false">
      <c r="AI359" s="1"/>
    </row>
    <row r="360" customFormat="false" ht="12.75" hidden="false" customHeight="false" outlineLevel="0" collapsed="false">
      <c r="AI360" s="1"/>
    </row>
    <row r="361" customFormat="false" ht="12.75" hidden="false" customHeight="false" outlineLevel="0" collapsed="false">
      <c r="AI361" s="1"/>
    </row>
    <row r="362" customFormat="false" ht="12.75" hidden="false" customHeight="false" outlineLevel="0" collapsed="false">
      <c r="AI362" s="1"/>
    </row>
    <row r="363" customFormat="false" ht="12.75" hidden="false" customHeight="false" outlineLevel="0" collapsed="false">
      <c r="AI363" s="1"/>
    </row>
    <row r="364" customFormat="false" ht="12.75" hidden="false" customHeight="false" outlineLevel="0" collapsed="false">
      <c r="AI364" s="1"/>
    </row>
    <row r="365" customFormat="false" ht="12.75" hidden="false" customHeight="false" outlineLevel="0" collapsed="false">
      <c r="AI365" s="1"/>
    </row>
    <row r="366" customFormat="false" ht="12.75" hidden="false" customHeight="false" outlineLevel="0" collapsed="false">
      <c r="AI366" s="1"/>
    </row>
    <row r="367" customFormat="false" ht="12.75" hidden="false" customHeight="false" outlineLevel="0" collapsed="false">
      <c r="AI367" s="1"/>
    </row>
    <row r="368" customFormat="false" ht="12.75" hidden="false" customHeight="false" outlineLevel="0" collapsed="false">
      <c r="AI368" s="1"/>
    </row>
    <row r="369" customFormat="false" ht="12.75" hidden="false" customHeight="false" outlineLevel="0" collapsed="false">
      <c r="AI369" s="1"/>
    </row>
    <row r="370" customFormat="false" ht="12.75" hidden="false" customHeight="false" outlineLevel="0" collapsed="false">
      <c r="AI370" s="1"/>
    </row>
    <row r="371" customFormat="false" ht="12.75" hidden="false" customHeight="false" outlineLevel="0" collapsed="false">
      <c r="AI371" s="1"/>
    </row>
    <row r="372" customFormat="false" ht="12.75" hidden="false" customHeight="false" outlineLevel="0" collapsed="false">
      <c r="AI372" s="1"/>
    </row>
    <row r="373" customFormat="false" ht="12.75" hidden="false" customHeight="false" outlineLevel="0" collapsed="false">
      <c r="AI373" s="1"/>
    </row>
    <row r="374" customFormat="false" ht="12.75" hidden="false" customHeight="false" outlineLevel="0" collapsed="false">
      <c r="AI374" s="1"/>
    </row>
    <row r="375" customFormat="false" ht="12.75" hidden="false" customHeight="false" outlineLevel="0" collapsed="false">
      <c r="AI375" s="1"/>
    </row>
    <row r="376" customFormat="false" ht="12.75" hidden="false" customHeight="false" outlineLevel="0" collapsed="false">
      <c r="AI376" s="1"/>
    </row>
    <row r="377" customFormat="false" ht="12.75" hidden="false" customHeight="false" outlineLevel="0" collapsed="false">
      <c r="AI377" s="1"/>
    </row>
    <row r="378" customFormat="false" ht="12.75" hidden="false" customHeight="false" outlineLevel="0" collapsed="false">
      <c r="AI378" s="1"/>
    </row>
    <row r="379" customFormat="false" ht="12.75" hidden="false" customHeight="false" outlineLevel="0" collapsed="false">
      <c r="AI379" s="1"/>
    </row>
    <row r="380" customFormat="false" ht="12.75" hidden="false" customHeight="false" outlineLevel="0" collapsed="false">
      <c r="AI380" s="1"/>
    </row>
    <row r="381" customFormat="false" ht="12.75" hidden="false" customHeight="false" outlineLevel="0" collapsed="false">
      <c r="AI381" s="1"/>
    </row>
    <row r="382" customFormat="false" ht="12.75" hidden="false" customHeight="false" outlineLevel="0" collapsed="false">
      <c r="AI382" s="1"/>
    </row>
    <row r="383" customFormat="false" ht="12.75" hidden="false" customHeight="false" outlineLevel="0" collapsed="false">
      <c r="AI383" s="1"/>
    </row>
    <row r="384" customFormat="false" ht="12.75" hidden="false" customHeight="false" outlineLevel="0" collapsed="false">
      <c r="AI384" s="1"/>
    </row>
    <row r="385" customFormat="false" ht="12.75" hidden="false" customHeight="false" outlineLevel="0" collapsed="false">
      <c r="AI385" s="1"/>
    </row>
    <row r="386" customFormat="false" ht="12.75" hidden="false" customHeight="false" outlineLevel="0" collapsed="false">
      <c r="AI386" s="1"/>
    </row>
    <row r="387" customFormat="false" ht="12.75" hidden="false" customHeight="false" outlineLevel="0" collapsed="false">
      <c r="AI387" s="1"/>
    </row>
    <row r="388" customFormat="false" ht="12.75" hidden="false" customHeight="false" outlineLevel="0" collapsed="false">
      <c r="AI388" s="1"/>
    </row>
    <row r="389" customFormat="false" ht="12.75" hidden="false" customHeight="false" outlineLevel="0" collapsed="false">
      <c r="AI389" s="1"/>
    </row>
    <row r="390" customFormat="false" ht="12.75" hidden="false" customHeight="false" outlineLevel="0" collapsed="false">
      <c r="AI390" s="1"/>
    </row>
    <row r="391" customFormat="false" ht="12.75" hidden="false" customHeight="false" outlineLevel="0" collapsed="false">
      <c r="AI391" s="1"/>
    </row>
    <row r="392" customFormat="false" ht="12.75" hidden="false" customHeight="false" outlineLevel="0" collapsed="false">
      <c r="AI392" s="1"/>
    </row>
    <row r="393" customFormat="false" ht="12.75" hidden="false" customHeight="false" outlineLevel="0" collapsed="false">
      <c r="AI393" s="1"/>
    </row>
    <row r="394" customFormat="false" ht="12.75" hidden="false" customHeight="false" outlineLevel="0" collapsed="false">
      <c r="AI394" s="1"/>
    </row>
    <row r="395" customFormat="false" ht="12.75" hidden="false" customHeight="false" outlineLevel="0" collapsed="false">
      <c r="AI395" s="1"/>
    </row>
    <row r="396" customFormat="false" ht="12.75" hidden="false" customHeight="false" outlineLevel="0" collapsed="false">
      <c r="AI396" s="1"/>
    </row>
    <row r="397" customFormat="false" ht="12.75" hidden="false" customHeight="false" outlineLevel="0" collapsed="false">
      <c r="AI397" s="1"/>
    </row>
    <row r="398" customFormat="false" ht="12.75" hidden="false" customHeight="false" outlineLevel="0" collapsed="false">
      <c r="AI398" s="1"/>
    </row>
    <row r="399" customFormat="false" ht="12.75" hidden="false" customHeight="false" outlineLevel="0" collapsed="false">
      <c r="AI399" s="1"/>
    </row>
    <row r="400" customFormat="false" ht="12.75" hidden="false" customHeight="false" outlineLevel="0" collapsed="false">
      <c r="AI400" s="1"/>
    </row>
    <row r="401" customFormat="false" ht="12.75" hidden="false" customHeight="false" outlineLevel="0" collapsed="false">
      <c r="AI401" s="1"/>
    </row>
    <row r="402" customFormat="false" ht="12.75" hidden="false" customHeight="false" outlineLevel="0" collapsed="false">
      <c r="AI402" s="1"/>
    </row>
    <row r="403" customFormat="false" ht="12.75" hidden="false" customHeight="false" outlineLevel="0" collapsed="false">
      <c r="AI403" s="1"/>
    </row>
    <row r="404" customFormat="false" ht="12.75" hidden="false" customHeight="false" outlineLevel="0" collapsed="false">
      <c r="AI404" s="1"/>
    </row>
    <row r="405" customFormat="false" ht="12.75" hidden="false" customHeight="false" outlineLevel="0" collapsed="false">
      <c r="AI405" s="1"/>
    </row>
    <row r="406" customFormat="false" ht="12.75" hidden="false" customHeight="false" outlineLevel="0" collapsed="false">
      <c r="AI406" s="1"/>
    </row>
    <row r="407" customFormat="false" ht="12.75" hidden="false" customHeight="false" outlineLevel="0" collapsed="false">
      <c r="AI407" s="1"/>
    </row>
    <row r="408" customFormat="false" ht="12.75" hidden="false" customHeight="false" outlineLevel="0" collapsed="false">
      <c r="AI408" s="1"/>
    </row>
    <row r="409" customFormat="false" ht="12.75" hidden="false" customHeight="false" outlineLevel="0" collapsed="false">
      <c r="AI409" s="1"/>
    </row>
    <row r="410" customFormat="false" ht="12.75" hidden="false" customHeight="false" outlineLevel="0" collapsed="false">
      <c r="AI410" s="1"/>
    </row>
    <row r="411" customFormat="false" ht="12.75" hidden="false" customHeight="false" outlineLevel="0" collapsed="false">
      <c r="AI411" s="1"/>
    </row>
    <row r="412" customFormat="false" ht="12.75" hidden="false" customHeight="false" outlineLevel="0" collapsed="false">
      <c r="AI412" s="1"/>
    </row>
    <row r="413" customFormat="false" ht="12.75" hidden="false" customHeight="false" outlineLevel="0" collapsed="false">
      <c r="AI413" s="1"/>
    </row>
    <row r="414" customFormat="false" ht="12.75" hidden="false" customHeight="false" outlineLevel="0" collapsed="false">
      <c r="AI414" s="1"/>
    </row>
    <row r="415" customFormat="false" ht="12.75" hidden="false" customHeight="false" outlineLevel="0" collapsed="false">
      <c r="AI415" s="1"/>
    </row>
    <row r="416" customFormat="false" ht="12.75" hidden="false" customHeight="false" outlineLevel="0" collapsed="false">
      <c r="AI416" s="1"/>
    </row>
    <row r="417" customFormat="false" ht="12.75" hidden="false" customHeight="false" outlineLevel="0" collapsed="false">
      <c r="AI417" s="1"/>
    </row>
    <row r="418" customFormat="false" ht="12.75" hidden="false" customHeight="false" outlineLevel="0" collapsed="false">
      <c r="AI418" s="1"/>
    </row>
    <row r="419" customFormat="false" ht="12.75" hidden="false" customHeight="false" outlineLevel="0" collapsed="false">
      <c r="AI419" s="1"/>
    </row>
    <row r="420" customFormat="false" ht="12.75" hidden="false" customHeight="false" outlineLevel="0" collapsed="false">
      <c r="AI420" s="1"/>
    </row>
    <row r="421" customFormat="false" ht="12.75" hidden="false" customHeight="false" outlineLevel="0" collapsed="false">
      <c r="AI421" s="1"/>
    </row>
    <row r="422" customFormat="false" ht="12.75" hidden="false" customHeight="false" outlineLevel="0" collapsed="false">
      <c r="AI422" s="1"/>
    </row>
    <row r="423" customFormat="false" ht="12.75" hidden="false" customHeight="false" outlineLevel="0" collapsed="false">
      <c r="AI423" s="1"/>
    </row>
    <row r="424" customFormat="false" ht="12.75" hidden="false" customHeight="false" outlineLevel="0" collapsed="false">
      <c r="AI424" s="1"/>
    </row>
    <row r="425" customFormat="false" ht="12.75" hidden="false" customHeight="false" outlineLevel="0" collapsed="false">
      <c r="AI425" s="1"/>
    </row>
    <row r="426" customFormat="false" ht="12.75" hidden="false" customHeight="false" outlineLevel="0" collapsed="false">
      <c r="AI426" s="1"/>
    </row>
    <row r="427" customFormat="false" ht="12.75" hidden="false" customHeight="false" outlineLevel="0" collapsed="false">
      <c r="AI427" s="1"/>
    </row>
    <row r="428" customFormat="false" ht="12.75" hidden="false" customHeight="false" outlineLevel="0" collapsed="false">
      <c r="AI428" s="1"/>
    </row>
    <row r="429" customFormat="false" ht="12.75" hidden="false" customHeight="false" outlineLevel="0" collapsed="false">
      <c r="AI429" s="1"/>
    </row>
    <row r="430" customFormat="false" ht="12.75" hidden="false" customHeight="false" outlineLevel="0" collapsed="false">
      <c r="AI430" s="1"/>
    </row>
    <row r="431" customFormat="false" ht="12.75" hidden="false" customHeight="false" outlineLevel="0" collapsed="false">
      <c r="AI431" s="1"/>
    </row>
    <row r="432" customFormat="false" ht="12.75" hidden="false" customHeight="false" outlineLevel="0" collapsed="false">
      <c r="AI432" s="1"/>
    </row>
    <row r="433" customFormat="false" ht="12.75" hidden="false" customHeight="false" outlineLevel="0" collapsed="false">
      <c r="AI433" s="1"/>
    </row>
    <row r="434" customFormat="false" ht="12.75" hidden="false" customHeight="false" outlineLevel="0" collapsed="false">
      <c r="AI434" s="1"/>
    </row>
    <row r="435" customFormat="false" ht="12.75" hidden="false" customHeight="false" outlineLevel="0" collapsed="false">
      <c r="AI435" s="1"/>
    </row>
    <row r="436" customFormat="false" ht="12.75" hidden="false" customHeight="false" outlineLevel="0" collapsed="false">
      <c r="AI436" s="1"/>
    </row>
    <row r="437" customFormat="false" ht="12.75" hidden="false" customHeight="false" outlineLevel="0" collapsed="false">
      <c r="AI437" s="1"/>
    </row>
    <row r="438" customFormat="false" ht="12.75" hidden="false" customHeight="false" outlineLevel="0" collapsed="false">
      <c r="AI438" s="1"/>
    </row>
    <row r="439" customFormat="false" ht="12.75" hidden="false" customHeight="false" outlineLevel="0" collapsed="false">
      <c r="AI439" s="1"/>
    </row>
    <row r="440" customFormat="false" ht="12.75" hidden="false" customHeight="false" outlineLevel="0" collapsed="false">
      <c r="AI440" s="1"/>
    </row>
    <row r="441" customFormat="false" ht="12.75" hidden="false" customHeight="false" outlineLevel="0" collapsed="false">
      <c r="AI441" s="1"/>
    </row>
    <row r="442" customFormat="false" ht="12.75" hidden="false" customHeight="false" outlineLevel="0" collapsed="false">
      <c r="AI442" s="1"/>
    </row>
    <row r="443" customFormat="false" ht="12.75" hidden="false" customHeight="false" outlineLevel="0" collapsed="false">
      <c r="AI443" s="1"/>
    </row>
    <row r="444" customFormat="false" ht="12.75" hidden="false" customHeight="false" outlineLevel="0" collapsed="false">
      <c r="AI444" s="1"/>
    </row>
    <row r="445" customFormat="false" ht="12.75" hidden="false" customHeight="false" outlineLevel="0" collapsed="false">
      <c r="AI445" s="1"/>
    </row>
    <row r="446" customFormat="false" ht="12.75" hidden="false" customHeight="false" outlineLevel="0" collapsed="false">
      <c r="AI446" s="1"/>
    </row>
    <row r="447" customFormat="false" ht="12.75" hidden="false" customHeight="false" outlineLevel="0" collapsed="false">
      <c r="AI447" s="1"/>
    </row>
    <row r="448" customFormat="false" ht="12.75" hidden="false" customHeight="false" outlineLevel="0" collapsed="false">
      <c r="AI448" s="1"/>
    </row>
    <row r="449" customFormat="false" ht="12.75" hidden="false" customHeight="false" outlineLevel="0" collapsed="false">
      <c r="AI449" s="1"/>
    </row>
    <row r="450" customFormat="false" ht="12.75" hidden="false" customHeight="false" outlineLevel="0" collapsed="false">
      <c r="AI450" s="1"/>
    </row>
    <row r="451" customFormat="false" ht="12.75" hidden="false" customHeight="false" outlineLevel="0" collapsed="false">
      <c r="AI451" s="1"/>
    </row>
    <row r="452" customFormat="false" ht="12.75" hidden="false" customHeight="false" outlineLevel="0" collapsed="false">
      <c r="AI452" s="1"/>
    </row>
    <row r="453" customFormat="false" ht="12.75" hidden="false" customHeight="false" outlineLevel="0" collapsed="false">
      <c r="AI453" s="1"/>
    </row>
    <row r="454" customFormat="false" ht="12.75" hidden="false" customHeight="false" outlineLevel="0" collapsed="false">
      <c r="AI454" s="1"/>
    </row>
    <row r="455" customFormat="false" ht="12.75" hidden="false" customHeight="false" outlineLevel="0" collapsed="false">
      <c r="AI455" s="1"/>
    </row>
    <row r="456" customFormat="false" ht="12.75" hidden="false" customHeight="false" outlineLevel="0" collapsed="false">
      <c r="AI456" s="1"/>
    </row>
    <row r="457" customFormat="false" ht="12.75" hidden="false" customHeight="false" outlineLevel="0" collapsed="false">
      <c r="AI457" s="1"/>
    </row>
    <row r="458" customFormat="false" ht="12.75" hidden="false" customHeight="false" outlineLevel="0" collapsed="false">
      <c r="AI458" s="1"/>
    </row>
    <row r="459" customFormat="false" ht="12.75" hidden="false" customHeight="false" outlineLevel="0" collapsed="false">
      <c r="AI459" s="1"/>
    </row>
    <row r="460" customFormat="false" ht="12.75" hidden="false" customHeight="false" outlineLevel="0" collapsed="false">
      <c r="AI460" s="1"/>
    </row>
    <row r="461" customFormat="false" ht="12.75" hidden="false" customHeight="false" outlineLevel="0" collapsed="false">
      <c r="AI461" s="1"/>
    </row>
    <row r="462" customFormat="false" ht="12.75" hidden="false" customHeight="false" outlineLevel="0" collapsed="false">
      <c r="AI462" s="1"/>
    </row>
    <row r="463" customFormat="false" ht="12.75" hidden="false" customHeight="false" outlineLevel="0" collapsed="false">
      <c r="AI463" s="1"/>
    </row>
    <row r="464" customFormat="false" ht="12.75" hidden="false" customHeight="false" outlineLevel="0" collapsed="false">
      <c r="AI464" s="1"/>
    </row>
    <row r="465" customFormat="false" ht="12.75" hidden="false" customHeight="false" outlineLevel="0" collapsed="false">
      <c r="AI465" s="1"/>
    </row>
    <row r="466" customFormat="false" ht="12.75" hidden="false" customHeight="false" outlineLevel="0" collapsed="false">
      <c r="AI466" s="1"/>
    </row>
    <row r="467" customFormat="false" ht="12.75" hidden="false" customHeight="false" outlineLevel="0" collapsed="false">
      <c r="AI467" s="1"/>
    </row>
    <row r="468" customFormat="false" ht="12.75" hidden="false" customHeight="false" outlineLevel="0" collapsed="false">
      <c r="AI468" s="1"/>
    </row>
    <row r="469" customFormat="false" ht="12.75" hidden="false" customHeight="false" outlineLevel="0" collapsed="false">
      <c r="AI469" s="1"/>
    </row>
    <row r="470" customFormat="false" ht="12.75" hidden="false" customHeight="false" outlineLevel="0" collapsed="false">
      <c r="AI470" s="1"/>
    </row>
    <row r="471" customFormat="false" ht="12.75" hidden="false" customHeight="false" outlineLevel="0" collapsed="false">
      <c r="AI471" s="1"/>
    </row>
    <row r="472" customFormat="false" ht="12.75" hidden="false" customHeight="false" outlineLevel="0" collapsed="false">
      <c r="AI472" s="1"/>
    </row>
    <row r="473" customFormat="false" ht="12.75" hidden="false" customHeight="false" outlineLevel="0" collapsed="false">
      <c r="AI473" s="1"/>
    </row>
    <row r="474" customFormat="false" ht="12.75" hidden="false" customHeight="false" outlineLevel="0" collapsed="false">
      <c r="AI474" s="1"/>
    </row>
    <row r="475" customFormat="false" ht="12.75" hidden="false" customHeight="false" outlineLevel="0" collapsed="false">
      <c r="AI475" s="1"/>
    </row>
    <row r="476" customFormat="false" ht="12.75" hidden="false" customHeight="false" outlineLevel="0" collapsed="false">
      <c r="AI476" s="1"/>
    </row>
    <row r="477" customFormat="false" ht="12.75" hidden="false" customHeight="false" outlineLevel="0" collapsed="false">
      <c r="AI477" s="1"/>
    </row>
    <row r="478" customFormat="false" ht="12.75" hidden="false" customHeight="false" outlineLevel="0" collapsed="false">
      <c r="AI478" s="1"/>
    </row>
    <row r="479" customFormat="false" ht="12.75" hidden="false" customHeight="false" outlineLevel="0" collapsed="false">
      <c r="AI479" s="1"/>
    </row>
    <row r="480" customFormat="false" ht="12.75" hidden="false" customHeight="false" outlineLevel="0" collapsed="false">
      <c r="AI480" s="1"/>
    </row>
    <row r="481" customFormat="false" ht="12.75" hidden="false" customHeight="false" outlineLevel="0" collapsed="false">
      <c r="AI481" s="1"/>
    </row>
    <row r="482" customFormat="false" ht="12.75" hidden="false" customHeight="false" outlineLevel="0" collapsed="false">
      <c r="AI482" s="1"/>
    </row>
    <row r="483" customFormat="false" ht="12.75" hidden="false" customHeight="false" outlineLevel="0" collapsed="false">
      <c r="AI483" s="1"/>
    </row>
    <row r="484" customFormat="false" ht="12.75" hidden="false" customHeight="false" outlineLevel="0" collapsed="false">
      <c r="AI484" s="1"/>
    </row>
    <row r="485" customFormat="false" ht="12.75" hidden="false" customHeight="false" outlineLevel="0" collapsed="false">
      <c r="AI485" s="1"/>
    </row>
    <row r="486" customFormat="false" ht="12.75" hidden="false" customHeight="false" outlineLevel="0" collapsed="false">
      <c r="AI486" s="1"/>
    </row>
    <row r="487" customFormat="false" ht="12.75" hidden="false" customHeight="false" outlineLevel="0" collapsed="false">
      <c r="AI487" s="1"/>
    </row>
    <row r="488" customFormat="false" ht="12.75" hidden="false" customHeight="false" outlineLevel="0" collapsed="false">
      <c r="AI488" s="1"/>
    </row>
    <row r="489" customFormat="false" ht="12.75" hidden="false" customHeight="false" outlineLevel="0" collapsed="false">
      <c r="AI489" s="1"/>
    </row>
    <row r="490" customFormat="false" ht="12.75" hidden="false" customHeight="false" outlineLevel="0" collapsed="false">
      <c r="AI490" s="1"/>
    </row>
    <row r="491" customFormat="false" ht="12.75" hidden="false" customHeight="false" outlineLevel="0" collapsed="false">
      <c r="AI491" s="1"/>
    </row>
    <row r="492" customFormat="false" ht="12.75" hidden="false" customHeight="false" outlineLevel="0" collapsed="false">
      <c r="AI492" s="1"/>
    </row>
    <row r="493" customFormat="false" ht="12.75" hidden="false" customHeight="false" outlineLevel="0" collapsed="false">
      <c r="AI493" s="1"/>
    </row>
    <row r="494" customFormat="false" ht="12.75" hidden="false" customHeight="false" outlineLevel="0" collapsed="false">
      <c r="AI494" s="1"/>
    </row>
    <row r="495" customFormat="false" ht="12.75" hidden="false" customHeight="false" outlineLevel="0" collapsed="false">
      <c r="AI495" s="1"/>
    </row>
    <row r="496" customFormat="false" ht="12.75" hidden="false" customHeight="false" outlineLevel="0" collapsed="false">
      <c r="AI496" s="1"/>
    </row>
    <row r="497" customFormat="false" ht="12.75" hidden="false" customHeight="false" outlineLevel="0" collapsed="false">
      <c r="AI497" s="1"/>
    </row>
    <row r="498" customFormat="false" ht="12.75" hidden="false" customHeight="false" outlineLevel="0" collapsed="false">
      <c r="AI498" s="1"/>
    </row>
    <row r="499" customFormat="false" ht="12.75" hidden="false" customHeight="false" outlineLevel="0" collapsed="false">
      <c r="AI499" s="1"/>
    </row>
    <row r="500" customFormat="false" ht="12.75" hidden="false" customHeight="false" outlineLevel="0" collapsed="false">
      <c r="AI500" s="1"/>
    </row>
    <row r="501" customFormat="false" ht="12.75" hidden="false" customHeight="false" outlineLevel="0" collapsed="false">
      <c r="AI501" s="1"/>
    </row>
    <row r="502" customFormat="false" ht="12.75" hidden="false" customHeight="false" outlineLevel="0" collapsed="false">
      <c r="AI502" s="1"/>
    </row>
    <row r="503" customFormat="false" ht="12.75" hidden="false" customHeight="false" outlineLevel="0" collapsed="false">
      <c r="AI503" s="1"/>
    </row>
    <row r="504" customFormat="false" ht="12.75" hidden="false" customHeight="false" outlineLevel="0" collapsed="false">
      <c r="AI504" s="1"/>
    </row>
    <row r="505" customFormat="false" ht="12.75" hidden="false" customHeight="false" outlineLevel="0" collapsed="false">
      <c r="AI505" s="1"/>
    </row>
    <row r="506" customFormat="false" ht="12.75" hidden="false" customHeight="false" outlineLevel="0" collapsed="false">
      <c r="AI506" s="1"/>
    </row>
    <row r="507" customFormat="false" ht="12.75" hidden="false" customHeight="false" outlineLevel="0" collapsed="false">
      <c r="AI507" s="1"/>
    </row>
    <row r="508" customFormat="false" ht="12.75" hidden="false" customHeight="false" outlineLevel="0" collapsed="false">
      <c r="AI508" s="1"/>
    </row>
    <row r="509" customFormat="false" ht="12.75" hidden="false" customHeight="false" outlineLevel="0" collapsed="false">
      <c r="AI509" s="1"/>
    </row>
    <row r="510" customFormat="false" ht="12.75" hidden="false" customHeight="false" outlineLevel="0" collapsed="false">
      <c r="AI510" s="1"/>
    </row>
    <row r="511" customFormat="false" ht="12.75" hidden="false" customHeight="false" outlineLevel="0" collapsed="false">
      <c r="AI511" s="1"/>
    </row>
    <row r="512" customFormat="false" ht="12.75" hidden="false" customHeight="false" outlineLevel="0" collapsed="false">
      <c r="AI512" s="1"/>
    </row>
    <row r="513" customFormat="false" ht="12.75" hidden="false" customHeight="false" outlineLevel="0" collapsed="false">
      <c r="AI513" s="1"/>
    </row>
    <row r="514" customFormat="false" ht="12.75" hidden="false" customHeight="false" outlineLevel="0" collapsed="false">
      <c r="AI514" s="1"/>
    </row>
    <row r="515" customFormat="false" ht="12.75" hidden="false" customHeight="false" outlineLevel="0" collapsed="false">
      <c r="AI515" s="1"/>
    </row>
    <row r="516" customFormat="false" ht="12.75" hidden="false" customHeight="false" outlineLevel="0" collapsed="false">
      <c r="AI516" s="1"/>
    </row>
    <row r="517" customFormat="false" ht="12.75" hidden="false" customHeight="false" outlineLevel="0" collapsed="false">
      <c r="AI517" s="1"/>
    </row>
    <row r="518" customFormat="false" ht="12.75" hidden="false" customHeight="false" outlineLevel="0" collapsed="false">
      <c r="AI518" s="1"/>
    </row>
    <row r="519" customFormat="false" ht="12.75" hidden="false" customHeight="false" outlineLevel="0" collapsed="false">
      <c r="AI519" s="1"/>
    </row>
    <row r="520" customFormat="false" ht="12.75" hidden="false" customHeight="false" outlineLevel="0" collapsed="false">
      <c r="AI520" s="1"/>
    </row>
    <row r="521" customFormat="false" ht="12.75" hidden="false" customHeight="false" outlineLevel="0" collapsed="false">
      <c r="AI521" s="1"/>
    </row>
    <row r="522" customFormat="false" ht="12.75" hidden="false" customHeight="false" outlineLevel="0" collapsed="false">
      <c r="AI522" s="1"/>
    </row>
    <row r="523" customFormat="false" ht="12.75" hidden="false" customHeight="false" outlineLevel="0" collapsed="false">
      <c r="AI523" s="1"/>
    </row>
    <row r="524" customFormat="false" ht="12.75" hidden="false" customHeight="false" outlineLevel="0" collapsed="false">
      <c r="AI524" s="1"/>
    </row>
    <row r="525" customFormat="false" ht="12.75" hidden="false" customHeight="false" outlineLevel="0" collapsed="false">
      <c r="AI525" s="1"/>
    </row>
    <row r="526" customFormat="false" ht="12.75" hidden="false" customHeight="false" outlineLevel="0" collapsed="false">
      <c r="AI526" s="1"/>
    </row>
    <row r="527" customFormat="false" ht="12.75" hidden="false" customHeight="false" outlineLevel="0" collapsed="false">
      <c r="AI527" s="1"/>
    </row>
    <row r="528" customFormat="false" ht="12.75" hidden="false" customHeight="false" outlineLevel="0" collapsed="false">
      <c r="AI528" s="1"/>
    </row>
    <row r="529" customFormat="false" ht="12.75" hidden="false" customHeight="false" outlineLevel="0" collapsed="false">
      <c r="AI529" s="1"/>
    </row>
    <row r="530" customFormat="false" ht="12.75" hidden="false" customHeight="false" outlineLevel="0" collapsed="false">
      <c r="AI530" s="1"/>
    </row>
    <row r="531" customFormat="false" ht="12.75" hidden="false" customHeight="false" outlineLevel="0" collapsed="false">
      <c r="AI531" s="1"/>
    </row>
    <row r="532" customFormat="false" ht="12.75" hidden="false" customHeight="false" outlineLevel="0" collapsed="false">
      <c r="AI532" s="1"/>
    </row>
    <row r="533" customFormat="false" ht="12.75" hidden="false" customHeight="false" outlineLevel="0" collapsed="false">
      <c r="AI533" s="1"/>
    </row>
    <row r="534" customFormat="false" ht="12.75" hidden="false" customHeight="false" outlineLevel="0" collapsed="false">
      <c r="AI534" s="1"/>
    </row>
    <row r="535" customFormat="false" ht="12.75" hidden="false" customHeight="false" outlineLevel="0" collapsed="false">
      <c r="AI535" s="1"/>
    </row>
    <row r="536" customFormat="false" ht="12.75" hidden="false" customHeight="false" outlineLevel="0" collapsed="false">
      <c r="AI536" s="1"/>
    </row>
    <row r="537" customFormat="false" ht="12.75" hidden="false" customHeight="false" outlineLevel="0" collapsed="false">
      <c r="AI537" s="1"/>
    </row>
    <row r="538" customFormat="false" ht="12.75" hidden="false" customHeight="false" outlineLevel="0" collapsed="false">
      <c r="AI538" s="1"/>
    </row>
    <row r="539" customFormat="false" ht="12.75" hidden="false" customHeight="false" outlineLevel="0" collapsed="false">
      <c r="AI539" s="1"/>
    </row>
    <row r="540" customFormat="false" ht="12.75" hidden="false" customHeight="false" outlineLevel="0" collapsed="false">
      <c r="AI540" s="1"/>
    </row>
    <row r="541" customFormat="false" ht="12.75" hidden="false" customHeight="false" outlineLevel="0" collapsed="false">
      <c r="AI541" s="1"/>
    </row>
    <row r="542" customFormat="false" ht="12.75" hidden="false" customHeight="false" outlineLevel="0" collapsed="false">
      <c r="AI542" s="1"/>
    </row>
    <row r="543" customFormat="false" ht="12.75" hidden="false" customHeight="false" outlineLevel="0" collapsed="false">
      <c r="AI543" s="1"/>
    </row>
    <row r="544" customFormat="false" ht="12.75" hidden="false" customHeight="false" outlineLevel="0" collapsed="false">
      <c r="AI544" s="1"/>
    </row>
    <row r="545" customFormat="false" ht="12.75" hidden="false" customHeight="false" outlineLevel="0" collapsed="false">
      <c r="AI545" s="1"/>
    </row>
    <row r="546" customFormat="false" ht="12.75" hidden="false" customHeight="false" outlineLevel="0" collapsed="false">
      <c r="AI546" s="1"/>
    </row>
    <row r="547" customFormat="false" ht="12.75" hidden="false" customHeight="false" outlineLevel="0" collapsed="false">
      <c r="AI547" s="1"/>
    </row>
    <row r="548" customFormat="false" ht="12.75" hidden="false" customHeight="false" outlineLevel="0" collapsed="false">
      <c r="AI548" s="1"/>
    </row>
    <row r="549" customFormat="false" ht="12.75" hidden="false" customHeight="false" outlineLevel="0" collapsed="false">
      <c r="AI549" s="1"/>
    </row>
    <row r="550" customFormat="false" ht="12.75" hidden="false" customHeight="false" outlineLevel="0" collapsed="false">
      <c r="AI550" s="1"/>
    </row>
    <row r="551" customFormat="false" ht="12.75" hidden="false" customHeight="false" outlineLevel="0" collapsed="false">
      <c r="AI551" s="1"/>
    </row>
    <row r="552" customFormat="false" ht="12.75" hidden="false" customHeight="false" outlineLevel="0" collapsed="false">
      <c r="AI552" s="1"/>
    </row>
    <row r="553" customFormat="false" ht="12.75" hidden="false" customHeight="false" outlineLevel="0" collapsed="false">
      <c r="AI553" s="1"/>
    </row>
    <row r="554" customFormat="false" ht="12.75" hidden="false" customHeight="false" outlineLevel="0" collapsed="false">
      <c r="AI554" s="1"/>
    </row>
    <row r="555" customFormat="false" ht="12.75" hidden="false" customHeight="false" outlineLevel="0" collapsed="false">
      <c r="AI555" s="1"/>
    </row>
    <row r="556" customFormat="false" ht="12.75" hidden="false" customHeight="false" outlineLevel="0" collapsed="false">
      <c r="AI556" s="1"/>
    </row>
    <row r="557" customFormat="false" ht="12.75" hidden="false" customHeight="false" outlineLevel="0" collapsed="false">
      <c r="AI557" s="1"/>
    </row>
    <row r="558" customFormat="false" ht="12.75" hidden="false" customHeight="false" outlineLevel="0" collapsed="false">
      <c r="AI558" s="1"/>
    </row>
    <row r="559" customFormat="false" ht="12.75" hidden="false" customHeight="false" outlineLevel="0" collapsed="false">
      <c r="AI559" s="1"/>
    </row>
    <row r="560" customFormat="false" ht="12.75" hidden="false" customHeight="false" outlineLevel="0" collapsed="false">
      <c r="AI560" s="1"/>
    </row>
    <row r="561" customFormat="false" ht="12.75" hidden="false" customHeight="false" outlineLevel="0" collapsed="false">
      <c r="AI561" s="1"/>
    </row>
    <row r="562" customFormat="false" ht="12.75" hidden="false" customHeight="false" outlineLevel="0" collapsed="false">
      <c r="AI562" s="1"/>
    </row>
    <row r="563" customFormat="false" ht="12.75" hidden="false" customHeight="false" outlineLevel="0" collapsed="false">
      <c r="AI563" s="1"/>
    </row>
    <row r="564" customFormat="false" ht="12.75" hidden="false" customHeight="false" outlineLevel="0" collapsed="false">
      <c r="AI564" s="1"/>
    </row>
    <row r="565" customFormat="false" ht="12.75" hidden="false" customHeight="false" outlineLevel="0" collapsed="false">
      <c r="AI565" s="1"/>
    </row>
    <row r="566" customFormat="false" ht="12.75" hidden="false" customHeight="false" outlineLevel="0" collapsed="false">
      <c r="AI566" s="1"/>
    </row>
    <row r="567" customFormat="false" ht="12.75" hidden="false" customHeight="false" outlineLevel="0" collapsed="false">
      <c r="AI567" s="1"/>
    </row>
    <row r="568" customFormat="false" ht="12.75" hidden="false" customHeight="false" outlineLevel="0" collapsed="false">
      <c r="AI568" s="1"/>
    </row>
    <row r="569" customFormat="false" ht="12.75" hidden="false" customHeight="false" outlineLevel="0" collapsed="false">
      <c r="AI569" s="1"/>
    </row>
    <row r="570" customFormat="false" ht="12.75" hidden="false" customHeight="false" outlineLevel="0" collapsed="false">
      <c r="AI570" s="1"/>
    </row>
    <row r="571" customFormat="false" ht="12.75" hidden="false" customHeight="false" outlineLevel="0" collapsed="false">
      <c r="AI571" s="1"/>
    </row>
    <row r="572" customFormat="false" ht="12.75" hidden="false" customHeight="false" outlineLevel="0" collapsed="false">
      <c r="AI572" s="1"/>
    </row>
    <row r="573" customFormat="false" ht="12.75" hidden="false" customHeight="false" outlineLevel="0" collapsed="false">
      <c r="AI573" s="1"/>
    </row>
    <row r="574" customFormat="false" ht="12.75" hidden="false" customHeight="false" outlineLevel="0" collapsed="false">
      <c r="AI574" s="1"/>
    </row>
    <row r="575" customFormat="false" ht="12.75" hidden="false" customHeight="false" outlineLevel="0" collapsed="false">
      <c r="AI575" s="1"/>
    </row>
    <row r="576" customFormat="false" ht="12.75" hidden="false" customHeight="false" outlineLevel="0" collapsed="false">
      <c r="AI576" s="1"/>
    </row>
    <row r="577" customFormat="false" ht="12.75" hidden="false" customHeight="false" outlineLevel="0" collapsed="false">
      <c r="AI577" s="1"/>
    </row>
    <row r="578" customFormat="false" ht="12.75" hidden="false" customHeight="false" outlineLevel="0" collapsed="false">
      <c r="AI578" s="1"/>
    </row>
    <row r="579" customFormat="false" ht="12.75" hidden="false" customHeight="false" outlineLevel="0" collapsed="false">
      <c r="AI579" s="1"/>
    </row>
    <row r="580" customFormat="false" ht="12.75" hidden="false" customHeight="false" outlineLevel="0" collapsed="false">
      <c r="AI580" s="1"/>
    </row>
    <row r="581" customFormat="false" ht="12.75" hidden="false" customHeight="false" outlineLevel="0" collapsed="false">
      <c r="AI581" s="1"/>
    </row>
    <row r="582" customFormat="false" ht="12.75" hidden="false" customHeight="false" outlineLevel="0" collapsed="false">
      <c r="AI582" s="1"/>
    </row>
    <row r="583" customFormat="false" ht="12.75" hidden="false" customHeight="false" outlineLevel="0" collapsed="false">
      <c r="AI583" s="1"/>
    </row>
    <row r="584" customFormat="false" ht="12.75" hidden="false" customHeight="false" outlineLevel="0" collapsed="false">
      <c r="AI584" s="1"/>
    </row>
    <row r="585" customFormat="false" ht="12.75" hidden="false" customHeight="false" outlineLevel="0" collapsed="false">
      <c r="AI585" s="1"/>
    </row>
    <row r="586" customFormat="false" ht="12.75" hidden="false" customHeight="false" outlineLevel="0" collapsed="false">
      <c r="AI586" s="1"/>
    </row>
    <row r="587" customFormat="false" ht="12.75" hidden="false" customHeight="false" outlineLevel="0" collapsed="false">
      <c r="AI587" s="1"/>
    </row>
    <row r="588" customFormat="false" ht="12.75" hidden="false" customHeight="false" outlineLevel="0" collapsed="false">
      <c r="AI588" s="1"/>
    </row>
    <row r="589" customFormat="false" ht="12.75" hidden="false" customHeight="false" outlineLevel="0" collapsed="false">
      <c r="AI589" s="1"/>
    </row>
    <row r="590" customFormat="false" ht="12.75" hidden="false" customHeight="false" outlineLevel="0" collapsed="false">
      <c r="AI590" s="1"/>
    </row>
    <row r="591" customFormat="false" ht="12.75" hidden="false" customHeight="false" outlineLevel="0" collapsed="false">
      <c r="AI591" s="1"/>
    </row>
    <row r="592" customFormat="false" ht="12.75" hidden="false" customHeight="false" outlineLevel="0" collapsed="false">
      <c r="AI592" s="1"/>
    </row>
    <row r="593" customFormat="false" ht="12.75" hidden="false" customHeight="false" outlineLevel="0" collapsed="false">
      <c r="AI593" s="1"/>
    </row>
    <row r="594" customFormat="false" ht="12.75" hidden="false" customHeight="false" outlineLevel="0" collapsed="false">
      <c r="AI594" s="1"/>
    </row>
    <row r="595" customFormat="false" ht="12.75" hidden="false" customHeight="false" outlineLevel="0" collapsed="false">
      <c r="AI595" s="1"/>
    </row>
    <row r="596" customFormat="false" ht="12.75" hidden="false" customHeight="false" outlineLevel="0" collapsed="false">
      <c r="AI596" s="1"/>
    </row>
    <row r="597" customFormat="false" ht="12.75" hidden="false" customHeight="false" outlineLevel="0" collapsed="false">
      <c r="AI597" s="1"/>
    </row>
    <row r="598" customFormat="false" ht="12.75" hidden="false" customHeight="false" outlineLevel="0" collapsed="false">
      <c r="AI598" s="1"/>
    </row>
    <row r="599" customFormat="false" ht="12.75" hidden="false" customHeight="false" outlineLevel="0" collapsed="false">
      <c r="AI599" s="1"/>
    </row>
    <row r="600" customFormat="false" ht="12.75" hidden="false" customHeight="false" outlineLevel="0" collapsed="false">
      <c r="AI600" s="1"/>
    </row>
    <row r="601" customFormat="false" ht="12.75" hidden="false" customHeight="false" outlineLevel="0" collapsed="false">
      <c r="AI601" s="1"/>
    </row>
    <row r="602" customFormat="false" ht="12.75" hidden="false" customHeight="false" outlineLevel="0" collapsed="false">
      <c r="AI602" s="1"/>
    </row>
    <row r="603" customFormat="false" ht="12.75" hidden="false" customHeight="false" outlineLevel="0" collapsed="false">
      <c r="AI603" s="1"/>
    </row>
    <row r="604" customFormat="false" ht="12.75" hidden="false" customHeight="false" outlineLevel="0" collapsed="false">
      <c r="AI604" s="1"/>
    </row>
    <row r="605" customFormat="false" ht="12.75" hidden="false" customHeight="false" outlineLevel="0" collapsed="false">
      <c r="AI605" s="1"/>
    </row>
    <row r="606" customFormat="false" ht="12.75" hidden="false" customHeight="false" outlineLevel="0" collapsed="false">
      <c r="AI606" s="1"/>
    </row>
    <row r="607" customFormat="false" ht="12.75" hidden="false" customHeight="false" outlineLevel="0" collapsed="false">
      <c r="AI607" s="1"/>
    </row>
    <row r="608" customFormat="false" ht="12.75" hidden="false" customHeight="false" outlineLevel="0" collapsed="false">
      <c r="AI608" s="1"/>
    </row>
    <row r="609" customFormat="false" ht="12.75" hidden="false" customHeight="false" outlineLevel="0" collapsed="false">
      <c r="AI609" s="1"/>
    </row>
    <row r="610" customFormat="false" ht="12.75" hidden="false" customHeight="false" outlineLevel="0" collapsed="false">
      <c r="AI610" s="1"/>
    </row>
    <row r="611" customFormat="false" ht="12.75" hidden="false" customHeight="false" outlineLevel="0" collapsed="false">
      <c r="AI611" s="1"/>
    </row>
    <row r="612" customFormat="false" ht="12.75" hidden="false" customHeight="false" outlineLevel="0" collapsed="false">
      <c r="AI612" s="1"/>
    </row>
    <row r="613" customFormat="false" ht="12.75" hidden="false" customHeight="false" outlineLevel="0" collapsed="false">
      <c r="AI613" s="1"/>
    </row>
    <row r="614" customFormat="false" ht="12.75" hidden="false" customHeight="false" outlineLevel="0" collapsed="false">
      <c r="AI614" s="1"/>
    </row>
    <row r="615" customFormat="false" ht="12.75" hidden="false" customHeight="false" outlineLevel="0" collapsed="false">
      <c r="AI615" s="1"/>
    </row>
    <row r="616" customFormat="false" ht="12.75" hidden="false" customHeight="false" outlineLevel="0" collapsed="false">
      <c r="AI616" s="1"/>
    </row>
    <row r="617" customFormat="false" ht="12.75" hidden="false" customHeight="false" outlineLevel="0" collapsed="false">
      <c r="AI617" s="1"/>
    </row>
    <row r="618" customFormat="false" ht="12.75" hidden="false" customHeight="false" outlineLevel="0" collapsed="false">
      <c r="AI618" s="1"/>
    </row>
    <row r="619" customFormat="false" ht="12.75" hidden="false" customHeight="false" outlineLevel="0" collapsed="false">
      <c r="AI619" s="1"/>
    </row>
    <row r="620" customFormat="false" ht="12.75" hidden="false" customHeight="false" outlineLevel="0" collapsed="false">
      <c r="AI620" s="1"/>
    </row>
    <row r="621" customFormat="false" ht="12.75" hidden="false" customHeight="false" outlineLevel="0" collapsed="false">
      <c r="AI621" s="1"/>
    </row>
    <row r="622" customFormat="false" ht="12.75" hidden="false" customHeight="false" outlineLevel="0" collapsed="false">
      <c r="AI622" s="1"/>
    </row>
    <row r="623" customFormat="false" ht="12.75" hidden="false" customHeight="false" outlineLevel="0" collapsed="false">
      <c r="AI623" s="1"/>
    </row>
    <row r="624" customFormat="false" ht="12.75" hidden="false" customHeight="false" outlineLevel="0" collapsed="false">
      <c r="AI624" s="1"/>
    </row>
    <row r="625" customFormat="false" ht="12.75" hidden="false" customHeight="false" outlineLevel="0" collapsed="false">
      <c r="AI625" s="1"/>
    </row>
    <row r="626" customFormat="false" ht="12.75" hidden="false" customHeight="false" outlineLevel="0" collapsed="false">
      <c r="AI626" s="1"/>
    </row>
    <row r="627" customFormat="false" ht="12.75" hidden="false" customHeight="false" outlineLevel="0" collapsed="false">
      <c r="AI627" s="1"/>
    </row>
    <row r="628" customFormat="false" ht="12.75" hidden="false" customHeight="false" outlineLevel="0" collapsed="false">
      <c r="AI628" s="1"/>
    </row>
    <row r="629" customFormat="false" ht="12.75" hidden="false" customHeight="false" outlineLevel="0" collapsed="false">
      <c r="AI629" s="1"/>
    </row>
    <row r="630" customFormat="false" ht="12.75" hidden="false" customHeight="false" outlineLevel="0" collapsed="false">
      <c r="AI630" s="1"/>
    </row>
    <row r="631" customFormat="false" ht="12.75" hidden="false" customHeight="false" outlineLevel="0" collapsed="false">
      <c r="AI631" s="1"/>
    </row>
    <row r="632" customFormat="false" ht="12.75" hidden="false" customHeight="false" outlineLevel="0" collapsed="false">
      <c r="AI632" s="1"/>
    </row>
    <row r="633" customFormat="false" ht="12.75" hidden="false" customHeight="false" outlineLevel="0" collapsed="false">
      <c r="AI633" s="1"/>
    </row>
    <row r="634" customFormat="false" ht="12.75" hidden="false" customHeight="false" outlineLevel="0" collapsed="false">
      <c r="AI634" s="1"/>
    </row>
    <row r="635" customFormat="false" ht="12.75" hidden="false" customHeight="false" outlineLevel="0" collapsed="false">
      <c r="AI635" s="1"/>
    </row>
    <row r="636" customFormat="false" ht="12.75" hidden="false" customHeight="false" outlineLevel="0" collapsed="false">
      <c r="AI636" s="1"/>
    </row>
    <row r="637" customFormat="false" ht="12.75" hidden="false" customHeight="false" outlineLevel="0" collapsed="false">
      <c r="AI637" s="1"/>
    </row>
    <row r="638" customFormat="false" ht="12.75" hidden="false" customHeight="false" outlineLevel="0" collapsed="false">
      <c r="AI638" s="1"/>
    </row>
    <row r="639" customFormat="false" ht="12.75" hidden="false" customHeight="false" outlineLevel="0" collapsed="false">
      <c r="AI639" s="1"/>
    </row>
    <row r="640" customFormat="false" ht="12.75" hidden="false" customHeight="false" outlineLevel="0" collapsed="false">
      <c r="AI640" s="1"/>
    </row>
    <row r="641" customFormat="false" ht="12.75" hidden="false" customHeight="false" outlineLevel="0" collapsed="false">
      <c r="AI641" s="1"/>
    </row>
    <row r="642" customFormat="false" ht="12.75" hidden="false" customHeight="false" outlineLevel="0" collapsed="false">
      <c r="AI642" s="1"/>
    </row>
    <row r="643" customFormat="false" ht="12.75" hidden="false" customHeight="false" outlineLevel="0" collapsed="false">
      <c r="AI643" s="1"/>
    </row>
    <row r="644" customFormat="false" ht="12.75" hidden="false" customHeight="false" outlineLevel="0" collapsed="false">
      <c r="AI644" s="1"/>
    </row>
    <row r="645" customFormat="false" ht="12.75" hidden="false" customHeight="false" outlineLevel="0" collapsed="false">
      <c r="AI645" s="1"/>
    </row>
    <row r="646" customFormat="false" ht="12.75" hidden="false" customHeight="false" outlineLevel="0" collapsed="false">
      <c r="AI646" s="1"/>
    </row>
    <row r="647" customFormat="false" ht="12.75" hidden="false" customHeight="false" outlineLevel="0" collapsed="false">
      <c r="AI647" s="1"/>
    </row>
    <row r="648" customFormat="false" ht="12.75" hidden="false" customHeight="false" outlineLevel="0" collapsed="false">
      <c r="AI648" s="1"/>
    </row>
    <row r="649" customFormat="false" ht="12.75" hidden="false" customHeight="false" outlineLevel="0" collapsed="false">
      <c r="AI649" s="1"/>
    </row>
    <row r="650" customFormat="false" ht="12.75" hidden="false" customHeight="false" outlineLevel="0" collapsed="false">
      <c r="AI650" s="1"/>
    </row>
    <row r="651" customFormat="false" ht="12.75" hidden="false" customHeight="false" outlineLevel="0" collapsed="false">
      <c r="AI651" s="1"/>
    </row>
    <row r="652" customFormat="false" ht="12.75" hidden="false" customHeight="false" outlineLevel="0" collapsed="false">
      <c r="AI652" s="1"/>
    </row>
    <row r="653" customFormat="false" ht="12.75" hidden="false" customHeight="false" outlineLevel="0" collapsed="false">
      <c r="AI653" s="1"/>
    </row>
    <row r="654" customFormat="false" ht="12.75" hidden="false" customHeight="false" outlineLevel="0" collapsed="false">
      <c r="AI654" s="1"/>
    </row>
    <row r="655" customFormat="false" ht="12.75" hidden="false" customHeight="false" outlineLevel="0" collapsed="false">
      <c r="AI655" s="1"/>
    </row>
    <row r="656" customFormat="false" ht="12.75" hidden="false" customHeight="false" outlineLevel="0" collapsed="false">
      <c r="AI656" s="1"/>
    </row>
    <row r="657" customFormat="false" ht="12.75" hidden="false" customHeight="false" outlineLevel="0" collapsed="false">
      <c r="AI657" s="1"/>
    </row>
    <row r="658" customFormat="false" ht="12.75" hidden="false" customHeight="false" outlineLevel="0" collapsed="false">
      <c r="AI658" s="1"/>
    </row>
    <row r="659" customFormat="false" ht="12.75" hidden="false" customHeight="false" outlineLevel="0" collapsed="false">
      <c r="AI659" s="1"/>
    </row>
    <row r="660" customFormat="false" ht="12.75" hidden="false" customHeight="false" outlineLevel="0" collapsed="false">
      <c r="AI660" s="1"/>
    </row>
    <row r="661" customFormat="false" ht="12.75" hidden="false" customHeight="false" outlineLevel="0" collapsed="false">
      <c r="AI661" s="1"/>
    </row>
    <row r="662" customFormat="false" ht="12.75" hidden="false" customHeight="false" outlineLevel="0" collapsed="false">
      <c r="AI662" s="1"/>
    </row>
    <row r="663" customFormat="false" ht="12.75" hidden="false" customHeight="false" outlineLevel="0" collapsed="false">
      <c r="AI663" s="1"/>
    </row>
    <row r="664" customFormat="false" ht="12.75" hidden="false" customHeight="false" outlineLevel="0" collapsed="false">
      <c r="AI664" s="1"/>
    </row>
    <row r="665" customFormat="false" ht="12.75" hidden="false" customHeight="false" outlineLevel="0" collapsed="false">
      <c r="AI665" s="1"/>
    </row>
    <row r="666" customFormat="false" ht="12.75" hidden="false" customHeight="false" outlineLevel="0" collapsed="false">
      <c r="AI666" s="1"/>
    </row>
    <row r="667" customFormat="false" ht="12.75" hidden="false" customHeight="false" outlineLevel="0" collapsed="false">
      <c r="AI667" s="1"/>
    </row>
    <row r="668" customFormat="false" ht="12.75" hidden="false" customHeight="false" outlineLevel="0" collapsed="false">
      <c r="AI668" s="1"/>
    </row>
    <row r="669" customFormat="false" ht="12.75" hidden="false" customHeight="false" outlineLevel="0" collapsed="false">
      <c r="AI669" s="1"/>
    </row>
    <row r="670" customFormat="false" ht="12.75" hidden="false" customHeight="false" outlineLevel="0" collapsed="false">
      <c r="AI670" s="1"/>
    </row>
    <row r="671" customFormat="false" ht="12.75" hidden="false" customHeight="false" outlineLevel="0" collapsed="false">
      <c r="AI671" s="1"/>
    </row>
    <row r="672" customFormat="false" ht="12.75" hidden="false" customHeight="false" outlineLevel="0" collapsed="false">
      <c r="AI672" s="1"/>
    </row>
    <row r="673" customFormat="false" ht="12.75" hidden="false" customHeight="false" outlineLevel="0" collapsed="false">
      <c r="AI673" s="1"/>
    </row>
    <row r="674" customFormat="false" ht="12.75" hidden="false" customHeight="false" outlineLevel="0" collapsed="false">
      <c r="AI674" s="1"/>
    </row>
    <row r="675" customFormat="false" ht="12.75" hidden="false" customHeight="false" outlineLevel="0" collapsed="false">
      <c r="AI675" s="1"/>
    </row>
    <row r="676" customFormat="false" ht="12.75" hidden="false" customHeight="false" outlineLevel="0" collapsed="false">
      <c r="AI676" s="1"/>
    </row>
    <row r="677" customFormat="false" ht="12.75" hidden="false" customHeight="false" outlineLevel="0" collapsed="false">
      <c r="AI677" s="1"/>
    </row>
    <row r="678" customFormat="false" ht="12.75" hidden="false" customHeight="false" outlineLevel="0" collapsed="false">
      <c r="AI678" s="1"/>
    </row>
    <row r="679" customFormat="false" ht="12.75" hidden="false" customHeight="false" outlineLevel="0" collapsed="false">
      <c r="AI679" s="1"/>
    </row>
    <row r="680" customFormat="false" ht="12.75" hidden="false" customHeight="false" outlineLevel="0" collapsed="false">
      <c r="AI680" s="1"/>
    </row>
    <row r="681" customFormat="false" ht="12.75" hidden="false" customHeight="false" outlineLevel="0" collapsed="false">
      <c r="AI681" s="1"/>
    </row>
    <row r="682" customFormat="false" ht="12.75" hidden="false" customHeight="false" outlineLevel="0" collapsed="false">
      <c r="AI682" s="1"/>
    </row>
    <row r="683" customFormat="false" ht="12.75" hidden="false" customHeight="false" outlineLevel="0" collapsed="false">
      <c r="AI683" s="1"/>
    </row>
    <row r="684" customFormat="false" ht="12.75" hidden="false" customHeight="false" outlineLevel="0" collapsed="false">
      <c r="AI684" s="1"/>
    </row>
    <row r="685" customFormat="false" ht="12.75" hidden="false" customHeight="false" outlineLevel="0" collapsed="false">
      <c r="AI685" s="1"/>
    </row>
    <row r="686" customFormat="false" ht="12.75" hidden="false" customHeight="false" outlineLevel="0" collapsed="false">
      <c r="AI686" s="1"/>
    </row>
    <row r="687" customFormat="false" ht="12.75" hidden="false" customHeight="false" outlineLevel="0" collapsed="false">
      <c r="AI687" s="1"/>
    </row>
    <row r="688" customFormat="false" ht="12.75" hidden="false" customHeight="false" outlineLevel="0" collapsed="false">
      <c r="AI688" s="1"/>
    </row>
    <row r="689" customFormat="false" ht="12.75" hidden="false" customHeight="false" outlineLevel="0" collapsed="false">
      <c r="AI689" s="1"/>
    </row>
    <row r="690" customFormat="false" ht="12.75" hidden="false" customHeight="false" outlineLevel="0" collapsed="false">
      <c r="AI690" s="1"/>
    </row>
    <row r="691" customFormat="false" ht="12.75" hidden="false" customHeight="false" outlineLevel="0" collapsed="false">
      <c r="AI691" s="1"/>
    </row>
    <row r="692" customFormat="false" ht="12.75" hidden="false" customHeight="false" outlineLevel="0" collapsed="false">
      <c r="AI692" s="1"/>
    </row>
    <row r="693" customFormat="false" ht="12.75" hidden="false" customHeight="false" outlineLevel="0" collapsed="false">
      <c r="AI693" s="1"/>
    </row>
    <row r="694" customFormat="false" ht="12.75" hidden="false" customHeight="false" outlineLevel="0" collapsed="false">
      <c r="AI694" s="1"/>
    </row>
    <row r="695" customFormat="false" ht="12.75" hidden="false" customHeight="false" outlineLevel="0" collapsed="false">
      <c r="AI695" s="1"/>
    </row>
    <row r="696" customFormat="false" ht="12.75" hidden="false" customHeight="false" outlineLevel="0" collapsed="false">
      <c r="AI696" s="1"/>
    </row>
    <row r="697" customFormat="false" ht="12.75" hidden="false" customHeight="false" outlineLevel="0" collapsed="false">
      <c r="AI697" s="1"/>
    </row>
    <row r="698" customFormat="false" ht="12.75" hidden="false" customHeight="false" outlineLevel="0" collapsed="false">
      <c r="AI698" s="1"/>
    </row>
    <row r="699" customFormat="false" ht="12.75" hidden="false" customHeight="false" outlineLevel="0" collapsed="false">
      <c r="AI699" s="1"/>
    </row>
    <row r="700" customFormat="false" ht="12.75" hidden="false" customHeight="false" outlineLevel="0" collapsed="false">
      <c r="AI700" s="1"/>
    </row>
    <row r="701" customFormat="false" ht="12.75" hidden="false" customHeight="false" outlineLevel="0" collapsed="false">
      <c r="AI701" s="1"/>
    </row>
    <row r="702" customFormat="false" ht="12.75" hidden="false" customHeight="false" outlineLevel="0" collapsed="false">
      <c r="AI702" s="1"/>
    </row>
    <row r="703" customFormat="false" ht="12.75" hidden="false" customHeight="false" outlineLevel="0" collapsed="false">
      <c r="AI703" s="1"/>
    </row>
    <row r="704" customFormat="false" ht="12.75" hidden="false" customHeight="false" outlineLevel="0" collapsed="false">
      <c r="AI704" s="1"/>
    </row>
    <row r="705" customFormat="false" ht="12.75" hidden="false" customHeight="false" outlineLevel="0" collapsed="false">
      <c r="AI705" s="1"/>
    </row>
    <row r="706" customFormat="false" ht="12.75" hidden="false" customHeight="false" outlineLevel="0" collapsed="false">
      <c r="AI706" s="1"/>
    </row>
    <row r="707" customFormat="false" ht="12.75" hidden="false" customHeight="false" outlineLevel="0" collapsed="false">
      <c r="AI707" s="1"/>
    </row>
    <row r="708" customFormat="false" ht="12.75" hidden="false" customHeight="false" outlineLevel="0" collapsed="false">
      <c r="AI708" s="1"/>
    </row>
    <row r="709" customFormat="false" ht="12.75" hidden="false" customHeight="false" outlineLevel="0" collapsed="false">
      <c r="AI709" s="1"/>
    </row>
    <row r="710" customFormat="false" ht="12.75" hidden="false" customHeight="false" outlineLevel="0" collapsed="false">
      <c r="AI710" s="1"/>
    </row>
    <row r="711" customFormat="false" ht="12.75" hidden="false" customHeight="false" outlineLevel="0" collapsed="false">
      <c r="AI711" s="1"/>
    </row>
    <row r="712" customFormat="false" ht="12.75" hidden="false" customHeight="false" outlineLevel="0" collapsed="false">
      <c r="AI712" s="1"/>
    </row>
    <row r="713" customFormat="false" ht="12.75" hidden="false" customHeight="false" outlineLevel="0" collapsed="false">
      <c r="AI713" s="1"/>
    </row>
    <row r="714" customFormat="false" ht="12.75" hidden="false" customHeight="false" outlineLevel="0" collapsed="false">
      <c r="AI714" s="1"/>
    </row>
    <row r="715" customFormat="false" ht="12.75" hidden="false" customHeight="false" outlineLevel="0" collapsed="false">
      <c r="AI715" s="1"/>
    </row>
    <row r="716" customFormat="false" ht="12.75" hidden="false" customHeight="false" outlineLevel="0" collapsed="false">
      <c r="AI716" s="1"/>
    </row>
    <row r="717" customFormat="false" ht="12.75" hidden="false" customHeight="false" outlineLevel="0" collapsed="false">
      <c r="AI717" s="1"/>
    </row>
    <row r="718" customFormat="false" ht="12.75" hidden="false" customHeight="false" outlineLevel="0" collapsed="false">
      <c r="AI718" s="1"/>
    </row>
    <row r="719" customFormat="false" ht="12.75" hidden="false" customHeight="false" outlineLevel="0" collapsed="false">
      <c r="AI719" s="1"/>
    </row>
    <row r="720" customFormat="false" ht="12.75" hidden="false" customHeight="false" outlineLevel="0" collapsed="false">
      <c r="AI720" s="1"/>
    </row>
    <row r="721" customFormat="false" ht="12.75" hidden="false" customHeight="false" outlineLevel="0" collapsed="false">
      <c r="AI721" s="1"/>
    </row>
    <row r="722" customFormat="false" ht="12.75" hidden="false" customHeight="false" outlineLevel="0" collapsed="false">
      <c r="AI722" s="1"/>
    </row>
    <row r="723" customFormat="false" ht="12.75" hidden="false" customHeight="false" outlineLevel="0" collapsed="false">
      <c r="AI723" s="1"/>
    </row>
    <row r="724" customFormat="false" ht="12.75" hidden="false" customHeight="false" outlineLevel="0" collapsed="false">
      <c r="AI724" s="1"/>
    </row>
    <row r="725" customFormat="false" ht="12.75" hidden="false" customHeight="false" outlineLevel="0" collapsed="false">
      <c r="AI725" s="1"/>
    </row>
    <row r="726" customFormat="false" ht="12.75" hidden="false" customHeight="false" outlineLevel="0" collapsed="false">
      <c r="AI726" s="1"/>
    </row>
    <row r="727" customFormat="false" ht="12.75" hidden="false" customHeight="false" outlineLevel="0" collapsed="false">
      <c r="AI727" s="1"/>
    </row>
    <row r="728" customFormat="false" ht="12.75" hidden="false" customHeight="false" outlineLevel="0" collapsed="false">
      <c r="AI728" s="1"/>
    </row>
    <row r="729" customFormat="false" ht="12.75" hidden="false" customHeight="false" outlineLevel="0" collapsed="false">
      <c r="AI729" s="1"/>
    </row>
    <row r="730" customFormat="false" ht="12.75" hidden="false" customHeight="false" outlineLevel="0" collapsed="false">
      <c r="AI730" s="1"/>
    </row>
    <row r="731" customFormat="false" ht="12.75" hidden="false" customHeight="false" outlineLevel="0" collapsed="false">
      <c r="AI731" s="1"/>
    </row>
    <row r="732" customFormat="false" ht="12.75" hidden="false" customHeight="false" outlineLevel="0" collapsed="false">
      <c r="AI732" s="1"/>
    </row>
    <row r="733" customFormat="false" ht="12.75" hidden="false" customHeight="false" outlineLevel="0" collapsed="false">
      <c r="AI733" s="1"/>
    </row>
    <row r="734" customFormat="false" ht="12.75" hidden="false" customHeight="false" outlineLevel="0" collapsed="false">
      <c r="AI734" s="1"/>
    </row>
    <row r="735" customFormat="false" ht="12.75" hidden="false" customHeight="false" outlineLevel="0" collapsed="false">
      <c r="AI735" s="1"/>
    </row>
    <row r="736" customFormat="false" ht="12.75" hidden="false" customHeight="false" outlineLevel="0" collapsed="false">
      <c r="AI736" s="1"/>
    </row>
    <row r="737" customFormat="false" ht="12.75" hidden="false" customHeight="false" outlineLevel="0" collapsed="false">
      <c r="AI737" s="1"/>
    </row>
    <row r="738" customFormat="false" ht="12.75" hidden="false" customHeight="false" outlineLevel="0" collapsed="false">
      <c r="AI738" s="1"/>
    </row>
    <row r="739" customFormat="false" ht="12.75" hidden="false" customHeight="false" outlineLevel="0" collapsed="false">
      <c r="AI739" s="1"/>
    </row>
    <row r="740" customFormat="false" ht="12.75" hidden="false" customHeight="false" outlineLevel="0" collapsed="false">
      <c r="AI740" s="1"/>
    </row>
    <row r="741" customFormat="false" ht="12.75" hidden="false" customHeight="false" outlineLevel="0" collapsed="false">
      <c r="AI741" s="1"/>
    </row>
    <row r="742" customFormat="false" ht="12.75" hidden="false" customHeight="false" outlineLevel="0" collapsed="false">
      <c r="AI742" s="1"/>
    </row>
    <row r="743" customFormat="false" ht="12.75" hidden="false" customHeight="false" outlineLevel="0" collapsed="false">
      <c r="AI743" s="1"/>
    </row>
    <row r="744" customFormat="false" ht="12.75" hidden="false" customHeight="false" outlineLevel="0" collapsed="false">
      <c r="AI744" s="1"/>
    </row>
    <row r="745" customFormat="false" ht="12.75" hidden="false" customHeight="false" outlineLevel="0" collapsed="false">
      <c r="AI745" s="1"/>
    </row>
    <row r="746" customFormat="false" ht="12.75" hidden="false" customHeight="false" outlineLevel="0" collapsed="false">
      <c r="AI746" s="1"/>
    </row>
    <row r="747" customFormat="false" ht="12.75" hidden="false" customHeight="false" outlineLevel="0" collapsed="false">
      <c r="AI747" s="1"/>
    </row>
    <row r="748" customFormat="false" ht="12.75" hidden="false" customHeight="false" outlineLevel="0" collapsed="false">
      <c r="AI748" s="1"/>
    </row>
    <row r="749" customFormat="false" ht="12.75" hidden="false" customHeight="false" outlineLevel="0" collapsed="false">
      <c r="AI749" s="1"/>
    </row>
    <row r="750" customFormat="false" ht="12.75" hidden="false" customHeight="false" outlineLevel="0" collapsed="false">
      <c r="AI750" s="1"/>
    </row>
    <row r="751" customFormat="false" ht="12.75" hidden="false" customHeight="false" outlineLevel="0" collapsed="false">
      <c r="AI751" s="1"/>
    </row>
    <row r="752" customFormat="false" ht="12.75" hidden="false" customHeight="false" outlineLevel="0" collapsed="false">
      <c r="AI752" s="1"/>
    </row>
    <row r="753" customFormat="false" ht="12.75" hidden="false" customHeight="false" outlineLevel="0" collapsed="false">
      <c r="AI753" s="1"/>
    </row>
    <row r="754" customFormat="false" ht="12.75" hidden="false" customHeight="false" outlineLevel="0" collapsed="false">
      <c r="AI754" s="1"/>
    </row>
    <row r="755" customFormat="false" ht="12.75" hidden="false" customHeight="false" outlineLevel="0" collapsed="false">
      <c r="AI755" s="1"/>
    </row>
    <row r="756" customFormat="false" ht="12.75" hidden="false" customHeight="false" outlineLevel="0" collapsed="false">
      <c r="AI756" s="1"/>
    </row>
    <row r="757" customFormat="false" ht="12.75" hidden="false" customHeight="false" outlineLevel="0" collapsed="false">
      <c r="AI757" s="1"/>
    </row>
    <row r="758" customFormat="false" ht="12.75" hidden="false" customHeight="false" outlineLevel="0" collapsed="false">
      <c r="AI758" s="1"/>
    </row>
    <row r="759" customFormat="false" ht="12.75" hidden="false" customHeight="false" outlineLevel="0" collapsed="false">
      <c r="AI759" s="1"/>
    </row>
    <row r="760" customFormat="false" ht="12.75" hidden="false" customHeight="false" outlineLevel="0" collapsed="false">
      <c r="AI760" s="1"/>
    </row>
    <row r="761" customFormat="false" ht="12.75" hidden="false" customHeight="false" outlineLevel="0" collapsed="false">
      <c r="AI761" s="1"/>
    </row>
    <row r="762" customFormat="false" ht="12.75" hidden="false" customHeight="false" outlineLevel="0" collapsed="false">
      <c r="AI762" s="1"/>
    </row>
    <row r="763" customFormat="false" ht="12.75" hidden="false" customHeight="false" outlineLevel="0" collapsed="false">
      <c r="AI763" s="1"/>
    </row>
    <row r="764" customFormat="false" ht="12.75" hidden="false" customHeight="false" outlineLevel="0" collapsed="false">
      <c r="AI764" s="1"/>
    </row>
    <row r="765" customFormat="false" ht="12.75" hidden="false" customHeight="false" outlineLevel="0" collapsed="false">
      <c r="AI765" s="1"/>
    </row>
    <row r="766" customFormat="false" ht="12.75" hidden="false" customHeight="false" outlineLevel="0" collapsed="false">
      <c r="AI766" s="1"/>
    </row>
    <row r="767" customFormat="false" ht="12.75" hidden="false" customHeight="false" outlineLevel="0" collapsed="false">
      <c r="AI767" s="1"/>
    </row>
    <row r="768" customFormat="false" ht="12.75" hidden="false" customHeight="false" outlineLevel="0" collapsed="false">
      <c r="AI768" s="1"/>
    </row>
    <row r="769" customFormat="false" ht="12.75" hidden="false" customHeight="false" outlineLevel="0" collapsed="false">
      <c r="AI769" s="1"/>
    </row>
    <row r="770" customFormat="false" ht="12.75" hidden="false" customHeight="false" outlineLevel="0" collapsed="false">
      <c r="AI770" s="1"/>
    </row>
    <row r="771" customFormat="false" ht="12.75" hidden="false" customHeight="false" outlineLevel="0" collapsed="false">
      <c r="AI771" s="1"/>
    </row>
    <row r="772" customFormat="false" ht="12.75" hidden="false" customHeight="false" outlineLevel="0" collapsed="false">
      <c r="AI772" s="1"/>
    </row>
    <row r="773" customFormat="false" ht="12.75" hidden="false" customHeight="false" outlineLevel="0" collapsed="false">
      <c r="AI773" s="1"/>
    </row>
    <row r="774" customFormat="false" ht="12.75" hidden="false" customHeight="false" outlineLevel="0" collapsed="false">
      <c r="AI774" s="1"/>
    </row>
    <row r="775" customFormat="false" ht="12.75" hidden="false" customHeight="false" outlineLevel="0" collapsed="false">
      <c r="AI775" s="1"/>
    </row>
    <row r="776" customFormat="false" ht="12.75" hidden="false" customHeight="false" outlineLevel="0" collapsed="false">
      <c r="AI776" s="1"/>
    </row>
    <row r="777" customFormat="false" ht="12.75" hidden="false" customHeight="false" outlineLevel="0" collapsed="false">
      <c r="AI777" s="1"/>
    </row>
    <row r="778" customFormat="false" ht="12.75" hidden="false" customHeight="false" outlineLevel="0" collapsed="false">
      <c r="AI778" s="1"/>
    </row>
    <row r="779" customFormat="false" ht="12.75" hidden="false" customHeight="false" outlineLevel="0" collapsed="false">
      <c r="AI779" s="1"/>
    </row>
    <row r="780" customFormat="false" ht="12.75" hidden="false" customHeight="false" outlineLevel="0" collapsed="false">
      <c r="AI780" s="1"/>
    </row>
    <row r="781" customFormat="false" ht="12.75" hidden="false" customHeight="false" outlineLevel="0" collapsed="false">
      <c r="AI781" s="1"/>
    </row>
    <row r="782" customFormat="false" ht="12.75" hidden="false" customHeight="false" outlineLevel="0" collapsed="false">
      <c r="AI782" s="1"/>
    </row>
    <row r="783" customFormat="false" ht="12.75" hidden="false" customHeight="false" outlineLevel="0" collapsed="false">
      <c r="AI783" s="1"/>
    </row>
    <row r="784" customFormat="false" ht="12.75" hidden="false" customHeight="false" outlineLevel="0" collapsed="false">
      <c r="AI784" s="1"/>
    </row>
    <row r="785" customFormat="false" ht="12.75" hidden="false" customHeight="false" outlineLevel="0" collapsed="false">
      <c r="AI785" s="1"/>
    </row>
    <row r="786" customFormat="false" ht="12.75" hidden="false" customHeight="false" outlineLevel="0" collapsed="false">
      <c r="AI786" s="1"/>
    </row>
    <row r="787" customFormat="false" ht="12.75" hidden="false" customHeight="false" outlineLevel="0" collapsed="false">
      <c r="AI787" s="1"/>
    </row>
    <row r="788" customFormat="false" ht="12.75" hidden="false" customHeight="false" outlineLevel="0" collapsed="false">
      <c r="AI788" s="1"/>
    </row>
    <row r="789" customFormat="false" ht="12.75" hidden="false" customHeight="false" outlineLevel="0" collapsed="false">
      <c r="AI789" s="1"/>
    </row>
    <row r="790" customFormat="false" ht="12.75" hidden="false" customHeight="false" outlineLevel="0" collapsed="false">
      <c r="AI790" s="1"/>
    </row>
    <row r="791" customFormat="false" ht="12.75" hidden="false" customHeight="false" outlineLevel="0" collapsed="false">
      <c r="AI791" s="1"/>
    </row>
    <row r="792" customFormat="false" ht="12.75" hidden="false" customHeight="false" outlineLevel="0" collapsed="false">
      <c r="AI792" s="1"/>
    </row>
    <row r="793" customFormat="false" ht="12.75" hidden="false" customHeight="false" outlineLevel="0" collapsed="false">
      <c r="AI793" s="1"/>
    </row>
    <row r="794" customFormat="false" ht="12.75" hidden="false" customHeight="false" outlineLevel="0" collapsed="false">
      <c r="AI794" s="1"/>
    </row>
    <row r="795" customFormat="false" ht="12.75" hidden="false" customHeight="false" outlineLevel="0" collapsed="false">
      <c r="AI795" s="1"/>
    </row>
    <row r="796" customFormat="false" ht="12.75" hidden="false" customHeight="false" outlineLevel="0" collapsed="false">
      <c r="AI796" s="1"/>
    </row>
    <row r="797" customFormat="false" ht="12.75" hidden="false" customHeight="false" outlineLevel="0" collapsed="false">
      <c r="AI797" s="1"/>
    </row>
    <row r="798" customFormat="false" ht="12.75" hidden="false" customHeight="false" outlineLevel="0" collapsed="false">
      <c r="AI798" s="1"/>
    </row>
    <row r="799" customFormat="false" ht="12.75" hidden="false" customHeight="false" outlineLevel="0" collapsed="false">
      <c r="AI799" s="1"/>
    </row>
    <row r="800" customFormat="false" ht="12.75" hidden="false" customHeight="false" outlineLevel="0" collapsed="false">
      <c r="AI800" s="1"/>
    </row>
    <row r="801" customFormat="false" ht="12.75" hidden="false" customHeight="false" outlineLevel="0" collapsed="false">
      <c r="AI801" s="1"/>
    </row>
    <row r="802" customFormat="false" ht="12.75" hidden="false" customHeight="false" outlineLevel="0" collapsed="false">
      <c r="AI802" s="1"/>
    </row>
    <row r="803" customFormat="false" ht="12.75" hidden="false" customHeight="false" outlineLevel="0" collapsed="false">
      <c r="AI803" s="1"/>
    </row>
    <row r="804" customFormat="false" ht="12.75" hidden="false" customHeight="false" outlineLevel="0" collapsed="false">
      <c r="AI804" s="1"/>
    </row>
    <row r="805" customFormat="false" ht="12.75" hidden="false" customHeight="false" outlineLevel="0" collapsed="false">
      <c r="AI805" s="1"/>
    </row>
    <row r="806" customFormat="false" ht="12.75" hidden="false" customHeight="false" outlineLevel="0" collapsed="false">
      <c r="AI806" s="1"/>
    </row>
    <row r="807" customFormat="false" ht="12.75" hidden="false" customHeight="false" outlineLevel="0" collapsed="false">
      <c r="AI807" s="1"/>
    </row>
    <row r="808" customFormat="false" ht="12.75" hidden="false" customHeight="false" outlineLevel="0" collapsed="false">
      <c r="AI808" s="1"/>
    </row>
    <row r="809" customFormat="false" ht="12.75" hidden="false" customHeight="false" outlineLevel="0" collapsed="false">
      <c r="AI809" s="1"/>
    </row>
    <row r="810" customFormat="false" ht="12.75" hidden="false" customHeight="false" outlineLevel="0" collapsed="false">
      <c r="AI810" s="1"/>
    </row>
    <row r="811" customFormat="false" ht="12.75" hidden="false" customHeight="false" outlineLevel="0" collapsed="false">
      <c r="AI811" s="1"/>
    </row>
    <row r="812" customFormat="false" ht="12.75" hidden="false" customHeight="false" outlineLevel="0" collapsed="false">
      <c r="AI812" s="1"/>
    </row>
    <row r="813" customFormat="false" ht="12.75" hidden="false" customHeight="false" outlineLevel="0" collapsed="false">
      <c r="AI813" s="1"/>
    </row>
    <row r="814" customFormat="false" ht="12.75" hidden="false" customHeight="false" outlineLevel="0" collapsed="false">
      <c r="AI814" s="1"/>
    </row>
    <row r="815" customFormat="false" ht="12.75" hidden="false" customHeight="false" outlineLevel="0" collapsed="false">
      <c r="AI815" s="1"/>
    </row>
    <row r="816" customFormat="false" ht="12.75" hidden="false" customHeight="false" outlineLevel="0" collapsed="false">
      <c r="AI816" s="1"/>
    </row>
    <row r="817" customFormat="false" ht="12.75" hidden="false" customHeight="false" outlineLevel="0" collapsed="false">
      <c r="AI817" s="1"/>
    </row>
    <row r="818" customFormat="false" ht="12.75" hidden="false" customHeight="false" outlineLevel="0" collapsed="false">
      <c r="AI818" s="1"/>
    </row>
    <row r="819" customFormat="false" ht="12.75" hidden="false" customHeight="false" outlineLevel="0" collapsed="false">
      <c r="AI819" s="1"/>
    </row>
    <row r="820" customFormat="false" ht="12.75" hidden="false" customHeight="false" outlineLevel="0" collapsed="false">
      <c r="AI820" s="1"/>
    </row>
    <row r="821" customFormat="false" ht="12.75" hidden="false" customHeight="false" outlineLevel="0" collapsed="false">
      <c r="AI821" s="1"/>
    </row>
    <row r="822" customFormat="false" ht="12.75" hidden="false" customHeight="false" outlineLevel="0" collapsed="false">
      <c r="AI822" s="1"/>
    </row>
    <row r="823" customFormat="false" ht="12.75" hidden="false" customHeight="false" outlineLevel="0" collapsed="false">
      <c r="AI823" s="1"/>
    </row>
    <row r="824" customFormat="false" ht="12.75" hidden="false" customHeight="false" outlineLevel="0" collapsed="false">
      <c r="AI824" s="1"/>
    </row>
    <row r="825" customFormat="false" ht="12.75" hidden="false" customHeight="false" outlineLevel="0" collapsed="false">
      <c r="AI825" s="1"/>
    </row>
    <row r="826" customFormat="false" ht="12.75" hidden="false" customHeight="false" outlineLevel="0" collapsed="false">
      <c r="AI826" s="1"/>
    </row>
    <row r="827" customFormat="false" ht="12.75" hidden="false" customHeight="false" outlineLevel="0" collapsed="false">
      <c r="AI827" s="1"/>
    </row>
    <row r="828" customFormat="false" ht="12.75" hidden="false" customHeight="false" outlineLevel="0" collapsed="false">
      <c r="AI828" s="1"/>
    </row>
    <row r="829" customFormat="false" ht="12.75" hidden="false" customHeight="false" outlineLevel="0" collapsed="false">
      <c r="AI829" s="1"/>
    </row>
    <row r="830" customFormat="false" ht="12.75" hidden="false" customHeight="false" outlineLevel="0" collapsed="false">
      <c r="AI830" s="1"/>
    </row>
    <row r="831" customFormat="false" ht="12.75" hidden="false" customHeight="false" outlineLevel="0" collapsed="false">
      <c r="AI831" s="1"/>
    </row>
    <row r="832" customFormat="false" ht="12.75" hidden="false" customHeight="false" outlineLevel="0" collapsed="false">
      <c r="AI832" s="1"/>
    </row>
    <row r="833" customFormat="false" ht="12.75" hidden="false" customHeight="false" outlineLevel="0" collapsed="false">
      <c r="AI833" s="1"/>
    </row>
    <row r="834" customFormat="false" ht="12.75" hidden="false" customHeight="false" outlineLevel="0" collapsed="false">
      <c r="AI834" s="1"/>
    </row>
    <row r="835" customFormat="false" ht="12.75" hidden="false" customHeight="false" outlineLevel="0" collapsed="false">
      <c r="AI835" s="1"/>
    </row>
    <row r="836" customFormat="false" ht="12.75" hidden="false" customHeight="false" outlineLevel="0" collapsed="false">
      <c r="AI836" s="1"/>
    </row>
    <row r="837" customFormat="false" ht="12.75" hidden="false" customHeight="false" outlineLevel="0" collapsed="false">
      <c r="AI837" s="1"/>
    </row>
    <row r="838" customFormat="false" ht="12.75" hidden="false" customHeight="false" outlineLevel="0" collapsed="false">
      <c r="AI838" s="1"/>
    </row>
    <row r="839" customFormat="false" ht="12.75" hidden="false" customHeight="false" outlineLevel="0" collapsed="false">
      <c r="AI839" s="1"/>
    </row>
    <row r="840" customFormat="false" ht="12.75" hidden="false" customHeight="false" outlineLevel="0" collapsed="false">
      <c r="AI840" s="1"/>
    </row>
    <row r="841" customFormat="false" ht="12.75" hidden="false" customHeight="false" outlineLevel="0" collapsed="false">
      <c r="AI841" s="1"/>
    </row>
    <row r="842" customFormat="false" ht="12.75" hidden="false" customHeight="false" outlineLevel="0" collapsed="false">
      <c r="AI842" s="1"/>
    </row>
    <row r="843" customFormat="false" ht="12.75" hidden="false" customHeight="false" outlineLevel="0" collapsed="false">
      <c r="AI843" s="1"/>
    </row>
    <row r="844" customFormat="false" ht="12.75" hidden="false" customHeight="false" outlineLevel="0" collapsed="false">
      <c r="AI844" s="1"/>
    </row>
    <row r="845" customFormat="false" ht="12.75" hidden="false" customHeight="false" outlineLevel="0" collapsed="false">
      <c r="AI845" s="1"/>
    </row>
    <row r="846" customFormat="false" ht="12.75" hidden="false" customHeight="false" outlineLevel="0" collapsed="false">
      <c r="AI846" s="1"/>
    </row>
    <row r="847" customFormat="false" ht="12.75" hidden="false" customHeight="false" outlineLevel="0" collapsed="false">
      <c r="AI847" s="1"/>
    </row>
    <row r="848" customFormat="false" ht="12.75" hidden="false" customHeight="false" outlineLevel="0" collapsed="false">
      <c r="AI848" s="1"/>
    </row>
    <row r="849" customFormat="false" ht="12.75" hidden="false" customHeight="false" outlineLevel="0" collapsed="false">
      <c r="AI849" s="1"/>
    </row>
    <row r="850" customFormat="false" ht="12.75" hidden="false" customHeight="false" outlineLevel="0" collapsed="false">
      <c r="AI850" s="1"/>
    </row>
    <row r="851" customFormat="false" ht="12.75" hidden="false" customHeight="false" outlineLevel="0" collapsed="false">
      <c r="AI851" s="1"/>
    </row>
    <row r="852" customFormat="false" ht="12.75" hidden="false" customHeight="false" outlineLevel="0" collapsed="false">
      <c r="AI852" s="1"/>
    </row>
    <row r="853" customFormat="false" ht="12.75" hidden="false" customHeight="false" outlineLevel="0" collapsed="false">
      <c r="AI853" s="1"/>
    </row>
    <row r="854" customFormat="false" ht="12.75" hidden="false" customHeight="false" outlineLevel="0" collapsed="false">
      <c r="AI854" s="1"/>
    </row>
    <row r="855" customFormat="false" ht="12.75" hidden="false" customHeight="false" outlineLevel="0" collapsed="false">
      <c r="AI855" s="1"/>
    </row>
    <row r="856" customFormat="false" ht="12.75" hidden="false" customHeight="false" outlineLevel="0" collapsed="false">
      <c r="AI856" s="1"/>
    </row>
    <row r="857" customFormat="false" ht="12.75" hidden="false" customHeight="false" outlineLevel="0" collapsed="false">
      <c r="AI857" s="1"/>
    </row>
    <row r="858" customFormat="false" ht="12.75" hidden="false" customHeight="false" outlineLevel="0" collapsed="false">
      <c r="AI858" s="1"/>
    </row>
    <row r="859" customFormat="false" ht="12.75" hidden="false" customHeight="false" outlineLevel="0" collapsed="false">
      <c r="AI859" s="1"/>
    </row>
    <row r="860" customFormat="false" ht="12.75" hidden="false" customHeight="false" outlineLevel="0" collapsed="false">
      <c r="AI860" s="1"/>
    </row>
    <row r="861" customFormat="false" ht="12.75" hidden="false" customHeight="false" outlineLevel="0" collapsed="false">
      <c r="AI861" s="1"/>
    </row>
    <row r="862" customFormat="false" ht="12.75" hidden="false" customHeight="false" outlineLevel="0" collapsed="false">
      <c r="AI862" s="1"/>
    </row>
    <row r="863" customFormat="false" ht="12.75" hidden="false" customHeight="false" outlineLevel="0" collapsed="false">
      <c r="AI863" s="1"/>
    </row>
    <row r="864" customFormat="false" ht="12.75" hidden="false" customHeight="false" outlineLevel="0" collapsed="false">
      <c r="AI864" s="1"/>
    </row>
    <row r="865" customFormat="false" ht="12.75" hidden="false" customHeight="false" outlineLevel="0" collapsed="false">
      <c r="AI865" s="1"/>
    </row>
    <row r="866" customFormat="false" ht="12.75" hidden="false" customHeight="false" outlineLevel="0" collapsed="false">
      <c r="AI866" s="1"/>
    </row>
    <row r="867" customFormat="false" ht="12.75" hidden="false" customHeight="false" outlineLevel="0" collapsed="false">
      <c r="AI867" s="1"/>
    </row>
    <row r="868" customFormat="false" ht="12.75" hidden="false" customHeight="false" outlineLevel="0" collapsed="false">
      <c r="AI868" s="1"/>
    </row>
    <row r="869" customFormat="false" ht="12.75" hidden="false" customHeight="false" outlineLevel="0" collapsed="false">
      <c r="AI869" s="1"/>
    </row>
    <row r="870" customFormat="false" ht="12.75" hidden="false" customHeight="false" outlineLevel="0" collapsed="false">
      <c r="AI870" s="1"/>
    </row>
    <row r="871" customFormat="false" ht="12.75" hidden="false" customHeight="false" outlineLevel="0" collapsed="false">
      <c r="AI871" s="1"/>
    </row>
    <row r="872" customFormat="false" ht="12.75" hidden="false" customHeight="false" outlineLevel="0" collapsed="false">
      <c r="AI872" s="1"/>
    </row>
    <row r="873" customFormat="false" ht="12.75" hidden="false" customHeight="false" outlineLevel="0" collapsed="false">
      <c r="AI873" s="1"/>
    </row>
    <row r="874" customFormat="false" ht="12.75" hidden="false" customHeight="false" outlineLevel="0" collapsed="false">
      <c r="AI874" s="1"/>
    </row>
    <row r="875" customFormat="false" ht="12.75" hidden="false" customHeight="false" outlineLevel="0" collapsed="false">
      <c r="AI875" s="1"/>
    </row>
    <row r="876" customFormat="false" ht="12.75" hidden="false" customHeight="false" outlineLevel="0" collapsed="false">
      <c r="AI876" s="1"/>
    </row>
    <row r="877" customFormat="false" ht="12.75" hidden="false" customHeight="false" outlineLevel="0" collapsed="false">
      <c r="AI877" s="1"/>
    </row>
    <row r="878" customFormat="false" ht="12.75" hidden="false" customHeight="false" outlineLevel="0" collapsed="false">
      <c r="AI878" s="1"/>
    </row>
    <row r="879" customFormat="false" ht="12.75" hidden="false" customHeight="false" outlineLevel="0" collapsed="false">
      <c r="AI879" s="1"/>
    </row>
    <row r="880" customFormat="false" ht="12.75" hidden="false" customHeight="false" outlineLevel="0" collapsed="false">
      <c r="AI880" s="1"/>
    </row>
    <row r="881" customFormat="false" ht="12.75" hidden="false" customHeight="false" outlineLevel="0" collapsed="false">
      <c r="AI881" s="1"/>
    </row>
    <row r="882" customFormat="false" ht="12.75" hidden="false" customHeight="false" outlineLevel="0" collapsed="false">
      <c r="AI882" s="1"/>
    </row>
    <row r="883" customFormat="false" ht="12.75" hidden="false" customHeight="false" outlineLevel="0" collapsed="false">
      <c r="AI883" s="1"/>
    </row>
    <row r="884" customFormat="false" ht="12.75" hidden="false" customHeight="false" outlineLevel="0" collapsed="false">
      <c r="AI884" s="1"/>
    </row>
    <row r="885" customFormat="false" ht="12.75" hidden="false" customHeight="false" outlineLevel="0" collapsed="false">
      <c r="AI885" s="1"/>
    </row>
    <row r="886" customFormat="false" ht="12.75" hidden="false" customHeight="false" outlineLevel="0" collapsed="false">
      <c r="AI886" s="1"/>
    </row>
    <row r="887" customFormat="false" ht="12.75" hidden="false" customHeight="false" outlineLevel="0" collapsed="false">
      <c r="AI887" s="1"/>
    </row>
    <row r="888" customFormat="false" ht="12.75" hidden="false" customHeight="false" outlineLevel="0" collapsed="false">
      <c r="AI888" s="1"/>
    </row>
    <row r="889" customFormat="false" ht="12.75" hidden="false" customHeight="false" outlineLevel="0" collapsed="false">
      <c r="AI889" s="1"/>
    </row>
    <row r="890" customFormat="false" ht="12.75" hidden="false" customHeight="false" outlineLevel="0" collapsed="false">
      <c r="AI890" s="1"/>
    </row>
    <row r="891" customFormat="false" ht="12.75" hidden="false" customHeight="false" outlineLevel="0" collapsed="false">
      <c r="AI891" s="1"/>
    </row>
    <row r="892" customFormat="false" ht="12.75" hidden="false" customHeight="false" outlineLevel="0" collapsed="false">
      <c r="AI892" s="1"/>
    </row>
    <row r="893" customFormat="false" ht="12.75" hidden="false" customHeight="false" outlineLevel="0" collapsed="false">
      <c r="AI893" s="1"/>
    </row>
    <row r="894" customFormat="false" ht="12.75" hidden="false" customHeight="false" outlineLevel="0" collapsed="false">
      <c r="AI894" s="1"/>
    </row>
    <row r="895" customFormat="false" ht="12.75" hidden="false" customHeight="false" outlineLevel="0" collapsed="false">
      <c r="AI895" s="1"/>
    </row>
    <row r="896" customFormat="false" ht="12.75" hidden="false" customHeight="false" outlineLevel="0" collapsed="false">
      <c r="AI896" s="1"/>
    </row>
    <row r="897" customFormat="false" ht="12.75" hidden="false" customHeight="false" outlineLevel="0" collapsed="false">
      <c r="AI897" s="1"/>
    </row>
    <row r="898" customFormat="false" ht="12.75" hidden="false" customHeight="false" outlineLevel="0" collapsed="false">
      <c r="AI898" s="1"/>
    </row>
    <row r="899" customFormat="false" ht="12.75" hidden="false" customHeight="false" outlineLevel="0" collapsed="false">
      <c r="AI899" s="1"/>
    </row>
    <row r="900" customFormat="false" ht="12.75" hidden="false" customHeight="false" outlineLevel="0" collapsed="false">
      <c r="AI900" s="1"/>
    </row>
    <row r="901" customFormat="false" ht="12.75" hidden="false" customHeight="false" outlineLevel="0" collapsed="false">
      <c r="AI901" s="1"/>
    </row>
    <row r="902" customFormat="false" ht="12.75" hidden="false" customHeight="false" outlineLevel="0" collapsed="false">
      <c r="AI902" s="1"/>
    </row>
    <row r="903" customFormat="false" ht="12.75" hidden="false" customHeight="false" outlineLevel="0" collapsed="false">
      <c r="AI903" s="1"/>
    </row>
    <row r="904" customFormat="false" ht="12.75" hidden="false" customHeight="false" outlineLevel="0" collapsed="false">
      <c r="AI904" s="1"/>
    </row>
    <row r="905" customFormat="false" ht="12.75" hidden="false" customHeight="false" outlineLevel="0" collapsed="false">
      <c r="AI905" s="1"/>
    </row>
    <row r="906" customFormat="false" ht="12.75" hidden="false" customHeight="false" outlineLevel="0" collapsed="false">
      <c r="AI906" s="1"/>
    </row>
    <row r="907" customFormat="false" ht="12.75" hidden="false" customHeight="false" outlineLevel="0" collapsed="false">
      <c r="AI907" s="1"/>
    </row>
    <row r="908" customFormat="false" ht="12.75" hidden="false" customHeight="false" outlineLevel="0" collapsed="false">
      <c r="AI908" s="1"/>
    </row>
    <row r="909" customFormat="false" ht="12.75" hidden="false" customHeight="false" outlineLevel="0" collapsed="false">
      <c r="AI909" s="1"/>
    </row>
    <row r="910" customFormat="false" ht="12.75" hidden="false" customHeight="false" outlineLevel="0" collapsed="false">
      <c r="AI910" s="1"/>
    </row>
    <row r="911" customFormat="false" ht="12.75" hidden="false" customHeight="false" outlineLevel="0" collapsed="false">
      <c r="AI911" s="1"/>
    </row>
    <row r="912" customFormat="false" ht="12.75" hidden="false" customHeight="false" outlineLevel="0" collapsed="false">
      <c r="AI912" s="1"/>
    </row>
    <row r="913" customFormat="false" ht="12.75" hidden="false" customHeight="false" outlineLevel="0" collapsed="false">
      <c r="AI913" s="1"/>
    </row>
    <row r="914" customFormat="false" ht="12.75" hidden="false" customHeight="false" outlineLevel="0" collapsed="false">
      <c r="AI914" s="1"/>
    </row>
    <row r="915" customFormat="false" ht="12.75" hidden="false" customHeight="false" outlineLevel="0" collapsed="false">
      <c r="AI915" s="1"/>
    </row>
    <row r="916" customFormat="false" ht="12.75" hidden="false" customHeight="false" outlineLevel="0" collapsed="false">
      <c r="AI916" s="1"/>
    </row>
    <row r="917" customFormat="false" ht="12.75" hidden="false" customHeight="false" outlineLevel="0" collapsed="false">
      <c r="AI917" s="1"/>
    </row>
    <row r="918" customFormat="false" ht="12.75" hidden="false" customHeight="false" outlineLevel="0" collapsed="false">
      <c r="AI918" s="1"/>
    </row>
    <row r="919" customFormat="false" ht="12.75" hidden="false" customHeight="false" outlineLevel="0" collapsed="false">
      <c r="AI919" s="1"/>
    </row>
    <row r="920" customFormat="false" ht="12.75" hidden="false" customHeight="false" outlineLevel="0" collapsed="false">
      <c r="AI920" s="1"/>
    </row>
    <row r="921" customFormat="false" ht="12.75" hidden="false" customHeight="false" outlineLevel="0" collapsed="false">
      <c r="AI921" s="1"/>
    </row>
    <row r="922" customFormat="false" ht="12.75" hidden="false" customHeight="false" outlineLevel="0" collapsed="false">
      <c r="AI922" s="1"/>
    </row>
    <row r="923" customFormat="false" ht="12.75" hidden="false" customHeight="false" outlineLevel="0" collapsed="false">
      <c r="AI923" s="1"/>
    </row>
    <row r="924" customFormat="false" ht="12.75" hidden="false" customHeight="false" outlineLevel="0" collapsed="false">
      <c r="AI924" s="1"/>
    </row>
    <row r="925" customFormat="false" ht="12.75" hidden="false" customHeight="false" outlineLevel="0" collapsed="false">
      <c r="AI925" s="1"/>
    </row>
    <row r="926" customFormat="false" ht="12.75" hidden="false" customHeight="false" outlineLevel="0" collapsed="false">
      <c r="AI926" s="1"/>
    </row>
    <row r="927" customFormat="false" ht="12.75" hidden="false" customHeight="false" outlineLevel="0" collapsed="false">
      <c r="AI927" s="1"/>
    </row>
    <row r="928" customFormat="false" ht="12.75" hidden="false" customHeight="false" outlineLevel="0" collapsed="false">
      <c r="AI928" s="1"/>
    </row>
    <row r="929" customFormat="false" ht="12.75" hidden="false" customHeight="false" outlineLevel="0" collapsed="false">
      <c r="AI929" s="1"/>
    </row>
    <row r="930" customFormat="false" ht="12.75" hidden="false" customHeight="false" outlineLevel="0" collapsed="false">
      <c r="AI930" s="1"/>
    </row>
    <row r="931" customFormat="false" ht="12.75" hidden="false" customHeight="false" outlineLevel="0" collapsed="false">
      <c r="AI931" s="1"/>
    </row>
    <row r="932" customFormat="false" ht="12.75" hidden="false" customHeight="false" outlineLevel="0" collapsed="false">
      <c r="AI932" s="1"/>
    </row>
    <row r="933" customFormat="false" ht="12.75" hidden="false" customHeight="false" outlineLevel="0" collapsed="false">
      <c r="AI933" s="1"/>
    </row>
    <row r="934" customFormat="false" ht="12.75" hidden="false" customHeight="false" outlineLevel="0" collapsed="false">
      <c r="AI934" s="1"/>
    </row>
    <row r="935" customFormat="false" ht="12.75" hidden="false" customHeight="false" outlineLevel="0" collapsed="false">
      <c r="AI935" s="1"/>
    </row>
    <row r="936" customFormat="false" ht="12.75" hidden="false" customHeight="false" outlineLevel="0" collapsed="false">
      <c r="AI936" s="1"/>
    </row>
    <row r="937" customFormat="false" ht="12.75" hidden="false" customHeight="false" outlineLevel="0" collapsed="false">
      <c r="AI937" s="1"/>
    </row>
    <row r="938" customFormat="false" ht="12.75" hidden="false" customHeight="false" outlineLevel="0" collapsed="false">
      <c r="AI938" s="1"/>
    </row>
    <row r="939" customFormat="false" ht="12.75" hidden="false" customHeight="false" outlineLevel="0" collapsed="false">
      <c r="AI939" s="1"/>
    </row>
    <row r="940" customFormat="false" ht="12.75" hidden="false" customHeight="false" outlineLevel="0" collapsed="false">
      <c r="AI940" s="1"/>
    </row>
    <row r="941" customFormat="false" ht="12.75" hidden="false" customHeight="false" outlineLevel="0" collapsed="false">
      <c r="AI941" s="1"/>
    </row>
    <row r="942" customFormat="false" ht="12.75" hidden="false" customHeight="false" outlineLevel="0" collapsed="false">
      <c r="AI942" s="1"/>
    </row>
    <row r="943" customFormat="false" ht="12.75" hidden="false" customHeight="false" outlineLevel="0" collapsed="false">
      <c r="AI943" s="1"/>
    </row>
    <row r="944" customFormat="false" ht="12.75" hidden="false" customHeight="false" outlineLevel="0" collapsed="false">
      <c r="AI944" s="1"/>
    </row>
    <row r="945" customFormat="false" ht="12.75" hidden="false" customHeight="false" outlineLevel="0" collapsed="false">
      <c r="AI945" s="1"/>
    </row>
    <row r="946" customFormat="false" ht="12.75" hidden="false" customHeight="false" outlineLevel="0" collapsed="false">
      <c r="AI946" s="1"/>
    </row>
    <row r="947" customFormat="false" ht="12.75" hidden="false" customHeight="false" outlineLevel="0" collapsed="false">
      <c r="AI947" s="1"/>
    </row>
    <row r="948" customFormat="false" ht="12.75" hidden="false" customHeight="false" outlineLevel="0" collapsed="false">
      <c r="AI948" s="1"/>
    </row>
    <row r="949" customFormat="false" ht="12.75" hidden="false" customHeight="false" outlineLevel="0" collapsed="false">
      <c r="AI949" s="1"/>
    </row>
    <row r="950" customFormat="false" ht="12.75" hidden="false" customHeight="false" outlineLevel="0" collapsed="false">
      <c r="AI950" s="1"/>
    </row>
    <row r="951" customFormat="false" ht="12.75" hidden="false" customHeight="false" outlineLevel="0" collapsed="false">
      <c r="AI951" s="1"/>
    </row>
    <row r="952" customFormat="false" ht="12.75" hidden="false" customHeight="false" outlineLevel="0" collapsed="false">
      <c r="AI952" s="1"/>
    </row>
    <row r="953" customFormat="false" ht="12.75" hidden="false" customHeight="false" outlineLevel="0" collapsed="false">
      <c r="AI953" s="1"/>
    </row>
    <row r="954" customFormat="false" ht="12.75" hidden="false" customHeight="false" outlineLevel="0" collapsed="false">
      <c r="AI954" s="1"/>
    </row>
    <row r="955" customFormat="false" ht="12.75" hidden="false" customHeight="false" outlineLevel="0" collapsed="false">
      <c r="AI955" s="1"/>
    </row>
    <row r="956" customFormat="false" ht="12.75" hidden="false" customHeight="false" outlineLevel="0" collapsed="false">
      <c r="AI956" s="1"/>
    </row>
    <row r="957" customFormat="false" ht="12.75" hidden="false" customHeight="false" outlineLevel="0" collapsed="false">
      <c r="AI957" s="1"/>
    </row>
    <row r="958" customFormat="false" ht="12.75" hidden="false" customHeight="false" outlineLevel="0" collapsed="false">
      <c r="AI958" s="1"/>
    </row>
    <row r="959" customFormat="false" ht="12.75" hidden="false" customHeight="false" outlineLevel="0" collapsed="false">
      <c r="AI959" s="1"/>
    </row>
    <row r="960" customFormat="false" ht="12.75" hidden="false" customHeight="false" outlineLevel="0" collapsed="false">
      <c r="AI960" s="1"/>
    </row>
    <row r="961" customFormat="false" ht="12.75" hidden="false" customHeight="false" outlineLevel="0" collapsed="false">
      <c r="AI961" s="1"/>
    </row>
    <row r="962" customFormat="false" ht="12.75" hidden="false" customHeight="false" outlineLevel="0" collapsed="false">
      <c r="AI962" s="1"/>
    </row>
    <row r="963" customFormat="false" ht="12.75" hidden="false" customHeight="false" outlineLevel="0" collapsed="false">
      <c r="AI963" s="1"/>
    </row>
    <row r="964" customFormat="false" ht="12.75" hidden="false" customHeight="false" outlineLevel="0" collapsed="false">
      <c r="AI964" s="1"/>
    </row>
    <row r="965" customFormat="false" ht="12.75" hidden="false" customHeight="false" outlineLevel="0" collapsed="false">
      <c r="AI965" s="1"/>
    </row>
    <row r="966" customFormat="false" ht="12.75" hidden="false" customHeight="false" outlineLevel="0" collapsed="false">
      <c r="AI966" s="1"/>
    </row>
    <row r="967" customFormat="false" ht="12.75" hidden="false" customHeight="false" outlineLevel="0" collapsed="false">
      <c r="AI967" s="1"/>
    </row>
    <row r="968" customFormat="false" ht="12.75" hidden="false" customHeight="false" outlineLevel="0" collapsed="false">
      <c r="AI968" s="1"/>
    </row>
    <row r="969" customFormat="false" ht="12.75" hidden="false" customHeight="false" outlineLevel="0" collapsed="false">
      <c r="AI969" s="1"/>
    </row>
    <row r="970" customFormat="false" ht="12.75" hidden="false" customHeight="false" outlineLevel="0" collapsed="false">
      <c r="AI970" s="1"/>
    </row>
    <row r="971" customFormat="false" ht="12.75" hidden="false" customHeight="false" outlineLevel="0" collapsed="false">
      <c r="AI971" s="1"/>
    </row>
    <row r="972" customFormat="false" ht="12.75" hidden="false" customHeight="false" outlineLevel="0" collapsed="false">
      <c r="AI972" s="1"/>
    </row>
    <row r="973" customFormat="false" ht="12.75" hidden="false" customHeight="false" outlineLevel="0" collapsed="false">
      <c r="AI973" s="1"/>
    </row>
    <row r="974" customFormat="false" ht="12.75" hidden="false" customHeight="false" outlineLevel="0" collapsed="false">
      <c r="AI974" s="1"/>
    </row>
    <row r="975" customFormat="false" ht="12.75" hidden="false" customHeight="false" outlineLevel="0" collapsed="false">
      <c r="AI975" s="1"/>
    </row>
    <row r="976" customFormat="false" ht="12.75" hidden="false" customHeight="false" outlineLevel="0" collapsed="false">
      <c r="AI976" s="1"/>
    </row>
    <row r="977" customFormat="false" ht="12.75" hidden="false" customHeight="false" outlineLevel="0" collapsed="false">
      <c r="AI977" s="1"/>
    </row>
    <row r="978" customFormat="false" ht="12.75" hidden="false" customHeight="false" outlineLevel="0" collapsed="false">
      <c r="AI978" s="1"/>
    </row>
    <row r="979" customFormat="false" ht="12.75" hidden="false" customHeight="false" outlineLevel="0" collapsed="false">
      <c r="AI979" s="1"/>
    </row>
    <row r="980" customFormat="false" ht="12.75" hidden="false" customHeight="false" outlineLevel="0" collapsed="false">
      <c r="AI980" s="1"/>
    </row>
    <row r="981" customFormat="false" ht="12.75" hidden="false" customHeight="false" outlineLevel="0" collapsed="false">
      <c r="AI981" s="1"/>
    </row>
    <row r="982" customFormat="false" ht="12.75" hidden="false" customHeight="false" outlineLevel="0" collapsed="false">
      <c r="AI982" s="1"/>
    </row>
    <row r="983" customFormat="false" ht="12.75" hidden="false" customHeight="false" outlineLevel="0" collapsed="false">
      <c r="AI983" s="1"/>
    </row>
    <row r="984" customFormat="false" ht="12.75" hidden="false" customHeight="false" outlineLevel="0" collapsed="false">
      <c r="AI984" s="1"/>
    </row>
    <row r="985" customFormat="false" ht="12.75" hidden="false" customHeight="false" outlineLevel="0" collapsed="false">
      <c r="AI985" s="1"/>
    </row>
    <row r="986" customFormat="false" ht="12.75" hidden="false" customHeight="false" outlineLevel="0" collapsed="false">
      <c r="AI986" s="1"/>
    </row>
    <row r="987" customFormat="false" ht="12.75" hidden="false" customHeight="false" outlineLevel="0" collapsed="false">
      <c r="AI987" s="1"/>
    </row>
    <row r="988" customFormat="false" ht="12.75" hidden="false" customHeight="false" outlineLevel="0" collapsed="false">
      <c r="AI988" s="1"/>
    </row>
    <row r="989" customFormat="false" ht="12.75" hidden="false" customHeight="false" outlineLevel="0" collapsed="false">
      <c r="AI989" s="1"/>
    </row>
    <row r="990" customFormat="false" ht="12.75" hidden="false" customHeight="false" outlineLevel="0" collapsed="false">
      <c r="AI990" s="1"/>
    </row>
    <row r="991" customFormat="false" ht="12.75" hidden="false" customHeight="false" outlineLevel="0" collapsed="false">
      <c r="AI991" s="1"/>
    </row>
    <row r="992" customFormat="false" ht="12.75" hidden="false" customHeight="false" outlineLevel="0" collapsed="false">
      <c r="AI992" s="1"/>
    </row>
    <row r="993" customFormat="false" ht="12.75" hidden="false" customHeight="false" outlineLevel="0" collapsed="false">
      <c r="AI993" s="1"/>
    </row>
    <row r="994" customFormat="false" ht="12.75" hidden="false" customHeight="false" outlineLevel="0" collapsed="false">
      <c r="AI994" s="1"/>
    </row>
    <row r="995" customFormat="false" ht="12.75" hidden="false" customHeight="false" outlineLevel="0" collapsed="false">
      <c r="AI995" s="1"/>
    </row>
    <row r="996" customFormat="false" ht="12.75" hidden="false" customHeight="false" outlineLevel="0" collapsed="false">
      <c r="AI996" s="1"/>
    </row>
    <row r="997" customFormat="false" ht="12.75" hidden="false" customHeight="false" outlineLevel="0" collapsed="false">
      <c r="AI997" s="1"/>
    </row>
    <row r="998" customFormat="false" ht="12.75" hidden="false" customHeight="false" outlineLevel="0" collapsed="false">
      <c r="AI998" s="1"/>
    </row>
    <row r="999" customFormat="false" ht="12.75" hidden="false" customHeight="false" outlineLevel="0" collapsed="false">
      <c r="AI999" s="1"/>
    </row>
    <row r="1000" customFormat="false" ht="12.75" hidden="false" customHeight="false" outlineLevel="0" collapsed="false">
      <c r="AI1000" s="1"/>
    </row>
    <row r="1001" customFormat="false" ht="12.75" hidden="false" customHeight="false" outlineLevel="0" collapsed="false">
      <c r="AI1001" s="1"/>
    </row>
    <row r="1002" customFormat="false" ht="12.75" hidden="false" customHeight="false" outlineLevel="0" collapsed="false">
      <c r="AI1002" s="1"/>
    </row>
    <row r="1003" customFormat="false" ht="12.75" hidden="false" customHeight="false" outlineLevel="0" collapsed="false">
      <c r="AI1003" s="1"/>
    </row>
    <row r="1004" customFormat="false" ht="12.75" hidden="false" customHeight="false" outlineLevel="0" collapsed="false">
      <c r="AI1004" s="1"/>
    </row>
    <row r="1005" customFormat="false" ht="12.75" hidden="false" customHeight="false" outlineLevel="0" collapsed="false">
      <c r="AI1005" s="1"/>
    </row>
    <row r="1006" customFormat="false" ht="12.75" hidden="false" customHeight="false" outlineLevel="0" collapsed="false">
      <c r="AI1006" s="1"/>
    </row>
    <row r="1007" customFormat="false" ht="12.75" hidden="false" customHeight="false" outlineLevel="0" collapsed="false">
      <c r="AI1007" s="1"/>
    </row>
    <row r="1008" customFormat="false" ht="12.75" hidden="false" customHeight="false" outlineLevel="0" collapsed="false">
      <c r="AI1008" s="1"/>
    </row>
    <row r="1009" customFormat="false" ht="12.75" hidden="false" customHeight="false" outlineLevel="0" collapsed="false">
      <c r="AI1009" s="1"/>
    </row>
    <row r="1010" customFormat="false" ht="12.75" hidden="false" customHeight="false" outlineLevel="0" collapsed="false">
      <c r="AI1010" s="1"/>
    </row>
    <row r="1011" customFormat="false" ht="12.75" hidden="false" customHeight="false" outlineLevel="0" collapsed="false">
      <c r="AI1011" s="1"/>
    </row>
    <row r="1012" customFormat="false" ht="12.75" hidden="false" customHeight="false" outlineLevel="0" collapsed="false">
      <c r="AI1012" s="1"/>
    </row>
    <row r="1013" customFormat="false" ht="12.75" hidden="false" customHeight="false" outlineLevel="0" collapsed="false">
      <c r="AI1013" s="1"/>
    </row>
    <row r="1014" customFormat="false" ht="12.75" hidden="false" customHeight="false" outlineLevel="0" collapsed="false">
      <c r="AI1014" s="1"/>
    </row>
    <row r="1015" customFormat="false" ht="12.75" hidden="false" customHeight="false" outlineLevel="0" collapsed="false">
      <c r="AI1015" s="1"/>
    </row>
    <row r="1016" customFormat="false" ht="12.75" hidden="false" customHeight="false" outlineLevel="0" collapsed="false">
      <c r="AI1016" s="1"/>
    </row>
    <row r="1017" customFormat="false" ht="12.75" hidden="false" customHeight="false" outlineLevel="0" collapsed="false">
      <c r="AI1017" s="1"/>
    </row>
    <row r="1018" customFormat="false" ht="12.75" hidden="false" customHeight="false" outlineLevel="0" collapsed="false">
      <c r="AI1018" s="1"/>
    </row>
    <row r="1019" customFormat="false" ht="12.75" hidden="false" customHeight="false" outlineLevel="0" collapsed="false">
      <c r="AI1019" s="1"/>
    </row>
    <row r="1020" customFormat="false" ht="12.75" hidden="false" customHeight="false" outlineLevel="0" collapsed="false">
      <c r="AI1020" s="1"/>
    </row>
    <row r="1021" customFormat="false" ht="12.75" hidden="false" customHeight="false" outlineLevel="0" collapsed="false">
      <c r="AI1021" s="1"/>
    </row>
    <row r="1022" customFormat="false" ht="12.75" hidden="false" customHeight="false" outlineLevel="0" collapsed="false">
      <c r="AI1022" s="1"/>
    </row>
    <row r="1023" customFormat="false" ht="12.75" hidden="false" customHeight="false" outlineLevel="0" collapsed="false">
      <c r="AI1023" s="1"/>
    </row>
    <row r="1024" customFormat="false" ht="12.75" hidden="false" customHeight="false" outlineLevel="0" collapsed="false">
      <c r="AI1024" s="1"/>
    </row>
    <row r="1025" customFormat="false" ht="12.75" hidden="false" customHeight="false" outlineLevel="0" collapsed="false">
      <c r="AI1025" s="1"/>
    </row>
    <row r="1026" customFormat="false" ht="12.75" hidden="false" customHeight="false" outlineLevel="0" collapsed="false">
      <c r="AI1026" s="1"/>
    </row>
    <row r="1027" customFormat="false" ht="12.75" hidden="false" customHeight="false" outlineLevel="0" collapsed="false">
      <c r="AI1027" s="1"/>
    </row>
    <row r="1028" customFormat="false" ht="12.75" hidden="false" customHeight="false" outlineLevel="0" collapsed="false">
      <c r="AI1028" s="1"/>
    </row>
    <row r="1029" customFormat="false" ht="12.75" hidden="false" customHeight="false" outlineLevel="0" collapsed="false">
      <c r="AI1029" s="1"/>
    </row>
    <row r="1030" customFormat="false" ht="12.75" hidden="false" customHeight="false" outlineLevel="0" collapsed="false">
      <c r="AI1030" s="1"/>
    </row>
    <row r="1031" customFormat="false" ht="12.75" hidden="false" customHeight="false" outlineLevel="0" collapsed="false">
      <c r="AI1031" s="1"/>
    </row>
    <row r="1032" customFormat="false" ht="12.75" hidden="false" customHeight="false" outlineLevel="0" collapsed="false">
      <c r="AI1032" s="1"/>
    </row>
    <row r="1033" customFormat="false" ht="12.75" hidden="false" customHeight="false" outlineLevel="0" collapsed="false">
      <c r="AI1033" s="1"/>
    </row>
    <row r="1034" customFormat="false" ht="12.75" hidden="false" customHeight="false" outlineLevel="0" collapsed="false">
      <c r="AI1034" s="1"/>
    </row>
    <row r="1035" customFormat="false" ht="12.75" hidden="false" customHeight="false" outlineLevel="0" collapsed="false">
      <c r="AI1035" s="1"/>
    </row>
    <row r="1036" customFormat="false" ht="12.75" hidden="false" customHeight="false" outlineLevel="0" collapsed="false">
      <c r="AI1036" s="1"/>
    </row>
    <row r="1037" customFormat="false" ht="12.75" hidden="false" customHeight="false" outlineLevel="0" collapsed="false">
      <c r="AI1037" s="1"/>
    </row>
    <row r="1038" customFormat="false" ht="12.75" hidden="false" customHeight="false" outlineLevel="0" collapsed="false">
      <c r="AI1038" s="1"/>
    </row>
    <row r="1039" customFormat="false" ht="12.75" hidden="false" customHeight="false" outlineLevel="0" collapsed="false">
      <c r="AI1039" s="1"/>
    </row>
    <row r="1040" customFormat="false" ht="12.75" hidden="false" customHeight="false" outlineLevel="0" collapsed="false">
      <c r="AI1040" s="1"/>
    </row>
    <row r="1041" customFormat="false" ht="12.75" hidden="false" customHeight="false" outlineLevel="0" collapsed="false">
      <c r="AI1041" s="1"/>
    </row>
    <row r="1042" customFormat="false" ht="12.75" hidden="false" customHeight="false" outlineLevel="0" collapsed="false">
      <c r="AI1042" s="1"/>
    </row>
    <row r="1043" customFormat="false" ht="12.75" hidden="false" customHeight="false" outlineLevel="0" collapsed="false">
      <c r="AI1043" s="1"/>
    </row>
    <row r="1044" customFormat="false" ht="12.75" hidden="false" customHeight="false" outlineLevel="0" collapsed="false">
      <c r="AI1044" s="1"/>
    </row>
    <row r="1045" customFormat="false" ht="12.75" hidden="false" customHeight="false" outlineLevel="0" collapsed="false">
      <c r="AI1045" s="1"/>
    </row>
    <row r="1046" customFormat="false" ht="12.75" hidden="false" customHeight="false" outlineLevel="0" collapsed="false">
      <c r="AI1046" s="1"/>
    </row>
    <row r="1047" customFormat="false" ht="12.75" hidden="false" customHeight="false" outlineLevel="0" collapsed="false">
      <c r="AI1047" s="1"/>
    </row>
  </sheetData>
  <sheetProtection sheet="true" password="993b" objects="true" scenarios="true"/>
  <mergeCells count="184">
    <mergeCell ref="B1:C1"/>
    <mergeCell ref="D1:E1"/>
    <mergeCell ref="G1:H1"/>
    <mergeCell ref="J1:K1"/>
    <mergeCell ref="M1:N1"/>
    <mergeCell ref="P1:Q1"/>
    <mergeCell ref="S1:T1"/>
    <mergeCell ref="V1:W1"/>
    <mergeCell ref="Y1:Z1"/>
    <mergeCell ref="AC1:AD1"/>
    <mergeCell ref="AF1:AG1"/>
    <mergeCell ref="D3:E3"/>
    <mergeCell ref="G3:H3"/>
    <mergeCell ref="J3:K3"/>
    <mergeCell ref="M3:N3"/>
    <mergeCell ref="P3:Q3"/>
    <mergeCell ref="S3:T3"/>
    <mergeCell ref="V3:W3"/>
    <mergeCell ref="Y3:Z3"/>
    <mergeCell ref="AC3:AD3"/>
    <mergeCell ref="AF3:AG3"/>
    <mergeCell ref="AL4:AM4"/>
    <mergeCell ref="AN4:AO4"/>
    <mergeCell ref="AP4:AQ4"/>
    <mergeCell ref="D5:E5"/>
    <mergeCell ref="G5:H5"/>
    <mergeCell ref="J5:K5"/>
    <mergeCell ref="M5:N5"/>
    <mergeCell ref="P5:Q5"/>
    <mergeCell ref="S5:T5"/>
    <mergeCell ref="V5:W5"/>
    <mergeCell ref="Y5:Z5"/>
    <mergeCell ref="AC5:AD5"/>
    <mergeCell ref="AF5:AG5"/>
    <mergeCell ref="D7:E7"/>
    <mergeCell ref="G7:H7"/>
    <mergeCell ref="J7:K7"/>
    <mergeCell ref="M7:N7"/>
    <mergeCell ref="P7:Q7"/>
    <mergeCell ref="S7:T7"/>
    <mergeCell ref="V7:W7"/>
    <mergeCell ref="Y7:Z7"/>
    <mergeCell ref="AC7:AD7"/>
    <mergeCell ref="AF7:AG7"/>
    <mergeCell ref="D9:E9"/>
    <mergeCell ref="G9:H9"/>
    <mergeCell ref="J9:K9"/>
    <mergeCell ref="M9:N9"/>
    <mergeCell ref="P9:Q9"/>
    <mergeCell ref="S9:T9"/>
    <mergeCell ref="V9:W9"/>
    <mergeCell ref="Y9:Z9"/>
    <mergeCell ref="AC9:AD9"/>
    <mergeCell ref="AF9:AG9"/>
    <mergeCell ref="D11:E11"/>
    <mergeCell ref="G11:H11"/>
    <mergeCell ref="J11:K11"/>
    <mergeCell ref="M11:N11"/>
    <mergeCell ref="P11:Q11"/>
    <mergeCell ref="S11:T11"/>
    <mergeCell ref="V11:W11"/>
    <mergeCell ref="Y11:Z11"/>
    <mergeCell ref="AC11:AD11"/>
    <mergeCell ref="AF11:AG11"/>
    <mergeCell ref="D13:E13"/>
    <mergeCell ref="G13:H13"/>
    <mergeCell ref="J13:K13"/>
    <mergeCell ref="M13:N13"/>
    <mergeCell ref="P13:Q13"/>
    <mergeCell ref="S13:T13"/>
    <mergeCell ref="V13:W13"/>
    <mergeCell ref="Y13:Z13"/>
    <mergeCell ref="AC13:AD13"/>
    <mergeCell ref="AF13:AG13"/>
    <mergeCell ref="A15:C15"/>
    <mergeCell ref="D15:E15"/>
    <mergeCell ref="P15:Q15"/>
    <mergeCell ref="S15:T15"/>
    <mergeCell ref="V15:W15"/>
    <mergeCell ref="Y15:Z15"/>
    <mergeCell ref="AC15:AD15"/>
    <mergeCell ref="AF15:AG15"/>
    <mergeCell ref="D17:E17"/>
    <mergeCell ref="G17:H17"/>
    <mergeCell ref="J17:K17"/>
    <mergeCell ref="M17:N17"/>
    <mergeCell ref="P17:Q17"/>
    <mergeCell ref="S17:T17"/>
    <mergeCell ref="V17:W17"/>
    <mergeCell ref="Y17:Z17"/>
    <mergeCell ref="AC17:AD17"/>
    <mergeCell ref="AF17:AG17"/>
    <mergeCell ref="D21:E21"/>
    <mergeCell ref="G21:H21"/>
    <mergeCell ref="J21:K21"/>
    <mergeCell ref="P21:Q21"/>
    <mergeCell ref="S21:T21"/>
    <mergeCell ref="V21:W21"/>
    <mergeCell ref="Y21:Z21"/>
    <mergeCell ref="AC21:AD21"/>
    <mergeCell ref="D23:E23"/>
    <mergeCell ref="G23:H23"/>
    <mergeCell ref="J23:K23"/>
    <mergeCell ref="P23:Q23"/>
    <mergeCell ref="S23:T23"/>
    <mergeCell ref="V23:W23"/>
    <mergeCell ref="Y23:Z23"/>
    <mergeCell ref="AC23:AD23"/>
    <mergeCell ref="AF23:AG23"/>
    <mergeCell ref="D25:E25"/>
    <mergeCell ref="G25:H25"/>
    <mergeCell ref="J25:K25"/>
    <mergeCell ref="P25:Q25"/>
    <mergeCell ref="S25:T25"/>
    <mergeCell ref="V25:W25"/>
    <mergeCell ref="Y25:Z25"/>
    <mergeCell ref="AC25:AD25"/>
    <mergeCell ref="AF25:AG25"/>
    <mergeCell ref="D27:E27"/>
    <mergeCell ref="G27:H27"/>
    <mergeCell ref="J27:K27"/>
    <mergeCell ref="P27:Q27"/>
    <mergeCell ref="S27:T27"/>
    <mergeCell ref="V27:W27"/>
    <mergeCell ref="Y27:Z27"/>
    <mergeCell ref="AC27:AD27"/>
    <mergeCell ref="AF27:AG27"/>
    <mergeCell ref="J29:K29"/>
    <mergeCell ref="P29:Q29"/>
    <mergeCell ref="S29:T29"/>
    <mergeCell ref="V29:W29"/>
    <mergeCell ref="Y29:Z29"/>
    <mergeCell ref="AC29:AD29"/>
    <mergeCell ref="AF29:AG29"/>
    <mergeCell ref="D31:E31"/>
    <mergeCell ref="G31:H31"/>
    <mergeCell ref="J31:K31"/>
    <mergeCell ref="P31:Q31"/>
    <mergeCell ref="S31:T31"/>
    <mergeCell ref="V31:W31"/>
    <mergeCell ref="Y31:Z31"/>
    <mergeCell ref="AC31:AD31"/>
    <mergeCell ref="AF31:AG31"/>
    <mergeCell ref="D33:E33"/>
    <mergeCell ref="G33:H33"/>
    <mergeCell ref="J33:K33"/>
    <mergeCell ref="P33:Q33"/>
    <mergeCell ref="S33:T33"/>
    <mergeCell ref="V33:W33"/>
    <mergeCell ref="Y33:Z33"/>
    <mergeCell ref="AC33:AD33"/>
    <mergeCell ref="AF33:AG33"/>
    <mergeCell ref="D35:E35"/>
    <mergeCell ref="P35:Q35"/>
    <mergeCell ref="S35:T35"/>
    <mergeCell ref="V35:W35"/>
    <mergeCell ref="Y35:Z35"/>
    <mergeCell ref="AC35:AD35"/>
    <mergeCell ref="AF35:AG35"/>
    <mergeCell ref="D37:E37"/>
    <mergeCell ref="G37:H37"/>
    <mergeCell ref="P37:Q37"/>
    <mergeCell ref="S37:T37"/>
    <mergeCell ref="V37:W37"/>
    <mergeCell ref="Y37:Z37"/>
    <mergeCell ref="AC37:AD37"/>
    <mergeCell ref="AF37:AG37"/>
    <mergeCell ref="D39:E39"/>
    <mergeCell ref="G39:H39"/>
    <mergeCell ref="M39:N39"/>
    <mergeCell ref="AC39:AD39"/>
    <mergeCell ref="AF39:AG39"/>
    <mergeCell ref="D41:E41"/>
    <mergeCell ref="G41:H41"/>
    <mergeCell ref="M41:N41"/>
    <mergeCell ref="AC41:AD41"/>
    <mergeCell ref="AF41:AG41"/>
    <mergeCell ref="D43:E43"/>
    <mergeCell ref="G43:H43"/>
    <mergeCell ref="J43:K43"/>
    <mergeCell ref="M43:N43"/>
    <mergeCell ref="AF43:AG43"/>
    <mergeCell ref="D45:E45"/>
    <mergeCell ref="M45:N45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M1047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AF40" activeCellId="0" sqref="AF40:AG4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56"/>
    <col collapsed="false" customWidth="true" hidden="false" outlineLevel="0" max="2" min="2" style="1" width="5.28"/>
    <col collapsed="false" customWidth="true" hidden="false" outlineLevel="0" max="4" min="3" style="1" width="5.85"/>
    <col collapsed="false" customWidth="true" hidden="false" outlineLevel="0" max="5" min="5" style="1" width="5.99"/>
    <col collapsed="false" customWidth="true" hidden="false" outlineLevel="0" max="6" min="6" style="1" width="0.7"/>
    <col collapsed="false" customWidth="true" hidden="false" outlineLevel="0" max="7" min="7" style="1" width="4.85"/>
    <col collapsed="false" customWidth="true" hidden="false" outlineLevel="0" max="8" min="8" style="1" width="5.71"/>
    <col collapsed="false" customWidth="true" hidden="false" outlineLevel="0" max="9" min="9" style="1" width="0.7"/>
    <col collapsed="false" customWidth="true" hidden="false" outlineLevel="0" max="10" min="10" style="1" width="5.28"/>
    <col collapsed="false" customWidth="true" hidden="false" outlineLevel="0" max="11" min="11" style="1" width="5.85"/>
    <col collapsed="false" customWidth="true" hidden="false" outlineLevel="0" max="12" min="12" style="1" width="0.85"/>
    <col collapsed="false" customWidth="true" hidden="false" outlineLevel="0" max="13" min="13" style="1" width="5.85"/>
    <col collapsed="false" customWidth="true" hidden="false" outlineLevel="0" max="14" min="14" style="1" width="5.56"/>
    <col collapsed="false" customWidth="true" hidden="false" outlineLevel="0" max="15" min="15" style="1" width="1.13"/>
    <col collapsed="false" customWidth="true" hidden="false" outlineLevel="0" max="16" min="16" style="1" width="5.71"/>
    <col collapsed="false" customWidth="true" hidden="false" outlineLevel="0" max="17" min="17" style="1" width="5.41"/>
    <col collapsed="false" customWidth="true" hidden="false" outlineLevel="0" max="18" min="18" style="1" width="0.99"/>
    <col collapsed="false" customWidth="true" hidden="false" outlineLevel="0" max="19" min="19" style="1" width="5.71"/>
    <col collapsed="false" customWidth="true" hidden="false" outlineLevel="0" max="20" min="20" style="1" width="5.99"/>
    <col collapsed="false" customWidth="true" hidden="false" outlineLevel="0" max="21" min="21" style="1" width="0.7"/>
    <col collapsed="false" customWidth="true" hidden="false" outlineLevel="0" max="22" min="22" style="1" width="5.99"/>
    <col collapsed="false" customWidth="true" hidden="false" outlineLevel="0" max="23" min="23" style="1" width="5.56"/>
    <col collapsed="false" customWidth="true" hidden="false" outlineLevel="0" max="24" min="24" style="1" width="0.85"/>
    <col collapsed="false" customWidth="true" hidden="false" outlineLevel="0" max="26" min="25" style="1" width="5.41"/>
    <col collapsed="false" customWidth="true" hidden="false" outlineLevel="0" max="27" min="27" style="1" width="1.13"/>
    <col collapsed="false" customWidth="true" hidden="false" outlineLevel="0" max="28" min="28" style="1" width="6.28"/>
    <col collapsed="false" customWidth="true" hidden="false" outlineLevel="0" max="30" min="29" style="1" width="5.28"/>
    <col collapsed="false" customWidth="true" hidden="false" outlineLevel="0" max="31" min="31" style="1" width="1.41"/>
    <col collapsed="false" customWidth="true" hidden="false" outlineLevel="0" max="32" min="32" style="1" width="5.28"/>
    <col collapsed="false" customWidth="true" hidden="false" outlineLevel="0" max="33" min="33" style="1" width="4.85"/>
    <col collapsed="false" customWidth="true" hidden="false" outlineLevel="0" max="34" min="34" style="1" width="1.28"/>
    <col collapsed="false" customWidth="true" hidden="false" outlineLevel="0" max="35" min="35" style="2" width="2.28"/>
    <col collapsed="false" customWidth="true" hidden="false" outlineLevel="0" max="36" min="36" style="1" width="1.13"/>
    <col collapsed="false" customWidth="true" hidden="false" outlineLevel="0" max="37" min="37" style="1" width="5.56"/>
    <col collapsed="false" customWidth="true" hidden="false" outlineLevel="0" max="39" min="38" style="1" width="6.28"/>
    <col collapsed="false" customWidth="true" hidden="false" outlineLevel="0" max="41" min="40" style="1" width="5.41"/>
    <col collapsed="false" customWidth="true" hidden="false" outlineLevel="0" max="43" min="42" style="1" width="7.14"/>
    <col collapsed="false" customWidth="true" hidden="false" outlineLevel="0" max="44" min="44" style="1" width="2.13"/>
    <col collapsed="false" customWidth="true" hidden="false" outlineLevel="0" max="45" min="45" style="1" width="9.56"/>
    <col collapsed="false" customWidth="false" hidden="false" outlineLevel="0" max="47" min="46" style="1" width="9.14"/>
    <col collapsed="false" customWidth="true" hidden="false" outlineLevel="0" max="48" min="48" style="1" width="8.85"/>
    <col collapsed="false" customWidth="false" hidden="false" outlineLevel="0" max="49" min="49" style="1" width="9.14"/>
    <col collapsed="false" customWidth="true" hidden="false" outlineLevel="0" max="50" min="50" style="1" width="3.99"/>
    <col collapsed="false" customWidth="true" hidden="false" outlineLevel="0" max="52" min="51" style="1" width="3.85"/>
    <col collapsed="false" customWidth="true" hidden="false" outlineLevel="0" max="53" min="53" style="1" width="4.7"/>
    <col collapsed="false" customWidth="true" hidden="false" outlineLevel="0" max="54" min="54" style="1" width="2.56"/>
    <col collapsed="false" customWidth="true" hidden="false" outlineLevel="0" max="55" min="55" style="1" width="2.99"/>
    <col collapsed="false" customWidth="true" hidden="false" outlineLevel="0" max="56" min="56" style="1" width="2.7"/>
    <col collapsed="false" customWidth="true" hidden="false" outlineLevel="0" max="57" min="57" style="1" width="2.13"/>
    <col collapsed="false" customWidth="true" hidden="false" outlineLevel="0" max="58" min="58" style="1" width="2.99"/>
    <col collapsed="false" customWidth="true" hidden="false" outlineLevel="0" max="59" min="59" style="1" width="3.85"/>
    <col collapsed="false" customWidth="true" hidden="false" outlineLevel="0" max="61" min="60" style="1" width="4.85"/>
    <col collapsed="false" customWidth="true" hidden="false" outlineLevel="0" max="62" min="62" style="1" width="5.71"/>
    <col collapsed="false" customWidth="true" hidden="false" outlineLevel="0" max="63" min="63" style="1" width="0.85"/>
    <col collapsed="false" customWidth="true" hidden="false" outlineLevel="0" max="65" min="64" style="1" width="4.85"/>
    <col collapsed="false" customWidth="true" hidden="false" outlineLevel="0" max="66" min="66" style="1" width="5.71"/>
    <col collapsed="false" customWidth="true" hidden="false" outlineLevel="0" max="67" min="67" style="1" width="3.14"/>
    <col collapsed="false" customWidth="true" hidden="false" outlineLevel="0" max="69" min="68" style="1" width="4.85"/>
    <col collapsed="false" customWidth="true" hidden="false" outlineLevel="0" max="70" min="70" style="1" width="5.71"/>
    <col collapsed="false" customWidth="true" hidden="false" outlineLevel="0" max="71" min="71" style="1" width="0.85"/>
    <col collapsed="false" customWidth="true" hidden="false" outlineLevel="0" max="73" min="72" style="1" width="4.85"/>
    <col collapsed="false" customWidth="true" hidden="false" outlineLevel="0" max="74" min="74" style="1" width="5.56"/>
    <col collapsed="false" customWidth="true" hidden="false" outlineLevel="0" max="75" min="75" style="1" width="2.42"/>
    <col collapsed="false" customWidth="true" hidden="false" outlineLevel="0" max="77" min="76" style="1" width="4.85"/>
    <col collapsed="false" customWidth="true" hidden="false" outlineLevel="0" max="78" min="78" style="1" width="5.71"/>
    <col collapsed="false" customWidth="true" hidden="false" outlineLevel="0" max="79" min="79" style="1" width="1.28"/>
    <col collapsed="false" customWidth="true" hidden="false" outlineLevel="0" max="81" min="80" style="1" width="4.85"/>
    <col collapsed="false" customWidth="true" hidden="false" outlineLevel="0" max="82" min="82" style="1" width="5.71"/>
    <col collapsed="false" customWidth="false" hidden="false" outlineLevel="0" max="84" min="83" style="1" width="9.14"/>
    <col collapsed="false" customWidth="true" hidden="false" outlineLevel="0" max="86" min="85" style="1" width="5.85"/>
    <col collapsed="false" customWidth="false" hidden="false" outlineLevel="0" max="101" min="87" style="1" width="9.14"/>
    <col collapsed="false" customWidth="true" hidden="false" outlineLevel="0" max="102" min="102" style="1" width="3.85"/>
    <col collapsed="false" customWidth="true" hidden="false" outlineLevel="0" max="111" min="103" style="1" width="3.99"/>
    <col collapsed="false" customWidth="true" hidden="false" outlineLevel="0" max="112" min="112" style="1" width="5.71"/>
    <col collapsed="false" customWidth="true" hidden="false" outlineLevel="0" max="113" min="113" style="1" width="8.7"/>
    <col collapsed="false" customWidth="true" hidden="false" outlineLevel="0" max="114" min="114" style="1" width="7.99"/>
    <col collapsed="false" customWidth="false" hidden="false" outlineLevel="0" max="115" min="115" style="1" width="9.14"/>
    <col collapsed="false" customWidth="true" hidden="false" outlineLevel="0" max="116" min="116" style="1" width="5.41"/>
    <col collapsed="false" customWidth="true" hidden="false" outlineLevel="0" max="117" min="117" style="1" width="10.13"/>
    <col collapsed="false" customWidth="true" hidden="false" outlineLevel="0" max="118" min="118" style="1" width="6.7"/>
    <col collapsed="false" customWidth="true" hidden="false" outlineLevel="0" max="129" min="119" style="1" width="4.85"/>
    <col collapsed="false" customWidth="false" hidden="false" outlineLevel="0" max="257" min="130" style="1" width="9.14"/>
  </cols>
  <sheetData>
    <row r="1" customFormat="false" ht="15.75" hidden="false" customHeight="false" outlineLevel="0" collapsed="false">
      <c r="A1" s="3"/>
      <c r="B1" s="4" t="n">
        <v>37293</v>
      </c>
      <c r="C1" s="4"/>
      <c r="D1" s="5" t="s">
        <v>0</v>
      </c>
      <c r="E1" s="5"/>
      <c r="F1" s="6"/>
      <c r="G1" s="5" t="s">
        <v>1</v>
      </c>
      <c r="H1" s="5"/>
      <c r="I1" s="6"/>
      <c r="J1" s="5" t="s">
        <v>2</v>
      </c>
      <c r="K1" s="5"/>
      <c r="L1" s="6"/>
      <c r="M1" s="5" t="s">
        <v>3</v>
      </c>
      <c r="N1" s="5"/>
      <c r="O1" s="7"/>
      <c r="P1" s="8" t="s">
        <v>4</v>
      </c>
      <c r="Q1" s="8"/>
      <c r="R1" s="6"/>
      <c r="S1" s="8" t="s">
        <v>5</v>
      </c>
      <c r="T1" s="8"/>
      <c r="U1" s="6"/>
      <c r="V1" s="8" t="s">
        <v>6</v>
      </c>
      <c r="W1" s="8"/>
      <c r="X1" s="6"/>
      <c r="Y1" s="8" t="s">
        <v>7</v>
      </c>
      <c r="Z1" s="8"/>
      <c r="AA1" s="6"/>
      <c r="AB1" s="2"/>
      <c r="AC1" s="5" t="s">
        <v>8</v>
      </c>
      <c r="AD1" s="5"/>
      <c r="AE1" s="2"/>
      <c r="AF1" s="5" t="s">
        <v>9</v>
      </c>
      <c r="AG1" s="5"/>
      <c r="AH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2" hidden="false" customHeight="true" outlineLevel="0" collapsed="false">
      <c r="A2" s="4" t="s">
        <v>10</v>
      </c>
      <c r="B2" s="9" t="n">
        <v>2.07</v>
      </c>
      <c r="C2" s="10" t="s">
        <v>11</v>
      </c>
      <c r="D2" s="80" t="n">
        <v>20.4</v>
      </c>
      <c r="E2" s="80" t="n">
        <v>20.5</v>
      </c>
      <c r="F2" s="6"/>
      <c r="G2" s="80" t="n">
        <v>18.85</v>
      </c>
      <c r="H2" s="80" t="n">
        <v>19</v>
      </c>
      <c r="I2" s="6"/>
      <c r="J2" s="80" t="n">
        <v>19.4</v>
      </c>
      <c r="K2" s="80" t="n">
        <v>19.6</v>
      </c>
      <c r="L2" s="6"/>
      <c r="M2" s="73" t="n">
        <v>24.15</v>
      </c>
      <c r="N2" s="73" t="n">
        <v>24.3</v>
      </c>
      <c r="O2" s="7"/>
      <c r="P2" s="13" t="n">
        <f aca="false">D2-H2</f>
        <v>1.4</v>
      </c>
      <c r="Q2" s="13" t="n">
        <f aca="false">E2-G2</f>
        <v>1.65</v>
      </c>
      <c r="R2" s="6"/>
      <c r="S2" s="13" t="n">
        <f aca="false">M2-E2</f>
        <v>3.65</v>
      </c>
      <c r="T2" s="13" t="n">
        <f aca="false">N2-D2</f>
        <v>3.9</v>
      </c>
      <c r="U2" s="6"/>
      <c r="V2" s="13" t="n">
        <f aca="false">J2-E2</f>
        <v>-1.1</v>
      </c>
      <c r="W2" s="13" t="n">
        <f aca="false">K2-D2</f>
        <v>-0.799999999999997</v>
      </c>
      <c r="X2" s="6"/>
      <c r="Y2" s="13" t="n">
        <f aca="false">J2-H2</f>
        <v>0.399999999999999</v>
      </c>
      <c r="Z2" s="13" t="n">
        <f aca="false">K2-G2</f>
        <v>0.75</v>
      </c>
      <c r="AA2" s="6"/>
      <c r="AB2" s="10" t="s">
        <v>11</v>
      </c>
      <c r="AC2" s="80" t="n">
        <v>21</v>
      </c>
      <c r="AD2" s="80" t="n">
        <v>21.25</v>
      </c>
      <c r="AE2" s="2"/>
      <c r="AF2" s="80" t="n">
        <v>23</v>
      </c>
      <c r="AG2" s="80" t="n">
        <v>25</v>
      </c>
      <c r="AH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0.5" hidden="false" customHeight="true" outlineLevel="0" collapsed="false">
      <c r="A3" s="4"/>
      <c r="B3" s="3"/>
      <c r="C3" s="14"/>
      <c r="D3" s="15" t="s">
        <v>12</v>
      </c>
      <c r="E3" s="15"/>
      <c r="F3" s="6"/>
      <c r="G3" s="16"/>
      <c r="H3" s="16"/>
      <c r="I3" s="6"/>
      <c r="J3" s="16"/>
      <c r="K3" s="16"/>
      <c r="L3" s="6"/>
      <c r="M3" s="15" t="s">
        <v>13</v>
      </c>
      <c r="N3" s="15"/>
      <c r="O3" s="7"/>
      <c r="P3" s="67" t="s">
        <v>129</v>
      </c>
      <c r="Q3" s="67"/>
      <c r="R3" s="6"/>
      <c r="S3" s="67" t="s">
        <v>130</v>
      </c>
      <c r="T3" s="67"/>
      <c r="U3" s="6"/>
      <c r="V3" s="17" t="s">
        <v>16</v>
      </c>
      <c r="W3" s="17"/>
      <c r="X3" s="6"/>
      <c r="Y3" s="67" t="s">
        <v>86</v>
      </c>
      <c r="Z3" s="67"/>
      <c r="AA3" s="6"/>
      <c r="AB3" s="14"/>
      <c r="AC3" s="15"/>
      <c r="AD3" s="15"/>
      <c r="AE3" s="2"/>
      <c r="AF3" s="15"/>
      <c r="AG3" s="15"/>
      <c r="AH3" s="2"/>
      <c r="AJ3" s="2"/>
      <c r="AK3" s="2"/>
      <c r="AL3" s="2"/>
      <c r="AM3" s="2"/>
      <c r="AN3" s="2"/>
      <c r="AO3" s="2"/>
      <c r="AP3" s="2"/>
      <c r="AQ3" s="2"/>
      <c r="AR3" s="2"/>
    </row>
    <row r="4" customFormat="false" ht="12" hidden="false" customHeight="true" outlineLevel="0" collapsed="false">
      <c r="A4" s="4" t="s">
        <v>18</v>
      </c>
      <c r="B4" s="9" t="n">
        <v>2.145</v>
      </c>
      <c r="C4" s="10" t="s">
        <v>19</v>
      </c>
      <c r="D4" s="80" t="n">
        <v>20.95</v>
      </c>
      <c r="E4" s="80" t="n">
        <v>21.1</v>
      </c>
      <c r="F4" s="6"/>
      <c r="G4" s="80" t="n">
        <v>19.7</v>
      </c>
      <c r="H4" s="80" t="n">
        <v>19.95</v>
      </c>
      <c r="I4" s="6"/>
      <c r="J4" s="80" t="n">
        <f aca="false">D4-0.6</f>
        <v>20.35</v>
      </c>
      <c r="K4" s="80" t="n">
        <f aca="false">J4+0.5</f>
        <v>20.85</v>
      </c>
      <c r="L4" s="6"/>
      <c r="M4" s="73" t="n">
        <v>25</v>
      </c>
      <c r="N4" s="73" t="n">
        <v>25.05</v>
      </c>
      <c r="O4" s="7"/>
      <c r="P4" s="13" t="n">
        <f aca="false">D4-H4</f>
        <v>1</v>
      </c>
      <c r="Q4" s="13" t="n">
        <f aca="false">E4-G4</f>
        <v>1.4</v>
      </c>
      <c r="R4" s="6"/>
      <c r="S4" s="13" t="n">
        <f aca="false">M4-E4</f>
        <v>3.9</v>
      </c>
      <c r="T4" s="13" t="n">
        <f aca="false">N4-D4</f>
        <v>4.1</v>
      </c>
      <c r="U4" s="6"/>
      <c r="V4" s="13" t="n">
        <f aca="false">D4-K4</f>
        <v>0.100000000000001</v>
      </c>
      <c r="W4" s="13" t="n">
        <f aca="false">E4-J4</f>
        <v>0.750000000000004</v>
      </c>
      <c r="X4" s="6"/>
      <c r="Y4" s="13" t="n">
        <f aca="false">J4-H4</f>
        <v>0.399999999999999</v>
      </c>
      <c r="Z4" s="13" t="n">
        <f aca="false">K4-G4</f>
        <v>1.15</v>
      </c>
      <c r="AA4" s="6"/>
      <c r="AB4" s="10" t="s">
        <v>19</v>
      </c>
      <c r="AC4" s="80" t="n">
        <f aca="false">D4-0.1</f>
        <v>20.85</v>
      </c>
      <c r="AD4" s="80" t="n">
        <f aca="false">AC4+0.25</f>
        <v>21.1</v>
      </c>
      <c r="AE4" s="2"/>
      <c r="AF4" s="80" t="n">
        <f aca="false">D4+1.25</f>
        <v>22.2</v>
      </c>
      <c r="AG4" s="80" t="n">
        <f aca="false">AF4+0.75</f>
        <v>22.95</v>
      </c>
      <c r="AH4" s="2"/>
      <c r="AJ4" s="2"/>
      <c r="AK4" s="18" t="s">
        <v>20</v>
      </c>
      <c r="AL4" s="5" t="s">
        <v>21</v>
      </c>
      <c r="AM4" s="5"/>
      <c r="AN4" s="5" t="s">
        <v>22</v>
      </c>
      <c r="AO4" s="5"/>
      <c r="AP4" s="5" t="s">
        <v>23</v>
      </c>
      <c r="AQ4" s="5"/>
      <c r="AR4" s="2"/>
    </row>
    <row r="5" customFormat="false" ht="11.25" hidden="false" customHeight="true" outlineLevel="0" collapsed="false">
      <c r="A5" s="4"/>
      <c r="B5" s="3"/>
      <c r="C5" s="19"/>
      <c r="D5" s="15" t="s">
        <v>24</v>
      </c>
      <c r="E5" s="15"/>
      <c r="F5" s="6"/>
      <c r="G5" s="20" t="s">
        <v>73</v>
      </c>
      <c r="H5" s="20"/>
      <c r="I5" s="6"/>
      <c r="J5" s="16"/>
      <c r="K5" s="16"/>
      <c r="L5" s="6"/>
      <c r="M5" s="21"/>
      <c r="N5" s="21"/>
      <c r="O5" s="7"/>
      <c r="P5" s="67" t="s">
        <v>131</v>
      </c>
      <c r="Q5" s="67"/>
      <c r="R5" s="6"/>
      <c r="S5" s="67" t="s">
        <v>132</v>
      </c>
      <c r="T5" s="67"/>
      <c r="U5" s="6"/>
      <c r="V5" s="67" t="s">
        <v>27</v>
      </c>
      <c r="W5" s="67"/>
      <c r="X5" s="6"/>
      <c r="Y5" s="67" t="s">
        <v>133</v>
      </c>
      <c r="Z5" s="67"/>
      <c r="AA5" s="6"/>
      <c r="AB5" s="19"/>
      <c r="AC5" s="15"/>
      <c r="AD5" s="15"/>
      <c r="AE5" s="2"/>
      <c r="AF5" s="15"/>
      <c r="AG5" s="15"/>
      <c r="AH5" s="2"/>
      <c r="AJ5" s="2"/>
      <c r="AK5" s="2"/>
      <c r="AL5" s="2"/>
      <c r="AM5" s="2"/>
      <c r="AN5" s="2"/>
      <c r="AO5" s="2"/>
      <c r="AP5" s="2"/>
      <c r="AQ5" s="2"/>
      <c r="AR5" s="2"/>
    </row>
    <row r="6" customFormat="false" ht="12" hidden="false" customHeight="true" outlineLevel="0" collapsed="false">
      <c r="A6" s="4" t="s">
        <v>29</v>
      </c>
      <c r="B6" s="9" t="n">
        <v>2.22</v>
      </c>
      <c r="C6" s="10" t="s">
        <v>30</v>
      </c>
      <c r="D6" s="80" t="n">
        <v>24.5</v>
      </c>
      <c r="E6" s="80" t="n">
        <v>24.6</v>
      </c>
      <c r="F6" s="6"/>
      <c r="G6" s="81" t="n">
        <v>22.75</v>
      </c>
      <c r="H6" s="81" t="n">
        <v>22.95</v>
      </c>
      <c r="I6" s="6"/>
      <c r="J6" s="80" t="n">
        <v>23.5</v>
      </c>
      <c r="K6" s="80" t="n">
        <v>24</v>
      </c>
      <c r="L6" s="6"/>
      <c r="M6" s="73" t="n">
        <v>28.2</v>
      </c>
      <c r="N6" s="73" t="n">
        <v>28.45</v>
      </c>
      <c r="O6" s="7"/>
      <c r="P6" s="13" t="n">
        <f aca="false">D6-H6</f>
        <v>1.55</v>
      </c>
      <c r="Q6" s="13" t="n">
        <f aca="false">E6-G6</f>
        <v>1.85</v>
      </c>
      <c r="R6" s="6"/>
      <c r="S6" s="13" t="n">
        <f aca="false">M6-E6</f>
        <v>3.6</v>
      </c>
      <c r="T6" s="13" t="n">
        <f aca="false">N6-D6</f>
        <v>3.95</v>
      </c>
      <c r="U6" s="6"/>
      <c r="V6" s="13" t="n">
        <f aca="false">D6-K6</f>
        <v>0.5</v>
      </c>
      <c r="W6" s="13" t="n">
        <f aca="false">E6-J6</f>
        <v>1.1</v>
      </c>
      <c r="X6" s="6"/>
      <c r="Y6" s="13" t="n">
        <f aca="false">J6-H6</f>
        <v>0.550000000000001</v>
      </c>
      <c r="Z6" s="13" t="n">
        <f aca="false">K6-G6</f>
        <v>1.25</v>
      </c>
      <c r="AA6" s="6"/>
      <c r="AB6" s="10" t="s">
        <v>30</v>
      </c>
      <c r="AC6" s="80" t="n">
        <f aca="false">D6-1</f>
        <v>23.5</v>
      </c>
      <c r="AD6" s="80" t="n">
        <f aca="false">AC6+0.5</f>
        <v>24</v>
      </c>
      <c r="AE6" s="23"/>
      <c r="AF6" s="80" t="n">
        <f aca="false">D6+1.25</f>
        <v>25.75</v>
      </c>
      <c r="AG6" s="80" t="n">
        <f aca="false">AF6+0.25</f>
        <v>26</v>
      </c>
      <c r="AH6" s="2"/>
      <c r="AJ6" s="2"/>
      <c r="AK6" s="24" t="s">
        <v>31</v>
      </c>
      <c r="AL6" s="25" t="n">
        <f aca="false">B2</f>
        <v>2.07</v>
      </c>
      <c r="AM6" s="25" t="n">
        <f aca="false">AL6+0.01</f>
        <v>2.08</v>
      </c>
      <c r="AN6" s="26" t="n">
        <f aca="false">D4</f>
        <v>20.95</v>
      </c>
      <c r="AO6" s="26" t="n">
        <f aca="false">E4</f>
        <v>21.1</v>
      </c>
      <c r="AP6" s="25" t="n">
        <f aca="false">AN6/AL6</f>
        <v>10.1207729468599</v>
      </c>
      <c r="AQ6" s="25" t="n">
        <f aca="false">AO6/AM6</f>
        <v>10.1442307692308</v>
      </c>
      <c r="AR6" s="2"/>
    </row>
    <row r="7" customFormat="false" ht="10.5" hidden="false" customHeight="true" outlineLevel="0" collapsed="false">
      <c r="A7" s="4"/>
      <c r="B7" s="3"/>
      <c r="C7" s="14"/>
      <c r="D7" s="15" t="s">
        <v>32</v>
      </c>
      <c r="E7" s="15"/>
      <c r="F7" s="6"/>
      <c r="G7" s="27"/>
      <c r="H7" s="27"/>
      <c r="I7" s="6"/>
      <c r="J7" s="27"/>
      <c r="K7" s="27"/>
      <c r="L7" s="6"/>
      <c r="M7" s="21"/>
      <c r="N7" s="21"/>
      <c r="O7" s="7"/>
      <c r="P7" s="67" t="s">
        <v>134</v>
      </c>
      <c r="Q7" s="67"/>
      <c r="R7" s="6"/>
      <c r="S7" s="67" t="s">
        <v>135</v>
      </c>
      <c r="T7" s="67"/>
      <c r="U7" s="6"/>
      <c r="V7" s="67" t="s">
        <v>136</v>
      </c>
      <c r="W7" s="67"/>
      <c r="X7" s="6"/>
      <c r="Y7" s="67" t="s">
        <v>137</v>
      </c>
      <c r="Z7" s="67"/>
      <c r="AA7" s="6"/>
      <c r="AB7" s="14"/>
      <c r="AC7" s="15"/>
      <c r="AD7" s="15"/>
      <c r="AE7" s="2"/>
      <c r="AF7" s="15"/>
      <c r="AG7" s="15"/>
      <c r="AH7" s="2"/>
      <c r="AJ7" s="2"/>
      <c r="AK7" s="2"/>
      <c r="AL7" s="2"/>
      <c r="AM7" s="2"/>
      <c r="AN7" s="2"/>
      <c r="AO7" s="2"/>
      <c r="AP7" s="2"/>
      <c r="AQ7" s="2"/>
      <c r="AR7" s="2"/>
    </row>
    <row r="8" customFormat="false" ht="12" hidden="false" customHeight="true" outlineLevel="0" collapsed="false">
      <c r="A8" s="4" t="s">
        <v>37</v>
      </c>
      <c r="B8" s="9" t="n">
        <v>2.291</v>
      </c>
      <c r="C8" s="10" t="s">
        <v>38</v>
      </c>
      <c r="D8" s="80" t="n">
        <v>29.25</v>
      </c>
      <c r="E8" s="80" t="n">
        <v>29.75</v>
      </c>
      <c r="F8" s="6"/>
      <c r="G8" s="81" t="n">
        <v>26.8</v>
      </c>
      <c r="H8" s="80" t="n">
        <v>27.25</v>
      </c>
      <c r="I8" s="6"/>
      <c r="J8" s="80" t="n">
        <v>27.75</v>
      </c>
      <c r="K8" s="80" t="n">
        <v>28.25</v>
      </c>
      <c r="L8" s="28"/>
      <c r="M8" s="73" t="n">
        <v>35</v>
      </c>
      <c r="N8" s="73" t="n">
        <v>35.5</v>
      </c>
      <c r="O8" s="7"/>
      <c r="P8" s="13" t="n">
        <f aca="false">D8-H8</f>
        <v>2</v>
      </c>
      <c r="Q8" s="13" t="n">
        <f aca="false">E8-G8</f>
        <v>2.95</v>
      </c>
      <c r="R8" s="6"/>
      <c r="S8" s="13" t="n">
        <f aca="false">M8-E8</f>
        <v>5.25</v>
      </c>
      <c r="T8" s="13" t="n">
        <f aca="false">N8-D8</f>
        <v>6.25</v>
      </c>
      <c r="U8" s="6"/>
      <c r="V8" s="13" t="n">
        <f aca="false">D8-K8</f>
        <v>1</v>
      </c>
      <c r="W8" s="13" t="n">
        <f aca="false">E8-J8</f>
        <v>2</v>
      </c>
      <c r="X8" s="6"/>
      <c r="Y8" s="13" t="n">
        <f aca="false">J8-H8</f>
        <v>0.5</v>
      </c>
      <c r="Z8" s="13" t="n">
        <f aca="false">K8-G8</f>
        <v>1.45</v>
      </c>
      <c r="AA8" s="6"/>
      <c r="AB8" s="10" t="s">
        <v>38</v>
      </c>
      <c r="AC8" s="80" t="n">
        <f aca="false">D8-1</f>
        <v>28.25</v>
      </c>
      <c r="AD8" s="80" t="n">
        <f aca="false">AC8+0.5</f>
        <v>28.75</v>
      </c>
      <c r="AE8" s="2"/>
      <c r="AF8" s="80" t="n">
        <f aca="false">D8+1.25</f>
        <v>30.5</v>
      </c>
      <c r="AG8" s="80" t="n">
        <f aca="false">AF8+0.5</f>
        <v>31</v>
      </c>
      <c r="AH8" s="2"/>
      <c r="AJ8" s="2"/>
      <c r="AK8" s="24" t="s">
        <v>39</v>
      </c>
      <c r="AL8" s="25" t="n">
        <f aca="false">B4</f>
        <v>2.145</v>
      </c>
      <c r="AM8" s="25" t="n">
        <f aca="false">AL8+0.01</f>
        <v>2.155</v>
      </c>
      <c r="AN8" s="26" t="n">
        <f aca="false">D4</f>
        <v>20.95</v>
      </c>
      <c r="AO8" s="26" t="n">
        <f aca="false">E4</f>
        <v>21.1</v>
      </c>
      <c r="AP8" s="25" t="n">
        <f aca="false">AN8/AL8</f>
        <v>9.76689976689977</v>
      </c>
      <c r="AQ8" s="25" t="n">
        <f aca="false">AO8/AM8</f>
        <v>9.79118329466358</v>
      </c>
      <c r="AR8" s="2"/>
    </row>
    <row r="9" customFormat="false" ht="10.5" hidden="false" customHeight="true" outlineLevel="0" collapsed="false">
      <c r="A9" s="4"/>
      <c r="B9" s="3"/>
      <c r="C9" s="10"/>
      <c r="D9" s="15"/>
      <c r="E9" s="15"/>
      <c r="F9" s="6"/>
      <c r="G9" s="27"/>
      <c r="H9" s="27"/>
      <c r="I9" s="6"/>
      <c r="J9" s="27"/>
      <c r="K9" s="27"/>
      <c r="L9" s="6"/>
      <c r="M9" s="21"/>
      <c r="N9" s="21"/>
      <c r="O9" s="7"/>
      <c r="P9" s="67" t="s">
        <v>138</v>
      </c>
      <c r="Q9" s="67"/>
      <c r="R9" s="6"/>
      <c r="S9" s="67" t="s">
        <v>139</v>
      </c>
      <c r="T9" s="67"/>
      <c r="U9" s="6"/>
      <c r="V9" s="67" t="s">
        <v>140</v>
      </c>
      <c r="W9" s="67"/>
      <c r="X9" s="6"/>
      <c r="Y9" s="67" t="s">
        <v>141</v>
      </c>
      <c r="Z9" s="67"/>
      <c r="AA9" s="6"/>
      <c r="AB9" s="10"/>
      <c r="AC9" s="15"/>
      <c r="AD9" s="15"/>
      <c r="AE9" s="2"/>
      <c r="AF9" s="15"/>
      <c r="AG9" s="15"/>
      <c r="AH9" s="2"/>
      <c r="AJ9" s="2"/>
      <c r="AK9" s="2"/>
      <c r="AL9" s="2"/>
      <c r="AM9" s="2"/>
      <c r="AN9" s="2"/>
      <c r="AO9" s="2"/>
      <c r="AP9" s="2"/>
      <c r="AQ9" s="2"/>
      <c r="AR9" s="2"/>
    </row>
    <row r="10" customFormat="false" ht="12" hidden="false" customHeight="true" outlineLevel="0" collapsed="false">
      <c r="A10" s="4" t="s">
        <v>44</v>
      </c>
      <c r="B10" s="9" t="n">
        <v>2.356</v>
      </c>
      <c r="C10" s="10" t="s">
        <v>45</v>
      </c>
      <c r="D10" s="80" t="n">
        <v>37.9</v>
      </c>
      <c r="E10" s="80" t="n">
        <v>38</v>
      </c>
      <c r="F10" s="6"/>
      <c r="G10" s="80" t="n">
        <v>33.75</v>
      </c>
      <c r="H10" s="80" t="n">
        <v>34.25</v>
      </c>
      <c r="I10" s="6"/>
      <c r="J10" s="80" t="n">
        <v>36.25</v>
      </c>
      <c r="K10" s="80" t="n">
        <v>36.75</v>
      </c>
      <c r="L10" s="6"/>
      <c r="M10" s="73" t="n">
        <v>45.95</v>
      </c>
      <c r="N10" s="73" t="n">
        <v>46.1</v>
      </c>
      <c r="O10" s="7"/>
      <c r="P10" s="13" t="n">
        <f aca="false">D10-H10</f>
        <v>3.65</v>
      </c>
      <c r="Q10" s="13" t="n">
        <f aca="false">E10-G10</f>
        <v>4.25</v>
      </c>
      <c r="R10" s="6"/>
      <c r="S10" s="13" t="n">
        <f aca="false">M10-E10</f>
        <v>7.95</v>
      </c>
      <c r="T10" s="13" t="n">
        <f aca="false">N10-D10</f>
        <v>8.2</v>
      </c>
      <c r="U10" s="6"/>
      <c r="V10" s="13" t="n">
        <f aca="false">D10-K10</f>
        <v>1.15</v>
      </c>
      <c r="W10" s="13" t="n">
        <f aca="false">E10-J10</f>
        <v>1.75</v>
      </c>
      <c r="X10" s="6"/>
      <c r="Y10" s="13" t="n">
        <f aca="false">J10-H10</f>
        <v>2</v>
      </c>
      <c r="Z10" s="13" t="n">
        <f aca="false">K10-G10</f>
        <v>3</v>
      </c>
      <c r="AA10" s="6"/>
      <c r="AB10" s="10" t="s">
        <v>45</v>
      </c>
      <c r="AC10" s="80" t="n">
        <f aca="false">D10-1.25</f>
        <v>36.65</v>
      </c>
      <c r="AD10" s="80" t="n">
        <f aca="false">AC10+0.5</f>
        <v>37.15</v>
      </c>
      <c r="AE10" s="2"/>
      <c r="AF10" s="80" t="n">
        <f aca="false">D10+1.1</f>
        <v>39</v>
      </c>
      <c r="AG10" s="80" t="n">
        <f aca="false">AF10+0.5</f>
        <v>39.5</v>
      </c>
      <c r="AH10" s="2"/>
      <c r="AJ10" s="2"/>
      <c r="AK10" s="24" t="s">
        <v>19</v>
      </c>
      <c r="AL10" s="29" t="n">
        <f aca="false">(AL6+AL8)/2</f>
        <v>2.1075</v>
      </c>
      <c r="AM10" s="29" t="n">
        <f aca="false">(AM6+AM8)/2</f>
        <v>2.1175</v>
      </c>
      <c r="AN10" s="30" t="n">
        <f aca="false">D4</f>
        <v>20.95</v>
      </c>
      <c r="AO10" s="30" t="n">
        <f aca="false">E4</f>
        <v>21.1</v>
      </c>
      <c r="AP10" s="31" t="n">
        <f aca="false">AN10/AL10</f>
        <v>9.94068801897983</v>
      </c>
      <c r="AQ10" s="31" t="n">
        <f aca="false">AO10/AM10</f>
        <v>9.96458087367179</v>
      </c>
      <c r="AR10" s="2"/>
    </row>
    <row r="11" customFormat="false" ht="10.5" hidden="false" customHeight="true" outlineLevel="0" collapsed="false">
      <c r="A11" s="4"/>
      <c r="B11" s="3"/>
      <c r="C11" s="10"/>
      <c r="D11" s="15"/>
      <c r="E11" s="15"/>
      <c r="F11" s="6"/>
      <c r="G11" s="32"/>
      <c r="H11" s="32"/>
      <c r="I11" s="6"/>
      <c r="J11" s="32"/>
      <c r="K11" s="32"/>
      <c r="L11" s="6"/>
      <c r="M11" s="21"/>
      <c r="N11" s="21"/>
      <c r="O11" s="7"/>
      <c r="P11" s="17" t="s">
        <v>164</v>
      </c>
      <c r="Q11" s="17"/>
      <c r="R11" s="6"/>
      <c r="S11" s="67" t="s">
        <v>143</v>
      </c>
      <c r="T11" s="67"/>
      <c r="U11" s="6"/>
      <c r="V11" s="17" t="s">
        <v>133</v>
      </c>
      <c r="W11" s="17"/>
      <c r="X11" s="6"/>
      <c r="Y11" s="17" t="s">
        <v>165</v>
      </c>
      <c r="Z11" s="17"/>
      <c r="AA11" s="6"/>
      <c r="AB11" s="10"/>
      <c r="AC11" s="15"/>
      <c r="AD11" s="15"/>
      <c r="AE11" s="2"/>
      <c r="AF11" s="15"/>
      <c r="AG11" s="15"/>
      <c r="AH11" s="2"/>
      <c r="AJ11" s="2"/>
      <c r="AK11" s="2"/>
      <c r="AL11" s="2"/>
      <c r="AM11" s="2"/>
      <c r="AN11" s="2"/>
      <c r="AO11" s="2"/>
      <c r="AP11" s="2"/>
      <c r="AQ11" s="2"/>
      <c r="AR11" s="2"/>
    </row>
    <row r="12" customFormat="false" ht="12" hidden="false" customHeight="true" outlineLevel="0" collapsed="false">
      <c r="A12" s="4" t="s">
        <v>50</v>
      </c>
      <c r="B12" s="9" t="n">
        <v>2.411</v>
      </c>
      <c r="C12" s="10" t="s">
        <v>51</v>
      </c>
      <c r="D12" s="80" t="n">
        <v>22.6</v>
      </c>
      <c r="E12" s="80" t="n">
        <v>22.8</v>
      </c>
      <c r="F12" s="6"/>
      <c r="G12" s="80" t="n">
        <v>21.25</v>
      </c>
      <c r="H12" s="80" t="n">
        <v>21.5</v>
      </c>
      <c r="I12" s="6"/>
      <c r="J12" s="80" t="n">
        <v>21.75</v>
      </c>
      <c r="K12" s="80" t="n">
        <v>22.25</v>
      </c>
      <c r="L12" s="6"/>
      <c r="M12" s="73" t="n">
        <v>27.05</v>
      </c>
      <c r="N12" s="73" t="n">
        <v>27.2</v>
      </c>
      <c r="O12" s="7"/>
      <c r="P12" s="13" t="n">
        <f aca="false">D12-H12</f>
        <v>1.1</v>
      </c>
      <c r="Q12" s="13" t="n">
        <f aca="false">E12-G12</f>
        <v>1.55</v>
      </c>
      <c r="R12" s="6"/>
      <c r="S12" s="13" t="n">
        <f aca="false">M12-E12</f>
        <v>4.25</v>
      </c>
      <c r="T12" s="13" t="n">
        <f aca="false">N12-D12</f>
        <v>4.6</v>
      </c>
      <c r="U12" s="6"/>
      <c r="V12" s="13" t="n">
        <f aca="false">D12-K12</f>
        <v>0.350000000000001</v>
      </c>
      <c r="W12" s="13" t="n">
        <f aca="false">E12-J12</f>
        <v>1.05</v>
      </c>
      <c r="X12" s="6"/>
      <c r="Y12" s="13" t="n">
        <f aca="false">J12-H12</f>
        <v>0.25</v>
      </c>
      <c r="Z12" s="13" t="n">
        <f aca="false">K12-G12</f>
        <v>1</v>
      </c>
      <c r="AA12" s="6"/>
      <c r="AB12" s="10" t="s">
        <v>51</v>
      </c>
      <c r="AC12" s="80" t="n">
        <f aca="false">D12-1.25</f>
        <v>21.35</v>
      </c>
      <c r="AD12" s="80" t="n">
        <f aca="false">AC12+0.75</f>
        <v>22.1</v>
      </c>
      <c r="AE12" s="2"/>
      <c r="AF12" s="80" t="n">
        <f aca="false">D12+0.5</f>
        <v>23.1</v>
      </c>
      <c r="AG12" s="80" t="n">
        <f aca="false">AF12+0.5</f>
        <v>23.6</v>
      </c>
      <c r="AH12" s="2"/>
      <c r="AJ12" s="2"/>
      <c r="AK12" s="24" t="s">
        <v>38</v>
      </c>
      <c r="AL12" s="29" t="n">
        <f aca="false">B8</f>
        <v>2.291</v>
      </c>
      <c r="AM12" s="29" t="n">
        <f aca="false">AL12+0.01</f>
        <v>2.301</v>
      </c>
      <c r="AN12" s="30" t="n">
        <f aca="false">D8</f>
        <v>29.25</v>
      </c>
      <c r="AO12" s="30" t="n">
        <f aca="false">E8</f>
        <v>29.75</v>
      </c>
      <c r="AP12" s="31" t="n">
        <f aca="false">AN12/AL12</f>
        <v>12.7673505019642</v>
      </c>
      <c r="AQ12" s="31" t="n">
        <f aca="false">AO12/AM12</f>
        <v>12.929161234246</v>
      </c>
      <c r="AR12" s="2"/>
    </row>
    <row r="13" customFormat="false" ht="10.5" hidden="false" customHeight="true" outlineLevel="0" collapsed="false">
      <c r="A13" s="4"/>
      <c r="B13" s="3"/>
      <c r="C13" s="10"/>
      <c r="D13" s="15"/>
      <c r="E13" s="15"/>
      <c r="F13" s="6"/>
      <c r="G13" s="32"/>
      <c r="H13" s="32"/>
      <c r="I13" s="33"/>
      <c r="J13" s="32"/>
      <c r="K13" s="32"/>
      <c r="L13" s="33"/>
      <c r="M13" s="32"/>
      <c r="N13" s="32"/>
      <c r="O13" s="7"/>
      <c r="P13" s="67" t="s">
        <v>52</v>
      </c>
      <c r="Q13" s="67"/>
      <c r="R13" s="6"/>
      <c r="S13" s="67" t="s">
        <v>146</v>
      </c>
      <c r="T13" s="67"/>
      <c r="U13" s="6"/>
      <c r="V13" s="67" t="s">
        <v>147</v>
      </c>
      <c r="W13" s="67"/>
      <c r="X13" s="6"/>
      <c r="Y13" s="67" t="s">
        <v>148</v>
      </c>
      <c r="Z13" s="67"/>
      <c r="AA13" s="6"/>
      <c r="AB13" s="10"/>
      <c r="AC13" s="15"/>
      <c r="AD13" s="15"/>
      <c r="AE13" s="2"/>
      <c r="AF13" s="15"/>
      <c r="AG13" s="15"/>
      <c r="AH13" s="2"/>
      <c r="AJ13" s="2"/>
      <c r="AK13" s="2"/>
      <c r="AL13" s="2"/>
      <c r="AM13" s="2"/>
      <c r="AN13" s="2"/>
      <c r="AO13" s="2"/>
      <c r="AP13" s="2"/>
      <c r="AQ13" s="2"/>
      <c r="AR13" s="2"/>
    </row>
    <row r="14" customFormat="false" ht="12" hidden="false" customHeight="true" outlineLevel="0" collapsed="false">
      <c r="A14" s="4" t="s">
        <v>56</v>
      </c>
      <c r="B14" s="9" t="n">
        <v>2.415</v>
      </c>
      <c r="C14" s="10" t="s">
        <v>57</v>
      </c>
      <c r="D14" s="80" t="n">
        <v>22.6</v>
      </c>
      <c r="E14" s="80" t="n">
        <v>22.7</v>
      </c>
      <c r="F14" s="6"/>
      <c r="G14" s="80" t="n">
        <v>21.6</v>
      </c>
      <c r="H14" s="80" t="n">
        <v>21.8</v>
      </c>
      <c r="I14" s="6"/>
      <c r="J14" s="80" t="n">
        <v>22</v>
      </c>
      <c r="K14" s="80" t="n">
        <v>22.5</v>
      </c>
      <c r="L14" s="6"/>
      <c r="M14" s="73" t="n">
        <v>25.9</v>
      </c>
      <c r="N14" s="73" t="n">
        <v>26</v>
      </c>
      <c r="O14" s="7"/>
      <c r="P14" s="13" t="n">
        <f aca="false">D14-H14</f>
        <v>0.800000000000001</v>
      </c>
      <c r="Q14" s="13" t="n">
        <f aca="false">E14-G14</f>
        <v>1.1</v>
      </c>
      <c r="R14" s="6"/>
      <c r="S14" s="13" t="n">
        <f aca="false">M14-E14</f>
        <v>3.2</v>
      </c>
      <c r="T14" s="13" t="n">
        <f aca="false">N14-D14</f>
        <v>3.4</v>
      </c>
      <c r="U14" s="6"/>
      <c r="V14" s="13" t="n">
        <f aca="false">D14-K14</f>
        <v>0.100000000000001</v>
      </c>
      <c r="W14" s="13" t="n">
        <f aca="false">E14-J14</f>
        <v>0.699999999999999</v>
      </c>
      <c r="X14" s="6"/>
      <c r="Y14" s="13" t="n">
        <f aca="false">J14-H14</f>
        <v>0.199999999999999</v>
      </c>
      <c r="Z14" s="13" t="n">
        <f aca="false">K14-G14</f>
        <v>0.899999999999999</v>
      </c>
      <c r="AA14" s="6"/>
      <c r="AB14" s="10" t="s">
        <v>57</v>
      </c>
      <c r="AC14" s="80" t="n">
        <f aca="false">D14-0.25</f>
        <v>22.35</v>
      </c>
      <c r="AD14" s="80" t="n">
        <f aca="false">AC14+0.25</f>
        <v>22.6</v>
      </c>
      <c r="AE14" s="2"/>
      <c r="AF14" s="80" t="n">
        <f aca="false">D14+0.45</f>
        <v>23.05</v>
      </c>
      <c r="AG14" s="80" t="n">
        <f aca="false">AF14+0.5</f>
        <v>23.55</v>
      </c>
      <c r="AH14" s="2"/>
      <c r="AJ14" s="2"/>
      <c r="AK14" s="24" t="s">
        <v>58</v>
      </c>
      <c r="AL14" s="25" t="n">
        <f aca="false">B10</f>
        <v>2.356</v>
      </c>
      <c r="AM14" s="25" t="n">
        <f aca="false">AL14+0.01</f>
        <v>2.366</v>
      </c>
      <c r="AN14" s="26" t="n">
        <f aca="false">D10</f>
        <v>37.9</v>
      </c>
      <c r="AO14" s="26" t="n">
        <f aca="false">E10</f>
        <v>38</v>
      </c>
      <c r="AP14" s="31" t="n">
        <f aca="false">AN14/AL14</f>
        <v>16.0865874363328</v>
      </c>
      <c r="AQ14" s="31" t="n">
        <f aca="false">AO14/AM14</f>
        <v>16.0608622147084</v>
      </c>
      <c r="AR14" s="2"/>
    </row>
    <row r="15" customFormat="false" ht="10.5" hidden="false" customHeight="true" outlineLevel="0" collapsed="false">
      <c r="A15" s="34"/>
      <c r="B15" s="34"/>
      <c r="C15" s="34"/>
      <c r="D15" s="15"/>
      <c r="E15" s="15"/>
      <c r="F15" s="6"/>
      <c r="G15" s="35"/>
      <c r="H15" s="36"/>
      <c r="I15" s="6"/>
      <c r="J15" s="37"/>
      <c r="K15" s="38"/>
      <c r="L15" s="6"/>
      <c r="M15" s="11"/>
      <c r="N15" s="11"/>
      <c r="O15" s="7"/>
      <c r="P15" s="67" t="s">
        <v>149</v>
      </c>
      <c r="Q15" s="67"/>
      <c r="R15" s="6"/>
      <c r="S15" s="67" t="s">
        <v>150</v>
      </c>
      <c r="T15" s="67"/>
      <c r="U15" s="6"/>
      <c r="V15" s="67" t="s">
        <v>151</v>
      </c>
      <c r="W15" s="67"/>
      <c r="X15" s="4"/>
      <c r="Y15" s="67" t="s">
        <v>152</v>
      </c>
      <c r="Z15" s="67"/>
      <c r="AA15" s="6"/>
      <c r="AB15" s="10"/>
      <c r="AC15" s="15"/>
      <c r="AD15" s="15"/>
      <c r="AE15" s="2"/>
      <c r="AF15" s="15"/>
      <c r="AG15" s="15"/>
      <c r="AH15" s="2"/>
      <c r="AJ15" s="2"/>
      <c r="AK15" s="2"/>
      <c r="AL15" s="2"/>
      <c r="AM15" s="2"/>
      <c r="AN15" s="2"/>
      <c r="AO15" s="2"/>
      <c r="AP15" s="2"/>
      <c r="AQ15" s="2"/>
      <c r="AR15" s="2"/>
    </row>
    <row r="16" customFormat="false" ht="12" hidden="false" customHeight="true" outlineLevel="0" collapsed="false">
      <c r="A16" s="4" t="s">
        <v>62</v>
      </c>
      <c r="B16" s="9" t="n">
        <v>2.441</v>
      </c>
      <c r="C16" s="10" t="s">
        <v>63</v>
      </c>
      <c r="D16" s="80" t="n">
        <f aca="false">((D2*800*15)+(D4*800*43)+(D6*800*22)+(D8*800*20)+(D10*800*44)+(D12*800*20)+(D14*800*64))/(228*800)</f>
        <v>25.8633771929825</v>
      </c>
      <c r="E16" s="80" t="n">
        <f aca="false">((E2*800*15)+(E4*800*43)+(E6*800*22)+(E8*800*20)+(E10*800*44)+(E12*800*20)+(E14*800*64))/(228*800)</f>
        <v>26.0166666666667</v>
      </c>
      <c r="F16" s="6"/>
      <c r="G16" s="80" t="n">
        <f aca="false">((G2*800*15)+(G4*800*43)+(G6*800*22)+(G8*800*20)+(G10*800*44)+(G12*800*20)+(G14*800*64))/(228*800)</f>
        <v>23.9418859649123</v>
      </c>
      <c r="H16" s="80" t="n">
        <f aca="false">((H2*800*15)+(H4*800*43)+(H6*800*22)+(H8*800*20)+(H10*800*44)+(H12*800*20)+(H14*800*64))/(228*800)</f>
        <v>24.2322368421053</v>
      </c>
      <c r="I16" s="6"/>
      <c r="J16" s="80" t="n">
        <f aca="false">((J2*800*15)+(J4*800*43)+(J6*800*22)+(J8*800*20)+(J10*800*44)+(J12*800*20)+(J14*800*64))/(228*800)</f>
        <v>24.8949561403509</v>
      </c>
      <c r="K16" s="80" t="n">
        <f aca="false">((K2*800*15)+(K4*800*43)+(K6*800*22)+(K8*800*20)+(K10*800*44)+(K12*800*20)+(K14*800*64))/(228*800)</f>
        <v>25.3752192982456</v>
      </c>
      <c r="L16" s="6"/>
      <c r="M16" s="73" t="n">
        <f aca="false">((M2*800*15)+(M4*800*43)+(M6*800*22)+(M8*800*20)+(M10*800*44)+(M12*800*20)+(M14*800*64))/(228*800)</f>
        <v>30.6054824561404</v>
      </c>
      <c r="N16" s="73" t="n">
        <f aca="false">((N2*800*16)+(N4*800*43)+(N6*800*22)+(N8*800*20)+(N10*800*44)+(N12*800*20)+(N14*800*64))/(229*800)</f>
        <v>30.7347161572052</v>
      </c>
      <c r="O16" s="7"/>
      <c r="P16" s="13" t="n">
        <f aca="false">D16-H16</f>
        <v>1.63114035087719</v>
      </c>
      <c r="Q16" s="13" t="n">
        <f aca="false">E16-G16</f>
        <v>2.07478070175439</v>
      </c>
      <c r="R16" s="6"/>
      <c r="S16" s="13" t="n">
        <f aca="false">M16-E16</f>
        <v>4.58881578947369</v>
      </c>
      <c r="T16" s="13" t="n">
        <f aca="false">N16-D16</f>
        <v>4.87133896422279</v>
      </c>
      <c r="U16" s="6"/>
      <c r="V16" s="13" t="n">
        <f aca="false">D16-K16</f>
        <v>0.48815789473684</v>
      </c>
      <c r="W16" s="13" t="n">
        <f aca="false">E16-J16</f>
        <v>1.12171052631579</v>
      </c>
      <c r="X16" s="4"/>
      <c r="Y16" s="13" t="n">
        <f aca="false">J16-H16</f>
        <v>0.662719298245616</v>
      </c>
      <c r="Z16" s="13" t="n">
        <f aca="false">K16-G16</f>
        <v>1.43333333333333</v>
      </c>
      <c r="AA16" s="6"/>
      <c r="AB16" s="10" t="s">
        <v>64</v>
      </c>
      <c r="AC16" s="80" t="n">
        <f aca="false">((AC2*800*15)+(AC4*800*43)+(AC6*800*22)+(AC8*800*20)+(AC10*800*44)+(AC12*800*20)+(AC14*800*64))/(228*800)</f>
        <v>25.2787280701754</v>
      </c>
      <c r="AD16" s="80" t="n">
        <f aca="false">((AD2*800*15)+(AD4*800*43)+(AD6*800*22)+(AD8*800*20)+(AD10*800*44)+(AD12*800*20)+(AD14*800*64))/(228*800)</f>
        <v>25.6668859649123</v>
      </c>
      <c r="AE16" s="2"/>
      <c r="AF16" s="80" t="n">
        <f aca="false">((AF2*800*16)+(AF4*800*43)+(AF6*800*22)+(AF8*800*20)+(AF10*800*44)+(AF12*800*20)+(AF14*800*64))/(229*800)</f>
        <v>26.8659388646288</v>
      </c>
      <c r="AG16" s="80" t="n">
        <f aca="false">((AG2*800*16)+(AG4*800*43)+(AG6*800*22)+(AG8*800*20)+(AG10*800*44)+(AG12*800*20)+(AG14*800*64))/(229*800)</f>
        <v>27.4936681222707</v>
      </c>
      <c r="AH16" s="2"/>
      <c r="AJ16" s="2"/>
      <c r="AK16" s="24" t="s">
        <v>65</v>
      </c>
      <c r="AL16" s="25" t="n">
        <f aca="false">B12</f>
        <v>2.411</v>
      </c>
      <c r="AM16" s="25" t="n">
        <f aca="false">AL16+0.01</f>
        <v>2.421</v>
      </c>
      <c r="AN16" s="26" t="n">
        <f aca="false">D10</f>
        <v>37.9</v>
      </c>
      <c r="AO16" s="26" t="n">
        <f aca="false">E10</f>
        <v>38</v>
      </c>
      <c r="AP16" s="31" t="n">
        <f aca="false">AN16/AL16</f>
        <v>15.7196184155952</v>
      </c>
      <c r="AQ16" s="31" t="n">
        <f aca="false">AO16/AM16</f>
        <v>15.6959933911607</v>
      </c>
      <c r="AR16" s="2"/>
    </row>
    <row r="17" customFormat="false" ht="10.5" hidden="false" customHeight="true" outlineLevel="0" collapsed="false">
      <c r="A17" s="4"/>
      <c r="B17" s="39"/>
      <c r="C17" s="10"/>
      <c r="D17" s="15" t="s">
        <v>66</v>
      </c>
      <c r="E17" s="15"/>
      <c r="F17" s="6" t="n">
        <v>18</v>
      </c>
      <c r="G17" s="40"/>
      <c r="H17" s="40"/>
      <c r="I17" s="6"/>
      <c r="J17" s="40"/>
      <c r="K17" s="40"/>
      <c r="L17" s="6"/>
      <c r="M17" s="15" t="s">
        <v>67</v>
      </c>
      <c r="N17" s="15"/>
      <c r="O17" s="7"/>
      <c r="P17" s="67" t="s">
        <v>153</v>
      </c>
      <c r="Q17" s="67"/>
      <c r="R17" s="6"/>
      <c r="S17" s="67" t="s">
        <v>154</v>
      </c>
      <c r="T17" s="67"/>
      <c r="U17" s="6"/>
      <c r="V17" s="67" t="s">
        <v>155</v>
      </c>
      <c r="W17" s="67"/>
      <c r="X17" s="4"/>
      <c r="Y17" s="67" t="s">
        <v>156</v>
      </c>
      <c r="Z17" s="67"/>
      <c r="AA17" s="6"/>
      <c r="AB17" s="10"/>
      <c r="AC17" s="15"/>
      <c r="AD17" s="15"/>
      <c r="AE17" s="2"/>
      <c r="AF17" s="15"/>
      <c r="AG17" s="15"/>
      <c r="AH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12" hidden="false" customHeight="true" outlineLevel="0" collapsed="false">
      <c r="A18" s="4"/>
      <c r="B18" s="39"/>
      <c r="C18" s="10" t="s">
        <v>72</v>
      </c>
      <c r="D18" s="80" t="n">
        <v>25.85</v>
      </c>
      <c r="E18" s="80" t="n">
        <v>26</v>
      </c>
      <c r="F18" s="6"/>
      <c r="G18" s="80" t="n">
        <v>23.9</v>
      </c>
      <c r="H18" s="80" t="n">
        <v>24.25</v>
      </c>
      <c r="I18" s="28"/>
      <c r="J18" s="80" t="n">
        <v>24.85</v>
      </c>
      <c r="K18" s="80" t="n">
        <v>25.4</v>
      </c>
      <c r="L18" s="6"/>
      <c r="M18" s="73" t="n">
        <v>28.5</v>
      </c>
      <c r="N18" s="73" t="n">
        <v>30.6</v>
      </c>
      <c r="O18" s="7"/>
      <c r="P18" s="13" t="n">
        <f aca="false">D18-H18</f>
        <v>1.6</v>
      </c>
      <c r="Q18" s="13" t="n">
        <f aca="false">E18-G18</f>
        <v>2.1</v>
      </c>
      <c r="R18" s="6"/>
      <c r="S18" s="13" t="n">
        <f aca="false">M18-E18</f>
        <v>2.5</v>
      </c>
      <c r="T18" s="13" t="n">
        <f aca="false">N18-D18</f>
        <v>4.75</v>
      </c>
      <c r="U18" s="6"/>
      <c r="V18" s="13" t="n">
        <f aca="false">D18-K18</f>
        <v>0.450000000000003</v>
      </c>
      <c r="W18" s="13" t="n">
        <f aca="false">E18-J18</f>
        <v>1.15</v>
      </c>
      <c r="X18" s="4"/>
      <c r="Y18" s="13" t="n">
        <f aca="false">J18-H18</f>
        <v>0.600000000000001</v>
      </c>
      <c r="Z18" s="13" t="n">
        <f aca="false">K18-G18</f>
        <v>1.5</v>
      </c>
      <c r="AA18" s="6"/>
      <c r="AB18" s="10" t="s">
        <v>72</v>
      </c>
      <c r="AC18" s="80" t="n">
        <v>25.3</v>
      </c>
      <c r="AD18" s="80" t="n">
        <v>25.7</v>
      </c>
      <c r="AE18" s="41"/>
      <c r="AF18" s="80" t="n">
        <v>26.8</v>
      </c>
      <c r="AG18" s="80" t="n">
        <v>27.5</v>
      </c>
      <c r="AH18" s="2"/>
      <c r="AJ18" s="2"/>
      <c r="AK18" s="24" t="s">
        <v>45</v>
      </c>
      <c r="AL18" s="29" t="n">
        <f aca="false">(AL14+AL16)/2</f>
        <v>2.3835</v>
      </c>
      <c r="AM18" s="29" t="n">
        <f aca="false">(AM14+AM16)/2</f>
        <v>2.3935</v>
      </c>
      <c r="AN18" s="30" t="n">
        <f aca="false">D10</f>
        <v>37.9</v>
      </c>
      <c r="AO18" s="30" t="n">
        <f aca="false">E10</f>
        <v>38</v>
      </c>
      <c r="AP18" s="31" t="n">
        <f aca="false">AN18/AL18</f>
        <v>15.9009859450388</v>
      </c>
      <c r="AQ18" s="31" t="n">
        <f aca="false">AO18/AM18</f>
        <v>15.8763317317736</v>
      </c>
      <c r="AR18" s="2"/>
    </row>
    <row r="19" customFormat="false" ht="6.75" hidden="false" customHeight="true" outlineLevel="0" collapsed="false">
      <c r="A19" s="42"/>
      <c r="B19" s="42"/>
      <c r="C19" s="42" t="s">
        <v>73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7"/>
      <c r="P19" s="42"/>
      <c r="Q19" s="42"/>
      <c r="R19" s="43"/>
      <c r="S19" s="42"/>
      <c r="T19" s="42"/>
      <c r="U19" s="42"/>
      <c r="V19" s="42"/>
      <c r="W19" s="42"/>
      <c r="X19" s="42"/>
      <c r="Y19" s="44"/>
      <c r="Z19" s="44"/>
      <c r="AA19" s="43"/>
      <c r="AB19" s="42" t="s">
        <v>73</v>
      </c>
      <c r="AC19" s="42"/>
      <c r="AD19" s="42"/>
      <c r="AE19" s="42"/>
      <c r="AF19" s="42"/>
      <c r="AG19" s="42"/>
      <c r="AH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15" hidden="false" customHeight="false" outlineLevel="0" collapsed="false">
      <c r="A20" s="4"/>
      <c r="B20" s="4"/>
      <c r="C20" s="45" t="s">
        <v>74</v>
      </c>
      <c r="D20" s="80" t="n">
        <v>25.75</v>
      </c>
      <c r="E20" s="80" t="n">
        <v>26</v>
      </c>
      <c r="F20" s="6"/>
      <c r="G20" s="81" t="n">
        <v>24.5</v>
      </c>
      <c r="H20" s="81" t="n">
        <v>25</v>
      </c>
      <c r="I20" s="46"/>
      <c r="J20" s="81" t="n">
        <f aca="false">D20-0.6</f>
        <v>25.15</v>
      </c>
      <c r="K20" s="81" t="n">
        <f aca="false">J20+0.5</f>
        <v>25.65</v>
      </c>
      <c r="L20" s="6"/>
      <c r="M20" s="73" t="n">
        <v>30.15</v>
      </c>
      <c r="N20" s="73" t="n">
        <v>30.3</v>
      </c>
      <c r="O20" s="7"/>
      <c r="P20" s="13" t="n">
        <f aca="false">D20-H20</f>
        <v>0.75</v>
      </c>
      <c r="Q20" s="13" t="n">
        <f aca="false">E20-G20</f>
        <v>1.5</v>
      </c>
      <c r="R20" s="6"/>
      <c r="S20" s="13" t="n">
        <f aca="false">M20-E20</f>
        <v>4.15</v>
      </c>
      <c r="T20" s="13" t="n">
        <f aca="false">N20-D20</f>
        <v>4.55</v>
      </c>
      <c r="U20" s="6"/>
      <c r="V20" s="13" t="n">
        <f aca="false">D20-K20</f>
        <v>0.100000000000001</v>
      </c>
      <c r="W20" s="13" t="n">
        <f aca="false">E20-J20</f>
        <v>0.850000000000001</v>
      </c>
      <c r="X20" s="4"/>
      <c r="Y20" s="13" t="n">
        <f aca="false">J20-H20</f>
        <v>0.149999999999999</v>
      </c>
      <c r="Z20" s="13" t="n">
        <f aca="false">K20-G20</f>
        <v>1.15</v>
      </c>
      <c r="AA20" s="6"/>
      <c r="AB20" s="45" t="s">
        <v>74</v>
      </c>
      <c r="AC20" s="80" t="n">
        <f aca="false">D20+0.25</f>
        <v>26</v>
      </c>
      <c r="AD20" s="80" t="n">
        <f aca="false">AC20+0.5</f>
        <v>26.5</v>
      </c>
      <c r="AE20" s="2"/>
      <c r="AF20" s="80" t="n">
        <f aca="false">D20+0.75</f>
        <v>26.5</v>
      </c>
      <c r="AG20" s="80" t="n">
        <f aca="false">AF20+0.5</f>
        <v>27</v>
      </c>
      <c r="AH20" s="2"/>
      <c r="AJ20" s="2"/>
      <c r="AK20" s="24" t="s">
        <v>51</v>
      </c>
      <c r="AL20" s="29" t="n">
        <f aca="false">B14</f>
        <v>2.415</v>
      </c>
      <c r="AM20" s="29" t="n">
        <f aca="false">AL20+0.01</f>
        <v>2.425</v>
      </c>
      <c r="AN20" s="30" t="n">
        <f aca="false">D12</f>
        <v>22.6</v>
      </c>
      <c r="AO20" s="30" t="n">
        <f aca="false">E12</f>
        <v>22.8</v>
      </c>
      <c r="AP20" s="31" t="n">
        <f aca="false">AN20/AL20</f>
        <v>9.35817805383023</v>
      </c>
      <c r="AQ20" s="31" t="n">
        <f aca="false">AO20/AM20</f>
        <v>9.4020618556701</v>
      </c>
      <c r="AR20" s="2"/>
    </row>
    <row r="21" customFormat="false" ht="10.5" hidden="false" customHeight="true" outlineLevel="0" collapsed="false">
      <c r="A21" s="4"/>
      <c r="B21" s="4"/>
      <c r="C21" s="48"/>
      <c r="D21" s="82" t="n">
        <f aca="false">D20-E22</f>
        <v>1.25</v>
      </c>
      <c r="E21" s="82" t="n">
        <f aca="false">E20-D22</f>
        <v>2</v>
      </c>
      <c r="F21" s="6"/>
      <c r="G21" s="49"/>
      <c r="H21" s="49"/>
      <c r="I21" s="46"/>
      <c r="J21" s="49"/>
      <c r="K21" s="49"/>
      <c r="L21" s="6"/>
      <c r="M21" s="11"/>
      <c r="N21" s="11"/>
      <c r="O21" s="7"/>
      <c r="P21" s="67" t="s">
        <v>157</v>
      </c>
      <c r="Q21" s="67"/>
      <c r="R21" s="6"/>
      <c r="S21" s="71" t="s">
        <v>158</v>
      </c>
      <c r="T21" s="71"/>
      <c r="U21" s="6"/>
      <c r="V21" s="67" t="s">
        <v>54</v>
      </c>
      <c r="W21" s="67"/>
      <c r="X21" s="6"/>
      <c r="Y21" s="67" t="s">
        <v>159</v>
      </c>
      <c r="Z21" s="67"/>
      <c r="AA21" s="6"/>
      <c r="AB21" s="10"/>
      <c r="AC21" s="51"/>
      <c r="AD21" s="51"/>
      <c r="AE21" s="2"/>
      <c r="AF21" s="52" t="n">
        <f aca="false">AF20-AG2</f>
        <v>1.5</v>
      </c>
      <c r="AG21" s="52" t="n">
        <f aca="false">AG20-AF2</f>
        <v>4</v>
      </c>
      <c r="AH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15" hidden="false" customHeight="false" outlineLevel="0" collapsed="false">
      <c r="A22" s="4"/>
      <c r="B22" s="4"/>
      <c r="C22" s="10" t="s">
        <v>78</v>
      </c>
      <c r="D22" s="80" t="n">
        <v>24</v>
      </c>
      <c r="E22" s="80" t="n">
        <v>24.5</v>
      </c>
      <c r="F22" s="6"/>
      <c r="G22" s="81" t="n">
        <v>22.75</v>
      </c>
      <c r="H22" s="81" t="n">
        <v>23.25</v>
      </c>
      <c r="I22" s="46"/>
      <c r="J22" s="81" t="n">
        <f aca="false">D22-0.5</f>
        <v>23.5</v>
      </c>
      <c r="K22" s="81" t="n">
        <f aca="false">J22+0.5</f>
        <v>24</v>
      </c>
      <c r="L22" s="6"/>
      <c r="M22" s="73" t="n">
        <v>27.8</v>
      </c>
      <c r="N22" s="73" t="n">
        <v>28</v>
      </c>
      <c r="O22" s="7"/>
      <c r="P22" s="13" t="n">
        <f aca="false">D22-H22</f>
        <v>0.75</v>
      </c>
      <c r="Q22" s="13" t="n">
        <f aca="false">E22-G22</f>
        <v>1.75</v>
      </c>
      <c r="R22" s="6"/>
      <c r="S22" s="13" t="n">
        <f aca="false">M22-E22</f>
        <v>3.3</v>
      </c>
      <c r="T22" s="13" t="n">
        <f aca="false">N22-D22</f>
        <v>4</v>
      </c>
      <c r="U22" s="6"/>
      <c r="V22" s="13" t="n">
        <f aca="false">D22-K22</f>
        <v>0</v>
      </c>
      <c r="W22" s="13" t="n">
        <f aca="false">E22-J22</f>
        <v>1</v>
      </c>
      <c r="X22" s="4"/>
      <c r="Y22" s="13" t="n">
        <f aca="false">J22-H22</f>
        <v>0.25</v>
      </c>
      <c r="Z22" s="13" t="n">
        <f aca="false">K22-G22</f>
        <v>1.25</v>
      </c>
      <c r="AA22" s="6"/>
      <c r="AB22" s="10" t="s">
        <v>78</v>
      </c>
      <c r="AC22" s="80" t="n">
        <f aca="false">D22-0.75</f>
        <v>23.25</v>
      </c>
      <c r="AD22" s="80" t="n">
        <f aca="false">AC22+0.5</f>
        <v>23.75</v>
      </c>
      <c r="AE22" s="2"/>
      <c r="AF22" s="80" t="n">
        <f aca="false">D22+1</f>
        <v>25</v>
      </c>
      <c r="AG22" s="80" t="n">
        <f aca="false">AF22+0.75</f>
        <v>25.75</v>
      </c>
      <c r="AH22" s="2"/>
      <c r="AJ22" s="2"/>
      <c r="AK22" s="53" t="s">
        <v>79</v>
      </c>
      <c r="AL22" s="54" t="n">
        <v>2.91</v>
      </c>
      <c r="AM22" s="54" t="n">
        <v>2.92</v>
      </c>
      <c r="AN22" s="55" t="n">
        <f aca="false">D36</f>
        <v>28.3</v>
      </c>
      <c r="AO22" s="30" t="n">
        <f aca="false">E36</f>
        <v>28.6</v>
      </c>
      <c r="AP22" s="31" t="n">
        <f aca="false">AN22/AL22</f>
        <v>9.72508591065292</v>
      </c>
      <c r="AQ22" s="31" t="n">
        <f aca="false">AO22/AM22</f>
        <v>9.79452054794521</v>
      </c>
      <c r="AR22" s="2"/>
    </row>
    <row r="23" customFormat="false" ht="10.5" hidden="false" customHeight="true" outlineLevel="0" collapsed="false">
      <c r="A23" s="4"/>
      <c r="B23" s="4"/>
      <c r="C23" s="10"/>
      <c r="D23" s="56"/>
      <c r="E23" s="56"/>
      <c r="F23" s="6"/>
      <c r="G23" s="49"/>
      <c r="H23" s="49"/>
      <c r="I23" s="46"/>
      <c r="J23" s="49"/>
      <c r="K23" s="49"/>
      <c r="L23" s="6"/>
      <c r="M23" s="11"/>
      <c r="N23" s="11"/>
      <c r="O23" s="7"/>
      <c r="P23" s="67" t="s">
        <v>80</v>
      </c>
      <c r="Q23" s="67"/>
      <c r="R23" s="6"/>
      <c r="S23" s="67" t="s">
        <v>81</v>
      </c>
      <c r="T23" s="67"/>
      <c r="U23" s="6"/>
      <c r="V23" s="67" t="s">
        <v>54</v>
      </c>
      <c r="W23" s="67"/>
      <c r="X23" s="6"/>
      <c r="Y23" s="67" t="s">
        <v>82</v>
      </c>
      <c r="Z23" s="67"/>
      <c r="AA23" s="6"/>
      <c r="AB23" s="10"/>
      <c r="AC23" s="51"/>
      <c r="AD23" s="51"/>
      <c r="AE23" s="2"/>
      <c r="AF23" s="51"/>
      <c r="AG23" s="51"/>
      <c r="AH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15" hidden="false" customHeight="false" outlineLevel="0" collapsed="false">
      <c r="A24" s="4"/>
      <c r="B24" s="4"/>
      <c r="C24" s="10" t="s">
        <v>83</v>
      </c>
      <c r="D24" s="83" t="n">
        <v>26</v>
      </c>
      <c r="E24" s="83" t="n">
        <v>26.5</v>
      </c>
      <c r="F24" s="6"/>
      <c r="G24" s="81" t="n">
        <v>24.5</v>
      </c>
      <c r="H24" s="81" t="n">
        <v>25</v>
      </c>
      <c r="I24" s="46"/>
      <c r="J24" s="81" t="n">
        <f aca="false">D24-0.5</f>
        <v>25.5</v>
      </c>
      <c r="K24" s="81" t="n">
        <f aca="false">J24+0.5</f>
        <v>26</v>
      </c>
      <c r="L24" s="6"/>
      <c r="M24" s="73" t="n">
        <v>30.5</v>
      </c>
      <c r="N24" s="73" t="n">
        <v>31</v>
      </c>
      <c r="O24" s="7"/>
      <c r="P24" s="13" t="n">
        <f aca="false">D24-H24</f>
        <v>1</v>
      </c>
      <c r="Q24" s="13" t="n">
        <f aca="false">E24-G24</f>
        <v>2</v>
      </c>
      <c r="R24" s="6"/>
      <c r="S24" s="13" t="n">
        <f aca="false">M24-E24</f>
        <v>4</v>
      </c>
      <c r="T24" s="13" t="n">
        <f aca="false">N24-D24</f>
        <v>5</v>
      </c>
      <c r="U24" s="6"/>
      <c r="V24" s="13" t="n">
        <f aca="false">D24-K24</f>
        <v>0</v>
      </c>
      <c r="W24" s="13" t="n">
        <f aca="false">E24-J24</f>
        <v>1</v>
      </c>
      <c r="X24" s="4"/>
      <c r="Y24" s="13" t="n">
        <f aca="false">J24-H24</f>
        <v>0.5</v>
      </c>
      <c r="Z24" s="13" t="n">
        <f aca="false">K24-G24</f>
        <v>1.5</v>
      </c>
      <c r="AA24" s="6"/>
      <c r="AB24" s="10" t="s">
        <v>83</v>
      </c>
      <c r="AC24" s="80" t="n">
        <f aca="false">D24-1.25</f>
        <v>24.75</v>
      </c>
      <c r="AD24" s="80" t="n">
        <f aca="false">AC24+0.75</f>
        <v>25.5</v>
      </c>
      <c r="AE24" s="2"/>
      <c r="AF24" s="80" t="n">
        <f aca="false">D24+0.5</f>
        <v>26.5</v>
      </c>
      <c r="AG24" s="80" t="n">
        <f aca="false">AF24+0.5</f>
        <v>27</v>
      </c>
      <c r="AH24" s="2"/>
      <c r="AJ24" s="2"/>
      <c r="AK24" s="53" t="s">
        <v>84</v>
      </c>
      <c r="AL24" s="54" t="n">
        <v>3.15</v>
      </c>
      <c r="AM24" s="54" t="n">
        <v>3.16</v>
      </c>
      <c r="AN24" s="30" t="n">
        <f aca="false">D38</f>
        <v>30.75</v>
      </c>
      <c r="AO24" s="30" t="n">
        <f aca="false">E38</f>
        <v>31.25</v>
      </c>
      <c r="AP24" s="31" t="n">
        <f aca="false">AN24/AL24</f>
        <v>9.76190476190476</v>
      </c>
      <c r="AQ24" s="31" t="n">
        <f aca="false">AO24/AM24</f>
        <v>9.88924050632911</v>
      </c>
      <c r="AR24" s="2"/>
    </row>
    <row r="25" customFormat="false" ht="10.5" hidden="false" customHeight="true" outlineLevel="0" collapsed="false">
      <c r="A25" s="4"/>
      <c r="B25" s="4"/>
      <c r="C25" s="10"/>
      <c r="D25" s="56"/>
      <c r="E25" s="56"/>
      <c r="F25" s="6"/>
      <c r="G25" s="32"/>
      <c r="H25" s="32"/>
      <c r="I25" s="46"/>
      <c r="J25" s="32"/>
      <c r="K25" s="32"/>
      <c r="L25" s="6"/>
      <c r="M25" s="11"/>
      <c r="N25" s="11"/>
      <c r="O25" s="7"/>
      <c r="P25" s="67" t="s">
        <v>80</v>
      </c>
      <c r="Q25" s="67"/>
      <c r="R25" s="6"/>
      <c r="S25" s="67" t="s">
        <v>85</v>
      </c>
      <c r="T25" s="67"/>
      <c r="U25" s="6"/>
      <c r="V25" s="67" t="s">
        <v>86</v>
      </c>
      <c r="W25" s="67"/>
      <c r="X25" s="6"/>
      <c r="Y25" s="67" t="s">
        <v>54</v>
      </c>
      <c r="Z25" s="67"/>
      <c r="AA25" s="6"/>
      <c r="AB25" s="10"/>
      <c r="AC25" s="51"/>
      <c r="AD25" s="51"/>
      <c r="AE25" s="2"/>
      <c r="AF25" s="51"/>
      <c r="AG25" s="51"/>
      <c r="AH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15" hidden="false" customHeight="false" outlineLevel="0" collapsed="false">
      <c r="A26" s="4"/>
      <c r="B26" s="4"/>
      <c r="C26" s="10" t="s">
        <v>87</v>
      </c>
      <c r="D26" s="83" t="n">
        <v>31</v>
      </c>
      <c r="E26" s="83" t="n">
        <v>31.5</v>
      </c>
      <c r="F26" s="6"/>
      <c r="G26" s="81" t="n">
        <v>28.5</v>
      </c>
      <c r="H26" s="81" t="n">
        <v>29.25</v>
      </c>
      <c r="I26" s="46"/>
      <c r="J26" s="81" t="n">
        <f aca="false">D26-0.5</f>
        <v>30.5</v>
      </c>
      <c r="K26" s="81" t="n">
        <f aca="false">J26+0.5</f>
        <v>31</v>
      </c>
      <c r="L26" s="6"/>
      <c r="M26" s="73" t="n">
        <v>37.5</v>
      </c>
      <c r="N26" s="73" t="n">
        <v>38</v>
      </c>
      <c r="O26" s="57"/>
      <c r="P26" s="13" t="n">
        <f aca="false">D26-H26</f>
        <v>1.75</v>
      </c>
      <c r="Q26" s="13" t="n">
        <f aca="false">E26-G26</f>
        <v>3</v>
      </c>
      <c r="R26" s="6"/>
      <c r="S26" s="13" t="n">
        <f aca="false">M26-E26</f>
        <v>6</v>
      </c>
      <c r="T26" s="13" t="n">
        <f aca="false">N26-D26</f>
        <v>7</v>
      </c>
      <c r="U26" s="6"/>
      <c r="V26" s="13" t="n">
        <f aca="false">D26-K26</f>
        <v>0</v>
      </c>
      <c r="W26" s="13" t="n">
        <f aca="false">E26-J26</f>
        <v>1</v>
      </c>
      <c r="X26" s="4"/>
      <c r="Y26" s="13" t="n">
        <f aca="false">J26-H26</f>
        <v>1.25</v>
      </c>
      <c r="Z26" s="13" t="n">
        <f aca="false">K26-G26</f>
        <v>2.5</v>
      </c>
      <c r="AA26" s="6"/>
      <c r="AB26" s="10" t="s">
        <v>87</v>
      </c>
      <c r="AC26" s="80" t="n">
        <f aca="false">D26-0.75</f>
        <v>30.25</v>
      </c>
      <c r="AD26" s="80" t="n">
        <f aca="false">AC26+0.75</f>
        <v>31</v>
      </c>
      <c r="AE26" s="2"/>
      <c r="AF26" s="80" t="n">
        <f aca="false">D26+0.5</f>
        <v>31.5</v>
      </c>
      <c r="AG26" s="80" t="n">
        <f aca="false">AF26+0.5</f>
        <v>32</v>
      </c>
      <c r="AH26" s="2"/>
      <c r="AJ26" s="2"/>
      <c r="AK26" s="53" t="s">
        <v>88</v>
      </c>
      <c r="AL26" s="54" t="n">
        <v>3.26</v>
      </c>
      <c r="AM26" s="54" t="n">
        <v>3.27</v>
      </c>
      <c r="AN26" s="30" t="n">
        <f aca="false">D40</f>
        <v>31.5</v>
      </c>
      <c r="AO26" s="30" t="n">
        <f aca="false">E40</f>
        <v>32</v>
      </c>
      <c r="AP26" s="31" t="n">
        <f aca="false">AN26/AL26</f>
        <v>9.66257668711657</v>
      </c>
      <c r="AQ26" s="31" t="n">
        <f aca="false">AO26/AM26</f>
        <v>9.78593272171254</v>
      </c>
      <c r="AR26" s="2"/>
    </row>
    <row r="27" customFormat="false" ht="10.5" hidden="false" customHeight="true" outlineLevel="0" collapsed="false">
      <c r="A27" s="4"/>
      <c r="B27" s="4"/>
      <c r="C27" s="10"/>
      <c r="D27" s="58"/>
      <c r="E27" s="58"/>
      <c r="F27" s="6"/>
      <c r="G27" s="32"/>
      <c r="H27" s="32"/>
      <c r="I27" s="46"/>
      <c r="J27" s="32"/>
      <c r="K27" s="32"/>
      <c r="L27" s="6"/>
      <c r="M27" s="11"/>
      <c r="N27" s="11"/>
      <c r="O27" s="7"/>
      <c r="P27" s="67" t="s">
        <v>89</v>
      </c>
      <c r="Q27" s="67"/>
      <c r="R27" s="6"/>
      <c r="S27" s="67" t="s">
        <v>90</v>
      </c>
      <c r="T27" s="67"/>
      <c r="U27" s="6"/>
      <c r="V27" s="67" t="s">
        <v>91</v>
      </c>
      <c r="W27" s="67"/>
      <c r="X27" s="6"/>
      <c r="Y27" s="67" t="s">
        <v>92</v>
      </c>
      <c r="Z27" s="67"/>
      <c r="AA27" s="6"/>
      <c r="AB27" s="10"/>
      <c r="AC27" s="51"/>
      <c r="AD27" s="51"/>
      <c r="AE27" s="2"/>
      <c r="AF27" s="51"/>
      <c r="AG27" s="51"/>
      <c r="AH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15" hidden="false" customHeight="false" outlineLevel="0" collapsed="false">
      <c r="A28" s="4"/>
      <c r="B28" s="4"/>
      <c r="C28" s="10" t="s">
        <v>93</v>
      </c>
      <c r="D28" s="81" t="n">
        <v>39</v>
      </c>
      <c r="E28" s="81" t="n">
        <v>39.5</v>
      </c>
      <c r="F28" s="6" t="n">
        <v>24.4</v>
      </c>
      <c r="G28" s="81" t="n">
        <v>35</v>
      </c>
      <c r="H28" s="81" t="n">
        <v>35.25</v>
      </c>
      <c r="I28" s="46"/>
      <c r="J28" s="81" t="n">
        <f aca="false">D28-1</f>
        <v>38</v>
      </c>
      <c r="K28" s="81" t="n">
        <f aca="false">J28+0.75</f>
        <v>38.75</v>
      </c>
      <c r="L28" s="6"/>
      <c r="M28" s="77" t="n">
        <v>47.4</v>
      </c>
      <c r="N28" s="77" t="n">
        <v>47.4</v>
      </c>
      <c r="O28" s="7"/>
      <c r="P28" s="13" t="n">
        <f aca="false">D28-H28</f>
        <v>3.75</v>
      </c>
      <c r="Q28" s="13" t="n">
        <f aca="false">E28-G28</f>
        <v>4.5</v>
      </c>
      <c r="R28" s="6"/>
      <c r="S28" s="13" t="n">
        <f aca="false">M28-E28</f>
        <v>7.9</v>
      </c>
      <c r="T28" s="13" t="n">
        <f aca="false">N28-D28</f>
        <v>8.4</v>
      </c>
      <c r="U28" s="6"/>
      <c r="V28" s="13" t="n">
        <f aca="false">D28-K28</f>
        <v>0.25</v>
      </c>
      <c r="W28" s="13" t="n">
        <f aca="false">E28-J28</f>
        <v>1.5</v>
      </c>
      <c r="X28" s="4"/>
      <c r="Y28" s="13" t="n">
        <f aca="false">J28-H28</f>
        <v>2.75</v>
      </c>
      <c r="Z28" s="13" t="n">
        <f aca="false">K28-G28</f>
        <v>3.75</v>
      </c>
      <c r="AA28" s="6"/>
      <c r="AB28" s="10" t="s">
        <v>93</v>
      </c>
      <c r="AC28" s="80" t="n">
        <f aca="false">D28-0.75</f>
        <v>38.25</v>
      </c>
      <c r="AD28" s="80" t="n">
        <f aca="false">AC28+0.75</f>
        <v>39</v>
      </c>
      <c r="AE28" s="2"/>
      <c r="AF28" s="81" t="n">
        <f aca="false">D28+1.25</f>
        <v>40.25</v>
      </c>
      <c r="AG28" s="81" t="n">
        <f aca="false">AF28+0.5</f>
        <v>40.75</v>
      </c>
      <c r="AH28" s="2"/>
      <c r="AJ28" s="2"/>
      <c r="AK28" s="53" t="s">
        <v>166</v>
      </c>
      <c r="AL28" s="54" t="n">
        <v>3.34</v>
      </c>
      <c r="AM28" s="54" t="n">
        <v>3.36</v>
      </c>
      <c r="AN28" s="30" t="n">
        <f aca="false">D42</f>
        <v>32</v>
      </c>
      <c r="AO28" s="30" t="n">
        <f aca="false">E42</f>
        <v>33</v>
      </c>
      <c r="AP28" s="31" t="n">
        <f aca="false">AN28/AL28</f>
        <v>9.58083832335329</v>
      </c>
      <c r="AQ28" s="31" t="n">
        <f aca="false">AO28/AM28</f>
        <v>9.82142857142857</v>
      </c>
      <c r="AR28" s="2"/>
    </row>
    <row r="29" customFormat="false" ht="10.5" hidden="false" customHeight="true" outlineLevel="0" collapsed="false">
      <c r="A29" s="4"/>
      <c r="B29" s="4"/>
      <c r="C29" s="19" t="s">
        <v>94</v>
      </c>
      <c r="D29" s="19" t="n">
        <f aca="false">D28-E10</f>
        <v>1</v>
      </c>
      <c r="E29" s="19" t="n">
        <f aca="false">E28-D10</f>
        <v>1.6</v>
      </c>
      <c r="F29" s="6"/>
      <c r="G29" s="19" t="n">
        <f aca="false">G28-H10</f>
        <v>0.75</v>
      </c>
      <c r="H29" s="19" t="n">
        <f aca="false">H28-G10</f>
        <v>1.5</v>
      </c>
      <c r="I29" s="46"/>
      <c r="J29" s="59"/>
      <c r="K29" s="59"/>
      <c r="L29" s="6"/>
      <c r="M29" s="84" t="n">
        <f aca="false">M28-H28</f>
        <v>12.15</v>
      </c>
      <c r="N29" s="84" t="n">
        <f aca="false">N28-G28</f>
        <v>12.4</v>
      </c>
      <c r="O29" s="7"/>
      <c r="P29" s="67" t="s">
        <v>160</v>
      </c>
      <c r="Q29" s="67"/>
      <c r="R29" s="6"/>
      <c r="S29" s="67" t="s">
        <v>96</v>
      </c>
      <c r="T29" s="67"/>
      <c r="U29" s="6"/>
      <c r="V29" s="67" t="s">
        <v>97</v>
      </c>
      <c r="W29" s="67"/>
      <c r="X29" s="6"/>
      <c r="Y29" s="67" t="s">
        <v>98</v>
      </c>
      <c r="Z29" s="67"/>
      <c r="AA29" s="6"/>
      <c r="AB29" s="10" t="s">
        <v>73</v>
      </c>
      <c r="AC29" s="51"/>
      <c r="AD29" s="51"/>
      <c r="AE29" s="2"/>
      <c r="AF29" s="51"/>
      <c r="AG29" s="51"/>
      <c r="AH29" s="2"/>
      <c r="AJ29" s="2"/>
      <c r="AK29" s="2"/>
      <c r="AL29" s="2"/>
      <c r="AM29" s="2"/>
      <c r="AN29" s="2"/>
      <c r="AO29" s="2"/>
      <c r="AP29" s="2"/>
      <c r="AQ29" s="2"/>
      <c r="AR29" s="2"/>
    </row>
    <row r="30" customFormat="false" ht="15" hidden="false" customHeight="false" outlineLevel="0" collapsed="false">
      <c r="A30" s="4"/>
      <c r="B30" s="4"/>
      <c r="C30" s="10" t="s">
        <v>99</v>
      </c>
      <c r="D30" s="81" t="n">
        <v>24.65</v>
      </c>
      <c r="E30" s="81" t="n">
        <v>24.95</v>
      </c>
      <c r="F30" s="6"/>
      <c r="G30" s="81" t="n">
        <v>23.5</v>
      </c>
      <c r="H30" s="81" t="n">
        <v>24.25</v>
      </c>
      <c r="I30" s="46"/>
      <c r="J30" s="81" t="n">
        <f aca="false">D30-0.75</f>
        <v>23.9</v>
      </c>
      <c r="K30" s="81" t="n">
        <f aca="false">J30+0.5</f>
        <v>24.4</v>
      </c>
      <c r="L30" s="6"/>
      <c r="M30" s="73" t="n">
        <v>28.6</v>
      </c>
      <c r="N30" s="73" t="n">
        <v>28.9</v>
      </c>
      <c r="O30" s="7"/>
      <c r="P30" s="13" t="n">
        <f aca="false">D30-H30</f>
        <v>0.399999999999999</v>
      </c>
      <c r="Q30" s="13" t="n">
        <f aca="false">E30-G30</f>
        <v>1.45</v>
      </c>
      <c r="R30" s="6"/>
      <c r="S30" s="13" t="n">
        <f aca="false">M30-E30</f>
        <v>3.65</v>
      </c>
      <c r="T30" s="13" t="n">
        <f aca="false">N30-D30</f>
        <v>4.25</v>
      </c>
      <c r="U30" s="6"/>
      <c r="V30" s="13" t="n">
        <f aca="false">D30-K30</f>
        <v>0.25</v>
      </c>
      <c r="W30" s="13" t="n">
        <f aca="false">E30-J30</f>
        <v>1.05</v>
      </c>
      <c r="X30" s="4"/>
      <c r="Y30" s="13" t="n">
        <f aca="false">J30-H30</f>
        <v>-0.350000000000001</v>
      </c>
      <c r="Z30" s="13" t="n">
        <f aca="false">K30-G30</f>
        <v>0.899999999999999</v>
      </c>
      <c r="AA30" s="6"/>
      <c r="AB30" s="10" t="s">
        <v>99</v>
      </c>
      <c r="AC30" s="80" t="n">
        <f aca="false">D30-1</f>
        <v>23.65</v>
      </c>
      <c r="AD30" s="80" t="n">
        <f aca="false">AC30+0.75</f>
        <v>24.4</v>
      </c>
      <c r="AE30" s="2"/>
      <c r="AF30" s="81" t="n">
        <f aca="false">D30+0.75</f>
        <v>25.4</v>
      </c>
      <c r="AG30" s="81" t="n">
        <f aca="false">AF30+0.75</f>
        <v>26.15</v>
      </c>
      <c r="AH30" s="2"/>
      <c r="AJ30" s="2"/>
      <c r="AK30" s="53" t="s">
        <v>167</v>
      </c>
      <c r="AL30" s="54" t="n">
        <v>3.43</v>
      </c>
      <c r="AM30" s="54" t="n">
        <v>3.44</v>
      </c>
      <c r="AN30" s="30" t="n">
        <f aca="false">D44</f>
        <v>32.5</v>
      </c>
      <c r="AO30" s="30" t="n">
        <f aca="false">E44</f>
        <v>33.5</v>
      </c>
      <c r="AP30" s="31" t="n">
        <f aca="false">AN30/AL30</f>
        <v>9.47521865889213</v>
      </c>
      <c r="AQ30" s="31" t="n">
        <f aca="false">AO30/AM30</f>
        <v>9.73837209302326</v>
      </c>
      <c r="AR30" s="2"/>
    </row>
    <row r="31" customFormat="false" ht="10.5" hidden="false" customHeight="true" outlineLevel="0" collapsed="false">
      <c r="A31" s="4"/>
      <c r="B31" s="4"/>
      <c r="C31" s="10"/>
      <c r="D31" s="61"/>
      <c r="E31" s="61"/>
      <c r="F31" s="6"/>
      <c r="G31" s="59"/>
      <c r="H31" s="59"/>
      <c r="I31" s="46"/>
      <c r="J31" s="59"/>
      <c r="K31" s="59"/>
      <c r="L31" s="6"/>
      <c r="M31" s="11"/>
      <c r="N31" s="11"/>
      <c r="O31" s="7"/>
      <c r="P31" s="67" t="s">
        <v>97</v>
      </c>
      <c r="Q31" s="67"/>
      <c r="R31" s="6"/>
      <c r="S31" s="67" t="s">
        <v>100</v>
      </c>
      <c r="T31" s="67"/>
      <c r="U31" s="6"/>
      <c r="V31" s="67" t="s">
        <v>35</v>
      </c>
      <c r="W31" s="67"/>
      <c r="X31" s="6"/>
      <c r="Y31" s="67" t="s">
        <v>80</v>
      </c>
      <c r="Z31" s="67"/>
      <c r="AA31" s="6"/>
      <c r="AB31" s="10"/>
      <c r="AC31" s="51"/>
      <c r="AD31" s="51"/>
      <c r="AE31" s="2"/>
      <c r="AF31" s="51"/>
      <c r="AG31" s="51"/>
      <c r="AH31" s="2"/>
      <c r="AJ31" s="2"/>
      <c r="AK31" s="2"/>
      <c r="AL31" s="2"/>
      <c r="AM31" s="2"/>
      <c r="AN31" s="2"/>
      <c r="AO31" s="2"/>
      <c r="AP31" s="2"/>
      <c r="AQ31" s="2"/>
      <c r="AR31" s="2"/>
    </row>
    <row r="32" customFormat="false" ht="15" hidden="false" customHeight="true" outlineLevel="0" collapsed="false">
      <c r="A32" s="4"/>
      <c r="B32" s="4"/>
      <c r="C32" s="10" t="s">
        <v>101</v>
      </c>
      <c r="D32" s="81" t="n">
        <v>25.4</v>
      </c>
      <c r="E32" s="81" t="n">
        <v>25.75</v>
      </c>
      <c r="F32" s="6"/>
      <c r="G32" s="81" t="n">
        <v>24.25</v>
      </c>
      <c r="H32" s="81" t="n">
        <v>24.75</v>
      </c>
      <c r="I32" s="46"/>
      <c r="J32" s="81" t="n">
        <f aca="false">D32-0.5</f>
        <v>24.9</v>
      </c>
      <c r="K32" s="81" t="n">
        <f aca="false">J32+0.5</f>
        <v>25.4</v>
      </c>
      <c r="L32" s="6"/>
      <c r="M32" s="73" t="n">
        <v>26.7</v>
      </c>
      <c r="N32" s="73" t="n">
        <v>26.8</v>
      </c>
      <c r="O32" s="7"/>
      <c r="P32" s="13" t="n">
        <f aca="false">D32-H32</f>
        <v>0.649999999999999</v>
      </c>
      <c r="Q32" s="13" t="n">
        <f aca="false">E32-G32</f>
        <v>1.5</v>
      </c>
      <c r="R32" s="10"/>
      <c r="S32" s="13" t="n">
        <f aca="false">M32-E32</f>
        <v>0.949999999999999</v>
      </c>
      <c r="T32" s="13" t="n">
        <f aca="false">N32-D32</f>
        <v>1.4</v>
      </c>
      <c r="U32" s="10"/>
      <c r="V32" s="13" t="n">
        <f aca="false">D32-K32</f>
        <v>0</v>
      </c>
      <c r="W32" s="13" t="n">
        <f aca="false">E32-J32</f>
        <v>0.850000000000001</v>
      </c>
      <c r="X32" s="4"/>
      <c r="Y32" s="13" t="n">
        <f aca="false">J32-H32</f>
        <v>0.149999999999999</v>
      </c>
      <c r="Z32" s="13" t="n">
        <f aca="false">K32-G32</f>
        <v>1.15</v>
      </c>
      <c r="AA32" s="6"/>
      <c r="AB32" s="10" t="s">
        <v>101</v>
      </c>
      <c r="AC32" s="80" t="n">
        <f aca="false">D32-1</f>
        <v>24.4</v>
      </c>
      <c r="AD32" s="80" t="n">
        <f aca="false">AC32+0.75</f>
        <v>25.15</v>
      </c>
      <c r="AE32" s="2"/>
      <c r="AF32" s="81" t="n">
        <f aca="false">D32+0.75</f>
        <v>26.15</v>
      </c>
      <c r="AG32" s="81" t="n">
        <f aca="false">AF32+0.75</f>
        <v>26.9</v>
      </c>
      <c r="AH32" s="2"/>
      <c r="AJ32" s="2"/>
      <c r="AK32" s="53" t="s">
        <v>168</v>
      </c>
      <c r="AL32" s="54" t="n">
        <v>3.51</v>
      </c>
      <c r="AM32" s="54" t="n">
        <v>3.53</v>
      </c>
      <c r="AN32" s="30" t="n">
        <f aca="false">D46</f>
        <v>31.5</v>
      </c>
      <c r="AO32" s="30" t="n">
        <f aca="false">E46</f>
        <v>32.5</v>
      </c>
      <c r="AP32" s="31" t="n">
        <f aca="false">AN32/AL32</f>
        <v>8.97435897435897</v>
      </c>
      <c r="AQ32" s="31" t="n">
        <f aca="false">AO32/AM32</f>
        <v>9.20679886685553</v>
      </c>
      <c r="AR32" s="2"/>
    </row>
    <row r="33" customFormat="false" ht="9" hidden="false" customHeight="true" outlineLevel="0" collapsed="false">
      <c r="A33" s="4"/>
      <c r="B33" s="4"/>
      <c r="C33" s="10"/>
      <c r="D33" s="61"/>
      <c r="E33" s="61"/>
      <c r="F33" s="6"/>
      <c r="G33" s="32"/>
      <c r="H33" s="32"/>
      <c r="I33" s="46"/>
      <c r="J33" s="32"/>
      <c r="K33" s="32"/>
      <c r="L33" s="6"/>
      <c r="M33" s="11"/>
      <c r="N33" s="11"/>
      <c r="O33" s="7"/>
      <c r="P33" s="67" t="s">
        <v>161</v>
      </c>
      <c r="Q33" s="67"/>
      <c r="R33" s="10"/>
      <c r="S33" s="67" t="s">
        <v>102</v>
      </c>
      <c r="T33" s="67"/>
      <c r="U33" s="10"/>
      <c r="V33" s="67" t="s">
        <v>103</v>
      </c>
      <c r="W33" s="67"/>
      <c r="X33" s="6"/>
      <c r="Y33" s="67" t="s">
        <v>54</v>
      </c>
      <c r="Z33" s="67"/>
      <c r="AA33" s="6"/>
      <c r="AB33" s="10"/>
      <c r="AC33" s="51"/>
      <c r="AD33" s="51"/>
      <c r="AE33" s="2"/>
      <c r="AF33" s="51"/>
      <c r="AG33" s="51"/>
      <c r="AH33" s="2"/>
      <c r="AJ33" s="2"/>
      <c r="AK33" s="2"/>
      <c r="AL33" s="2"/>
      <c r="AM33" s="2"/>
      <c r="AN33" s="2"/>
      <c r="AO33" s="2"/>
      <c r="AP33" s="2"/>
      <c r="AQ33" s="2"/>
      <c r="AR33" s="2"/>
    </row>
    <row r="34" customFormat="false" ht="15" hidden="false" customHeight="true" outlineLevel="0" collapsed="false">
      <c r="A34" s="4"/>
      <c r="B34" s="4"/>
      <c r="C34" s="10" t="s">
        <v>104</v>
      </c>
      <c r="D34" s="81" t="n">
        <f aca="false">((D20*800*42)+(D22*800*43)+(D24*800*21)+(D26*800*21)+(D28*800*43)+(D30*800*21)+(D32*800*64))/(255*800)</f>
        <v>27.9637254901961</v>
      </c>
      <c r="E34" s="81" t="n">
        <f aca="false">((E20*800*42)+(E22*800*43)+(E24*800*21)+(E26*800*21)+(E28*800*43)+(E30*800*21)+(E32*800*64))/(255*800)</f>
        <v>28.368431372549</v>
      </c>
      <c r="F34" s="6"/>
      <c r="G34" s="81" t="n">
        <f aca="false">((G20*800*42)+(G22*800*43)+(G24*800*21)+(G26*800*21)+(G28*800*43)+(G30*800*21)+(G32*800*64))/(255*800)</f>
        <v>26.1598039215686</v>
      </c>
      <c r="H34" s="81" t="n">
        <f aca="false">((H20*800*42)+(H22*800*43)+(H24*800*21)+(H26*800*21)+(H28*800*43)+(H30*800*21)+(H32*800*64))/(255*800)</f>
        <v>26.6588235294118</v>
      </c>
      <c r="I34" s="6"/>
      <c r="J34" s="81" t="n">
        <f aca="false">((J20*800*42)+(J22*800*43)+(J24*800*21)+(J26*800*21)+(J28*800*43)+(J30*800*21)+(J32*800*64))/(255*800)</f>
        <v>27.3423529411765</v>
      </c>
      <c r="K34" s="81" t="n">
        <f aca="false">((K20*800*42)+(K22*800*43)+(K24*800*21)+(K26*800*21)+(K28*800*43)+(K30*800*21)+(K32*800*64))/(255*800)</f>
        <v>27.8845098039216</v>
      </c>
      <c r="L34" s="6" t="s">
        <v>73</v>
      </c>
      <c r="M34" s="73" t="n">
        <f aca="false">((M20*800*42)+(M22*800*43)+(M24*800*21)+(M26*800*21)+(M28*800*43)+(M30*800*21)+(M32*800*64))/(255*800)</f>
        <v>32.303137254902</v>
      </c>
      <c r="N34" s="73" t="n">
        <f aca="false">((N20*800*42)+(N22*800*43)+(N24*800*21)+(N26*800*21)+(N28*800*43)+(N30*800*21)+(N32*800*64))/(255*800)</f>
        <v>32.4937254901961</v>
      </c>
      <c r="O34" s="7"/>
      <c r="P34" s="13" t="n">
        <f aca="false">D34-H34</f>
        <v>1.30490196078431</v>
      </c>
      <c r="Q34" s="13" t="n">
        <f aca="false">E34-G34</f>
        <v>2.20862745098039</v>
      </c>
      <c r="R34" s="10"/>
      <c r="S34" s="13" t="n">
        <f aca="false">M34-E34</f>
        <v>3.93470588235294</v>
      </c>
      <c r="T34" s="13" t="n">
        <f aca="false">N34-D34</f>
        <v>4.53</v>
      </c>
      <c r="U34" s="10"/>
      <c r="V34" s="13" t="n">
        <f aca="false">D34-K34</f>
        <v>0.0792156862745124</v>
      </c>
      <c r="W34" s="13" t="n">
        <f aca="false">E34-J34</f>
        <v>1.02607843137255</v>
      </c>
      <c r="X34" s="4"/>
      <c r="Y34" s="13" t="n">
        <f aca="false">J34-H34</f>
        <v>0.683529411764706</v>
      </c>
      <c r="Z34" s="13" t="n">
        <f aca="false">K34-G34</f>
        <v>1.72470588235294</v>
      </c>
      <c r="AA34" s="6"/>
      <c r="AB34" s="10" t="s">
        <v>105</v>
      </c>
      <c r="AC34" s="80" t="n">
        <f aca="false">((AC20*800*42)+(AC22*800*43)+(AC24*800*21)+(AC26*800*21)+(AC28*800*43)+(AC30*800*21)+(AC32*800*64))/(255*800)</f>
        <v>27.2539215686275</v>
      </c>
      <c r="AD34" s="80" t="n">
        <f aca="false">((AD20*800*42)+(AD22*800*43)+(AD24*800*21)+(AD26*800*21)+(AD28*800*43)+(AD30*800*21)+(AD32*800*64))/(255*800)</f>
        <v>27.9205882352941</v>
      </c>
      <c r="AE34" s="2"/>
      <c r="AF34" s="81" t="n">
        <f aca="false">((AF20*800*42)+(AF22*800*43)+(AF24*800*21)+(AF26*800*21)+(AF28*800*43)+(AF30*800*21)+(AF32*800*64))/(255*800)</f>
        <v>28.7990196078431</v>
      </c>
      <c r="AG34" s="81" t="n">
        <f aca="false">((AG20*800*42)+(AG22*800*43)+(AG24*800*21)+(AG26*800*21)+(AG28*800*43)+(AG30*800*21)+(AG32*800*64))/(255*800)</f>
        <v>29.4245098039216</v>
      </c>
      <c r="AH34" s="2"/>
      <c r="AJ34" s="2"/>
      <c r="AK34" s="53" t="s">
        <v>169</v>
      </c>
      <c r="AL34" s="54" t="n">
        <v>3.6</v>
      </c>
      <c r="AM34" s="54" t="n">
        <v>3.62</v>
      </c>
      <c r="AN34" s="30" t="n">
        <f aca="false">D48</f>
        <v>0</v>
      </c>
      <c r="AO34" s="30" t="n">
        <f aca="false">E48</f>
        <v>0</v>
      </c>
      <c r="AP34" s="31" t="n">
        <f aca="false">AN34/AL34</f>
        <v>0</v>
      </c>
      <c r="AQ34" s="31" t="n">
        <f aca="false">AO34/AM34</f>
        <v>0</v>
      </c>
      <c r="AR34" s="2"/>
    </row>
    <row r="35" customFormat="false" ht="9.75" hidden="false" customHeight="true" outlineLevel="0" collapsed="false">
      <c r="A35" s="4"/>
      <c r="B35" s="4"/>
      <c r="C35" s="10"/>
      <c r="D35" s="61"/>
      <c r="E35" s="61"/>
      <c r="F35" s="6"/>
      <c r="G35" s="37"/>
      <c r="H35" s="38"/>
      <c r="I35" s="6"/>
      <c r="J35" s="37"/>
      <c r="K35" s="38"/>
      <c r="L35" s="6"/>
      <c r="M35" s="11"/>
      <c r="N35" s="11"/>
      <c r="O35" s="7"/>
      <c r="P35" s="67" t="s">
        <v>162</v>
      </c>
      <c r="Q35" s="67"/>
      <c r="R35" s="10"/>
      <c r="S35" s="67" t="s">
        <v>107</v>
      </c>
      <c r="T35" s="67"/>
      <c r="U35" s="10"/>
      <c r="V35" s="67" t="s">
        <v>108</v>
      </c>
      <c r="W35" s="67"/>
      <c r="X35" s="10"/>
      <c r="Y35" s="67" t="s">
        <v>109</v>
      </c>
      <c r="Z35" s="67"/>
      <c r="AA35" s="6"/>
      <c r="AB35" s="10"/>
      <c r="AC35" s="61"/>
      <c r="AD35" s="61"/>
      <c r="AE35" s="2"/>
      <c r="AF35" s="51"/>
      <c r="AG35" s="51"/>
      <c r="AH35" s="2"/>
      <c r="AJ35" s="2"/>
      <c r="AK35" s="2"/>
      <c r="AL35" s="2"/>
      <c r="AM35" s="2"/>
      <c r="AN35" s="2"/>
      <c r="AO35" s="2"/>
      <c r="AP35" s="2"/>
      <c r="AQ35" s="2"/>
      <c r="AR35" s="2"/>
    </row>
    <row r="36" customFormat="false" ht="15" hidden="false" customHeight="true" outlineLevel="0" collapsed="false">
      <c r="A36" s="4"/>
      <c r="B36" s="4"/>
      <c r="C36" s="10" t="s">
        <v>110</v>
      </c>
      <c r="D36" s="81" t="n">
        <v>28.3</v>
      </c>
      <c r="E36" s="81" t="n">
        <v>28.6</v>
      </c>
      <c r="F36" s="6"/>
      <c r="G36" s="81" t="n">
        <v>26.25</v>
      </c>
      <c r="H36" s="81" t="n">
        <v>26.6</v>
      </c>
      <c r="I36" s="6" t="n">
        <v>27.5</v>
      </c>
      <c r="J36" s="81" t="n">
        <v>27</v>
      </c>
      <c r="K36" s="81" t="n">
        <v>27.75</v>
      </c>
      <c r="L36" s="6"/>
      <c r="M36" s="73" t="n">
        <v>32.3</v>
      </c>
      <c r="N36" s="73" t="n">
        <v>32.6</v>
      </c>
      <c r="O36" s="62" t="n">
        <v>33.7</v>
      </c>
      <c r="P36" s="13" t="n">
        <f aca="false">D36-H36</f>
        <v>1.7</v>
      </c>
      <c r="Q36" s="13" t="n">
        <f aca="false">E36-G36</f>
        <v>2.35</v>
      </c>
      <c r="R36" s="10"/>
      <c r="S36" s="13" t="n">
        <f aca="false">M36-E36</f>
        <v>3.7</v>
      </c>
      <c r="T36" s="13" t="n">
        <f aca="false">N36-D36</f>
        <v>4.3</v>
      </c>
      <c r="U36" s="10"/>
      <c r="V36" s="13" t="n">
        <f aca="false">D36-K36</f>
        <v>0.550000000000001</v>
      </c>
      <c r="W36" s="13" t="n">
        <f aca="false">E36-J36</f>
        <v>1.6</v>
      </c>
      <c r="X36" s="4"/>
      <c r="Y36" s="13" t="n">
        <f aca="false">J36-H36</f>
        <v>0.399999999999999</v>
      </c>
      <c r="Z36" s="13" t="n">
        <f aca="false">K36-G36</f>
        <v>1.5</v>
      </c>
      <c r="AA36" s="10"/>
      <c r="AB36" s="10" t="s">
        <v>110</v>
      </c>
      <c r="AC36" s="80" t="n">
        <v>27.1</v>
      </c>
      <c r="AD36" s="80" t="n">
        <v>27.8</v>
      </c>
      <c r="AE36" s="2"/>
      <c r="AF36" s="81" t="n">
        <v>29</v>
      </c>
      <c r="AG36" s="81" t="n">
        <v>29.75</v>
      </c>
      <c r="AH36" s="2"/>
      <c r="AJ36" s="2"/>
      <c r="AK36" s="53" t="s">
        <v>170</v>
      </c>
      <c r="AL36" s="54" t="n">
        <v>3.69</v>
      </c>
      <c r="AM36" s="54" t="n">
        <v>3.71</v>
      </c>
      <c r="AN36" s="30" t="n">
        <f aca="false">D50</f>
        <v>0</v>
      </c>
      <c r="AO36" s="30" t="n">
        <f aca="false">E50</f>
        <v>0</v>
      </c>
      <c r="AP36" s="31" t="n">
        <f aca="false">AN36/AL36</f>
        <v>0</v>
      </c>
      <c r="AQ36" s="31" t="n">
        <f aca="false">AO36/AM36</f>
        <v>0</v>
      </c>
      <c r="AR36" s="2"/>
    </row>
    <row r="37" customFormat="false" ht="10.5" hidden="false" customHeight="true" outlineLevel="0" collapsed="false">
      <c r="A37" s="4"/>
      <c r="B37" s="4"/>
      <c r="C37" s="10" t="s">
        <v>73</v>
      </c>
      <c r="D37" s="15" t="s">
        <v>171</v>
      </c>
      <c r="E37" s="15"/>
      <c r="F37" s="6"/>
      <c r="G37" s="15" t="s">
        <v>112</v>
      </c>
      <c r="H37" s="15"/>
      <c r="I37" s="4"/>
      <c r="J37" s="22"/>
      <c r="K37" s="22"/>
      <c r="L37" s="4"/>
      <c r="M37" s="11"/>
      <c r="N37" s="11"/>
      <c r="O37" s="7"/>
      <c r="P37" s="67" t="s">
        <v>163</v>
      </c>
      <c r="Q37" s="67"/>
      <c r="R37" s="10"/>
      <c r="S37" s="67" t="s">
        <v>114</v>
      </c>
      <c r="T37" s="67"/>
      <c r="U37" s="10"/>
      <c r="V37" s="67" t="s">
        <v>115</v>
      </c>
      <c r="W37" s="67"/>
      <c r="X37" s="10"/>
      <c r="Y37" s="67" t="s">
        <v>116</v>
      </c>
      <c r="Z37" s="67"/>
      <c r="AA37" s="10"/>
      <c r="AB37" s="10" t="s">
        <v>73</v>
      </c>
      <c r="AC37" s="15"/>
      <c r="AD37" s="15"/>
      <c r="AE37" s="2"/>
      <c r="AF37" s="15"/>
      <c r="AG37" s="15"/>
      <c r="AH37" s="2"/>
      <c r="AJ37" s="2"/>
      <c r="AK37" s="2"/>
      <c r="AL37" s="2"/>
      <c r="AM37" s="2"/>
      <c r="AN37" s="2"/>
      <c r="AO37" s="2"/>
      <c r="AP37" s="2"/>
      <c r="AQ37" s="2"/>
      <c r="AR37" s="2"/>
    </row>
    <row r="38" customFormat="false" ht="15" hidden="false" customHeight="true" outlineLevel="0" collapsed="false">
      <c r="A38" s="4"/>
      <c r="B38" s="4"/>
      <c r="C38" s="10" t="s">
        <v>117</v>
      </c>
      <c r="D38" s="81" t="n">
        <v>30.75</v>
      </c>
      <c r="E38" s="81" t="n">
        <v>31.25</v>
      </c>
      <c r="F38" s="6"/>
      <c r="G38" s="81" t="n">
        <v>27.75</v>
      </c>
      <c r="H38" s="81" t="n">
        <v>28.25</v>
      </c>
      <c r="I38" s="6"/>
      <c r="J38" s="74" t="n">
        <v>29.5</v>
      </c>
      <c r="K38" s="74" t="n">
        <v>30.5</v>
      </c>
      <c r="L38" s="10"/>
      <c r="M38" s="73" t="n">
        <v>33.05</v>
      </c>
      <c r="N38" s="73" t="n">
        <v>33.35</v>
      </c>
      <c r="O38" s="7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 t="s">
        <v>117</v>
      </c>
      <c r="AC38" s="80" t="n">
        <f aca="false">D38-0.4</f>
        <v>30.35</v>
      </c>
      <c r="AD38" s="80" t="n">
        <f aca="false">AC38+1</f>
        <v>31.35</v>
      </c>
      <c r="AE38" s="2"/>
      <c r="AF38" s="81" t="n">
        <v>31</v>
      </c>
      <c r="AG38" s="81" t="n">
        <v>31.75</v>
      </c>
      <c r="AH38" s="2"/>
      <c r="AJ38" s="2"/>
      <c r="AK38" s="2"/>
      <c r="AL38" s="2"/>
      <c r="AM38" s="2"/>
      <c r="AN38" s="2"/>
      <c r="AO38" s="2"/>
      <c r="AP38" s="2"/>
      <c r="AQ38" s="2"/>
      <c r="AR38" s="2"/>
    </row>
    <row r="39" customFormat="false" ht="12.75" hidden="false" customHeight="false" outlineLevel="0" collapsed="false">
      <c r="A39" s="4"/>
      <c r="B39" s="4"/>
      <c r="C39" s="10"/>
      <c r="D39" s="15" t="s">
        <v>118</v>
      </c>
      <c r="E39" s="15"/>
      <c r="F39" s="6"/>
      <c r="G39" s="15" t="s">
        <v>119</v>
      </c>
      <c r="H39" s="15"/>
      <c r="I39" s="10" t="n">
        <v>20</v>
      </c>
      <c r="J39" s="63"/>
      <c r="K39" s="63"/>
      <c r="L39" s="10"/>
      <c r="M39" s="15" t="s">
        <v>120</v>
      </c>
      <c r="N39" s="15"/>
      <c r="O39" s="7"/>
      <c r="P39" s="10"/>
      <c r="Q39" s="10"/>
      <c r="R39" s="10"/>
      <c r="S39" s="10"/>
      <c r="T39" s="10"/>
      <c r="U39" s="10"/>
      <c r="V39" s="10"/>
      <c r="W39" s="10"/>
      <c r="X39" s="48"/>
      <c r="Y39" s="48"/>
      <c r="Z39" s="10"/>
      <c r="AA39" s="10"/>
      <c r="AB39" s="10"/>
      <c r="AC39" s="51"/>
      <c r="AD39" s="51"/>
      <c r="AE39" s="2"/>
      <c r="AF39" s="15"/>
      <c r="AG39" s="15"/>
      <c r="AH39" s="2"/>
      <c r="AJ39" s="2"/>
      <c r="AK39" s="2"/>
      <c r="AL39" s="2"/>
      <c r="AM39" s="2"/>
      <c r="AN39" s="2"/>
      <c r="AO39" s="2"/>
      <c r="AP39" s="2"/>
      <c r="AQ39" s="2"/>
      <c r="AR39" s="2"/>
    </row>
    <row r="40" customFormat="false" ht="12.75" hidden="false" customHeight="false" outlineLevel="0" collapsed="false">
      <c r="A40" s="4"/>
      <c r="B40" s="10"/>
      <c r="C40" s="10" t="s">
        <v>121</v>
      </c>
      <c r="D40" s="81" t="n">
        <v>31.5</v>
      </c>
      <c r="E40" s="81" t="n">
        <v>32</v>
      </c>
      <c r="F40" s="6"/>
      <c r="G40" s="81" t="n">
        <v>28.5</v>
      </c>
      <c r="H40" s="81" t="n">
        <v>29.25</v>
      </c>
      <c r="I40" s="6"/>
      <c r="J40" s="74" t="n">
        <v>29.75</v>
      </c>
      <c r="K40" s="74" t="n">
        <v>30.75</v>
      </c>
      <c r="L40" s="10"/>
      <c r="M40" s="73" t="n">
        <v>34</v>
      </c>
      <c r="N40" s="73" t="n">
        <v>34.5</v>
      </c>
      <c r="O40" s="7"/>
      <c r="P40" s="10"/>
      <c r="Q40" s="10"/>
      <c r="R40" s="10"/>
      <c r="S40" s="10"/>
      <c r="T40" s="10"/>
      <c r="U40" s="10"/>
      <c r="V40" s="10"/>
      <c r="W40" s="10"/>
      <c r="X40" s="48"/>
      <c r="Y40" s="48"/>
      <c r="Z40" s="10"/>
      <c r="AA40" s="10"/>
      <c r="AB40" s="10" t="s">
        <v>121</v>
      </c>
      <c r="AC40" s="80" t="n">
        <f aca="false">D40-0.6</f>
        <v>30.9</v>
      </c>
      <c r="AD40" s="80" t="n">
        <f aca="false">AC40+1</f>
        <v>31.9</v>
      </c>
      <c r="AE40" s="2"/>
      <c r="AF40" s="81" t="n">
        <v>32</v>
      </c>
      <c r="AG40" s="81" t="n">
        <v>32.5</v>
      </c>
      <c r="AH40" s="2"/>
      <c r="AJ40" s="2"/>
      <c r="AK40" s="2"/>
      <c r="AL40" s="2"/>
      <c r="AM40" s="2"/>
      <c r="AN40" s="2"/>
      <c r="AO40" s="2"/>
      <c r="AP40" s="2"/>
      <c r="AQ40" s="2"/>
      <c r="AR40" s="2"/>
    </row>
    <row r="41" customFormat="false" ht="12.75" hidden="false" customHeight="false" outlineLevel="0" collapsed="false">
      <c r="A41" s="4"/>
      <c r="B41" s="10"/>
      <c r="C41" s="10"/>
      <c r="D41" s="15" t="s">
        <v>123</v>
      </c>
      <c r="E41" s="15"/>
      <c r="F41" s="10"/>
      <c r="G41" s="21"/>
      <c r="H41" s="21"/>
      <c r="I41" s="10" t="n">
        <v>20</v>
      </c>
      <c r="J41" s="22"/>
      <c r="K41" s="22"/>
      <c r="L41" s="10"/>
      <c r="M41" s="15" t="s">
        <v>120</v>
      </c>
      <c r="N41" s="15"/>
      <c r="O41" s="7"/>
      <c r="P41" s="10"/>
      <c r="Q41" s="10"/>
      <c r="R41" s="10"/>
      <c r="S41" s="10"/>
      <c r="T41" s="10"/>
      <c r="U41" s="10"/>
      <c r="V41" s="10"/>
      <c r="W41" s="10"/>
      <c r="X41" s="48"/>
      <c r="Y41" s="10"/>
      <c r="Z41" s="10"/>
      <c r="AA41" s="10"/>
      <c r="AB41" s="10"/>
      <c r="AC41" s="51"/>
      <c r="AD41" s="51"/>
      <c r="AE41" s="2"/>
      <c r="AF41" s="79" t="s">
        <v>172</v>
      </c>
      <c r="AG41" s="79"/>
      <c r="AH41" s="2"/>
      <c r="AJ41" s="2"/>
      <c r="AK41" s="2"/>
      <c r="AL41" s="2"/>
      <c r="AM41" s="2"/>
      <c r="AN41" s="2"/>
      <c r="AO41" s="2"/>
      <c r="AP41" s="2"/>
      <c r="AQ41" s="2"/>
      <c r="AR41" s="2"/>
    </row>
    <row r="42" customFormat="false" ht="12.75" hidden="false" customHeight="false" outlineLevel="0" collapsed="false">
      <c r="A42" s="4"/>
      <c r="B42" s="10"/>
      <c r="C42" s="10" t="s">
        <v>124</v>
      </c>
      <c r="D42" s="81" t="n">
        <v>32</v>
      </c>
      <c r="E42" s="81" t="n">
        <v>33</v>
      </c>
      <c r="F42" s="10"/>
      <c r="G42" s="81" t="n">
        <v>29.5</v>
      </c>
      <c r="H42" s="81" t="n">
        <v>30.5</v>
      </c>
      <c r="I42" s="10"/>
      <c r="J42" s="74" t="n">
        <v>30.5</v>
      </c>
      <c r="K42" s="74" t="n">
        <v>31.25</v>
      </c>
      <c r="L42" s="10"/>
      <c r="M42" s="73" t="n">
        <v>34.75</v>
      </c>
      <c r="N42" s="73" t="n">
        <v>35.5</v>
      </c>
      <c r="O42" s="7"/>
      <c r="P42" s="10"/>
      <c r="Q42" s="10"/>
      <c r="R42" s="10"/>
      <c r="S42" s="10"/>
      <c r="T42" s="10"/>
      <c r="U42" s="10"/>
      <c r="V42" s="10"/>
      <c r="W42" s="10"/>
      <c r="X42" s="48"/>
      <c r="Y42" s="48"/>
      <c r="Z42" s="10"/>
      <c r="AA42" s="10"/>
      <c r="AB42" s="10" t="s">
        <v>125</v>
      </c>
      <c r="AC42" s="10"/>
      <c r="AD42" s="10"/>
      <c r="AE42" s="10"/>
      <c r="AF42" s="74" t="n">
        <v>31.5</v>
      </c>
      <c r="AG42" s="74" t="n">
        <v>33.5</v>
      </c>
      <c r="AH42" s="10"/>
      <c r="AJ42" s="2"/>
      <c r="AK42" s="2"/>
      <c r="AL42" s="2"/>
      <c r="AM42" s="2"/>
      <c r="AN42" s="2"/>
      <c r="AO42" s="2"/>
      <c r="AP42" s="2"/>
      <c r="AQ42" s="2"/>
      <c r="AR42" s="2"/>
    </row>
    <row r="43" customFormat="false" ht="11.25" hidden="false" customHeight="true" outlineLevel="0" collapsed="false">
      <c r="A43" s="10"/>
      <c r="B43" s="10"/>
      <c r="C43" s="10"/>
      <c r="D43" s="21"/>
      <c r="E43" s="21"/>
      <c r="F43" s="10"/>
      <c r="G43" s="21"/>
      <c r="H43" s="21"/>
      <c r="I43" s="10"/>
      <c r="J43" s="64"/>
      <c r="K43" s="64"/>
      <c r="L43" s="10"/>
      <c r="M43" s="15" t="s">
        <v>120</v>
      </c>
      <c r="N43" s="15"/>
      <c r="O43" s="7"/>
      <c r="P43" s="10"/>
      <c r="Q43" s="10"/>
      <c r="R43" s="10"/>
      <c r="S43" s="10"/>
      <c r="T43" s="10"/>
      <c r="U43" s="10"/>
      <c r="V43" s="10"/>
      <c r="W43" s="10"/>
      <c r="X43" s="48"/>
      <c r="Y43" s="48"/>
      <c r="Z43" s="10"/>
      <c r="AA43" s="10"/>
      <c r="AB43" s="10"/>
      <c r="AC43" s="10"/>
      <c r="AD43" s="10"/>
      <c r="AE43" s="10"/>
      <c r="AF43" s="79" t="s">
        <v>173</v>
      </c>
      <c r="AG43" s="79"/>
      <c r="AH43" s="10"/>
      <c r="AI43" s="10"/>
      <c r="AJ43" s="10"/>
      <c r="AK43" s="2"/>
      <c r="AL43" s="2"/>
      <c r="AM43" s="2"/>
      <c r="AN43" s="2"/>
      <c r="AO43" s="2"/>
      <c r="AP43" s="2"/>
      <c r="AQ43" s="2"/>
      <c r="AR43" s="2"/>
    </row>
    <row r="44" customFormat="false" ht="13.5" hidden="false" customHeight="true" outlineLevel="0" collapsed="false">
      <c r="A44" s="10"/>
      <c r="B44" s="10"/>
      <c r="C44" s="10" t="s">
        <v>126</v>
      </c>
      <c r="D44" s="74" t="n">
        <v>32.5</v>
      </c>
      <c r="E44" s="74" t="n">
        <v>33.5</v>
      </c>
      <c r="F44" s="10"/>
      <c r="G44" s="81" t="n">
        <v>30</v>
      </c>
      <c r="H44" s="81" t="n">
        <v>31</v>
      </c>
      <c r="I44" s="10"/>
      <c r="J44" s="74" t="n">
        <v>30.75</v>
      </c>
      <c r="K44" s="74" t="n">
        <v>31.75</v>
      </c>
      <c r="L44" s="10"/>
      <c r="M44" s="73" t="s">
        <v>122</v>
      </c>
      <c r="N44" s="73" t="s">
        <v>122</v>
      </c>
      <c r="O44" s="7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2"/>
      <c r="AB44" s="2"/>
      <c r="AC44" s="2"/>
      <c r="AD44" s="2"/>
      <c r="AE44" s="2"/>
      <c r="AF44" s="2"/>
      <c r="AG44" s="2"/>
      <c r="AH44" s="2"/>
      <c r="AJ44" s="2"/>
      <c r="AK44" s="2"/>
      <c r="AL44" s="2"/>
      <c r="AM44" s="2"/>
      <c r="AN44" s="2"/>
      <c r="AO44" s="2"/>
      <c r="AP44" s="2"/>
      <c r="AQ44" s="2"/>
      <c r="AR44" s="2"/>
    </row>
    <row r="45" customFormat="false" ht="9.75" hidden="false" customHeight="true" outlineLevel="0" collapsed="false">
      <c r="A45" s="10"/>
      <c r="B45" s="10"/>
      <c r="C45" s="10"/>
      <c r="D45" s="21"/>
      <c r="E45" s="21"/>
      <c r="F45" s="85"/>
      <c r="G45" s="85"/>
      <c r="H45" s="85"/>
      <c r="I45" s="85"/>
      <c r="J45" s="85"/>
      <c r="K45" s="85"/>
      <c r="L45" s="85"/>
      <c r="M45" s="15" t="s">
        <v>120</v>
      </c>
      <c r="N45" s="15"/>
      <c r="O45" s="7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2"/>
      <c r="AB45" s="2"/>
      <c r="AC45" s="2"/>
      <c r="AD45" s="2"/>
      <c r="AE45" s="2"/>
      <c r="AF45" s="2"/>
      <c r="AG45" s="2"/>
      <c r="AH45" s="2"/>
      <c r="AJ45" s="2"/>
      <c r="AK45" s="2"/>
      <c r="AL45" s="2"/>
      <c r="AM45" s="10"/>
      <c r="AN45" s="10"/>
      <c r="AO45" s="2"/>
      <c r="AP45" s="2"/>
      <c r="AQ45" s="2"/>
      <c r="AR45" s="2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</row>
    <row r="46" customFormat="false" ht="12.75" hidden="false" customHeight="false" outlineLevel="0" collapsed="false">
      <c r="A46" s="10"/>
      <c r="B46" s="10"/>
      <c r="C46" s="10" t="s">
        <v>127</v>
      </c>
      <c r="D46" s="74" t="n">
        <v>31.5</v>
      </c>
      <c r="E46" s="74" t="n">
        <v>32.5</v>
      </c>
      <c r="F46" s="85"/>
      <c r="G46" s="10"/>
      <c r="H46" s="10"/>
      <c r="I46" s="10"/>
      <c r="J46" s="10"/>
      <c r="K46" s="10"/>
      <c r="L46" s="85"/>
      <c r="M46" s="85"/>
      <c r="N46" s="85"/>
      <c r="O46" s="86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2"/>
      <c r="AL46" s="10"/>
      <c r="AM46" s="10"/>
      <c r="AN46" s="10"/>
      <c r="AO46" s="2"/>
      <c r="AP46" s="2"/>
      <c r="AQ46" s="2"/>
      <c r="AR46" s="2"/>
    </row>
    <row r="47" customFormat="false" ht="12.75" hidden="false" customHeight="false" outlineLevel="0" collapsed="false">
      <c r="A47" s="10"/>
      <c r="B47" s="85"/>
      <c r="C47" s="85"/>
      <c r="D47" s="85"/>
      <c r="E47" s="85"/>
      <c r="F47" s="85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2"/>
      <c r="AP47" s="2"/>
      <c r="AQ47" s="2"/>
      <c r="AR47" s="2"/>
    </row>
    <row r="48" customFormat="false" ht="12.75" hidden="false" customHeight="false" outlineLevel="0" collapsed="false">
      <c r="C48" s="65"/>
      <c r="AI48" s="1"/>
    </row>
    <row r="49" customFormat="false" ht="12.75" hidden="false" customHeight="false" outlineLevel="0" collapsed="false">
      <c r="AI49" s="1"/>
    </row>
    <row r="50" customFormat="false" ht="12.75" hidden="false" customHeight="false" outlineLevel="0" collapsed="false">
      <c r="AI50" s="1"/>
    </row>
    <row r="51" customFormat="false" ht="12.75" hidden="false" customHeight="false" outlineLevel="0" collapsed="false">
      <c r="AI51" s="1"/>
    </row>
    <row r="52" customFormat="false" ht="12.75" hidden="false" customHeight="false" outlineLevel="0" collapsed="false">
      <c r="AI52" s="1"/>
    </row>
    <row r="53" customFormat="false" ht="12.75" hidden="false" customHeight="false" outlineLevel="0" collapsed="false">
      <c r="AI53" s="1"/>
    </row>
    <row r="54" customFormat="false" ht="12.75" hidden="false" customHeight="false" outlineLevel="0" collapsed="false">
      <c r="AI54" s="1"/>
    </row>
    <row r="55" customFormat="false" ht="12.75" hidden="false" customHeight="false" outlineLevel="0" collapsed="false">
      <c r="D55" s="66"/>
      <c r="E55" s="66"/>
      <c r="AI55" s="1"/>
    </row>
    <row r="56" customFormat="false" ht="12.75" hidden="false" customHeight="false" outlineLevel="0" collapsed="false">
      <c r="D56" s="66"/>
      <c r="E56" s="66"/>
      <c r="AI56" s="1"/>
    </row>
    <row r="57" customFormat="false" ht="12.75" hidden="false" customHeight="false" outlineLevel="0" collapsed="false">
      <c r="D57" s="66"/>
      <c r="E57" s="66"/>
      <c r="AI57" s="1"/>
    </row>
    <row r="58" customFormat="false" ht="12.75" hidden="false" customHeight="false" outlineLevel="0" collapsed="false">
      <c r="AI58" s="1"/>
    </row>
    <row r="59" customFormat="false" ht="12.75" hidden="false" customHeight="false" outlineLevel="0" collapsed="false">
      <c r="AI59" s="1"/>
    </row>
    <row r="60" customFormat="false" ht="12.75" hidden="false" customHeight="false" outlineLevel="0" collapsed="false">
      <c r="AI60" s="1"/>
    </row>
    <row r="61" customFormat="false" ht="12.75" hidden="false" customHeight="false" outlineLevel="0" collapsed="false">
      <c r="AI61" s="1"/>
    </row>
    <row r="62" customFormat="false" ht="12.75" hidden="false" customHeight="false" outlineLevel="0" collapsed="false">
      <c r="AI62" s="1"/>
    </row>
    <row r="63" customFormat="false" ht="12.75" hidden="false" customHeight="false" outlineLevel="0" collapsed="false">
      <c r="AI63" s="1"/>
    </row>
    <row r="64" customFormat="false" ht="12.75" hidden="false" customHeight="false" outlineLevel="0" collapsed="false">
      <c r="AI64" s="1"/>
    </row>
    <row r="65" customFormat="false" ht="12.75" hidden="false" customHeight="false" outlineLevel="0" collapsed="false">
      <c r="AI65" s="1"/>
    </row>
    <row r="66" customFormat="false" ht="12.75" hidden="false" customHeight="false" outlineLevel="0" collapsed="false">
      <c r="AI66" s="1"/>
    </row>
    <row r="67" customFormat="false" ht="12.75" hidden="false" customHeight="false" outlineLevel="0" collapsed="false">
      <c r="AI67" s="1"/>
    </row>
    <row r="68" customFormat="false" ht="12.75" hidden="false" customHeight="false" outlineLevel="0" collapsed="false">
      <c r="AI68" s="1"/>
    </row>
    <row r="69" customFormat="false" ht="12.75" hidden="false" customHeight="false" outlineLevel="0" collapsed="false">
      <c r="AI69" s="1"/>
    </row>
    <row r="70" customFormat="false" ht="12.75" hidden="false" customHeight="false" outlineLevel="0" collapsed="false">
      <c r="AI70" s="1"/>
    </row>
    <row r="71" customFormat="false" ht="12.75" hidden="false" customHeight="false" outlineLevel="0" collapsed="false">
      <c r="AI71" s="1"/>
    </row>
    <row r="72" customFormat="false" ht="12.75" hidden="false" customHeight="false" outlineLevel="0" collapsed="false">
      <c r="AI72" s="1"/>
    </row>
    <row r="73" customFormat="false" ht="12.75" hidden="false" customHeight="false" outlineLevel="0" collapsed="false">
      <c r="AI73" s="1"/>
    </row>
    <row r="74" customFormat="false" ht="12.75" hidden="false" customHeight="false" outlineLevel="0" collapsed="false">
      <c r="AI74" s="1"/>
    </row>
    <row r="75" customFormat="false" ht="12.75" hidden="false" customHeight="false" outlineLevel="0" collapsed="false">
      <c r="AI75" s="1"/>
    </row>
    <row r="76" customFormat="false" ht="12.75" hidden="false" customHeight="false" outlineLevel="0" collapsed="false">
      <c r="AI76" s="1"/>
    </row>
    <row r="77" customFormat="false" ht="12.75" hidden="false" customHeight="false" outlineLevel="0" collapsed="false">
      <c r="AI77" s="1"/>
    </row>
    <row r="78" customFormat="false" ht="12.75" hidden="false" customHeight="false" outlineLevel="0" collapsed="false">
      <c r="AI78" s="1"/>
    </row>
    <row r="79" customFormat="false" ht="12.75" hidden="false" customHeight="false" outlineLevel="0" collapsed="false">
      <c r="AI79" s="1"/>
    </row>
    <row r="80" customFormat="false" ht="12.75" hidden="false" customHeight="false" outlineLevel="0" collapsed="false">
      <c r="AI80" s="1"/>
    </row>
    <row r="81" customFormat="false" ht="12.75" hidden="false" customHeight="false" outlineLevel="0" collapsed="false">
      <c r="AI81" s="1"/>
    </row>
    <row r="82" customFormat="false" ht="12.75" hidden="false" customHeight="false" outlineLevel="0" collapsed="false">
      <c r="AI82" s="1"/>
    </row>
    <row r="83" customFormat="false" ht="12.75" hidden="false" customHeight="false" outlineLevel="0" collapsed="false">
      <c r="AI83" s="1"/>
    </row>
    <row r="84" customFormat="false" ht="12.75" hidden="false" customHeight="false" outlineLevel="0" collapsed="false">
      <c r="AI84" s="1"/>
    </row>
    <row r="85" customFormat="false" ht="12.75" hidden="false" customHeight="false" outlineLevel="0" collapsed="false">
      <c r="AI85" s="1"/>
    </row>
    <row r="86" customFormat="false" ht="12.75" hidden="false" customHeight="false" outlineLevel="0" collapsed="false">
      <c r="AI86" s="1"/>
    </row>
    <row r="87" customFormat="false" ht="12.75" hidden="false" customHeight="false" outlineLevel="0" collapsed="false">
      <c r="AI87" s="1"/>
    </row>
    <row r="88" customFormat="false" ht="12.75" hidden="false" customHeight="false" outlineLevel="0" collapsed="false">
      <c r="AI88" s="1"/>
    </row>
    <row r="89" customFormat="false" ht="12.75" hidden="false" customHeight="false" outlineLevel="0" collapsed="false">
      <c r="AI89" s="1"/>
    </row>
    <row r="90" customFormat="false" ht="12.75" hidden="false" customHeight="false" outlineLevel="0" collapsed="false">
      <c r="AI90" s="1"/>
    </row>
    <row r="91" customFormat="false" ht="12.75" hidden="false" customHeight="false" outlineLevel="0" collapsed="false">
      <c r="AI91" s="1"/>
    </row>
    <row r="92" customFormat="false" ht="12.75" hidden="false" customHeight="false" outlineLevel="0" collapsed="false">
      <c r="AI92" s="1"/>
    </row>
    <row r="93" customFormat="false" ht="12.75" hidden="false" customHeight="false" outlineLevel="0" collapsed="false">
      <c r="AI93" s="1"/>
    </row>
    <row r="94" customFormat="false" ht="12.75" hidden="false" customHeight="false" outlineLevel="0" collapsed="false">
      <c r="AI94" s="1"/>
    </row>
    <row r="95" customFormat="false" ht="12.75" hidden="false" customHeight="false" outlineLevel="0" collapsed="false">
      <c r="AI95" s="1"/>
    </row>
    <row r="96" customFormat="false" ht="12.75" hidden="false" customHeight="false" outlineLevel="0" collapsed="false">
      <c r="AI96" s="1"/>
    </row>
    <row r="97" customFormat="false" ht="12.75" hidden="false" customHeight="false" outlineLevel="0" collapsed="false">
      <c r="AI97" s="1"/>
    </row>
    <row r="98" customFormat="false" ht="12.75" hidden="false" customHeight="false" outlineLevel="0" collapsed="false">
      <c r="AI98" s="1"/>
    </row>
    <row r="99" customFormat="false" ht="12.75" hidden="false" customHeight="false" outlineLevel="0" collapsed="false">
      <c r="AI99" s="1"/>
    </row>
    <row r="100" customFormat="false" ht="12.75" hidden="false" customHeight="false" outlineLevel="0" collapsed="false">
      <c r="AI100" s="1"/>
    </row>
    <row r="101" customFormat="false" ht="12.75" hidden="false" customHeight="false" outlineLevel="0" collapsed="false">
      <c r="AI101" s="1"/>
    </row>
    <row r="102" customFormat="false" ht="12.75" hidden="false" customHeight="false" outlineLevel="0" collapsed="false">
      <c r="AI102" s="1"/>
    </row>
    <row r="103" customFormat="false" ht="12.75" hidden="false" customHeight="false" outlineLevel="0" collapsed="false">
      <c r="AI103" s="1"/>
    </row>
    <row r="104" customFormat="false" ht="12.75" hidden="false" customHeight="false" outlineLevel="0" collapsed="false">
      <c r="AI104" s="1"/>
    </row>
    <row r="105" customFormat="false" ht="12.75" hidden="false" customHeight="false" outlineLevel="0" collapsed="false">
      <c r="AI105" s="1"/>
    </row>
    <row r="106" customFormat="false" ht="12.75" hidden="false" customHeight="false" outlineLevel="0" collapsed="false">
      <c r="AI106" s="1"/>
    </row>
    <row r="107" customFormat="false" ht="12.75" hidden="false" customHeight="false" outlineLevel="0" collapsed="false">
      <c r="AI107" s="1"/>
    </row>
    <row r="108" customFormat="false" ht="12.75" hidden="false" customHeight="false" outlineLevel="0" collapsed="false">
      <c r="AI108" s="1"/>
    </row>
    <row r="109" customFormat="false" ht="12.75" hidden="false" customHeight="false" outlineLevel="0" collapsed="false">
      <c r="AI109" s="1"/>
    </row>
    <row r="110" customFormat="false" ht="12.75" hidden="false" customHeight="false" outlineLevel="0" collapsed="false">
      <c r="AI110" s="1"/>
    </row>
    <row r="111" customFormat="false" ht="12.75" hidden="false" customHeight="false" outlineLevel="0" collapsed="false">
      <c r="AI111" s="1"/>
    </row>
    <row r="112" customFormat="false" ht="12.75" hidden="false" customHeight="false" outlineLevel="0" collapsed="false">
      <c r="AI112" s="1"/>
    </row>
    <row r="113" customFormat="false" ht="12.75" hidden="false" customHeight="false" outlineLevel="0" collapsed="false">
      <c r="AI113" s="1"/>
    </row>
    <row r="114" customFormat="false" ht="12.75" hidden="false" customHeight="false" outlineLevel="0" collapsed="false">
      <c r="AI114" s="1"/>
    </row>
    <row r="115" customFormat="false" ht="12.75" hidden="false" customHeight="false" outlineLevel="0" collapsed="false">
      <c r="AI115" s="1"/>
    </row>
    <row r="116" customFormat="false" ht="12.75" hidden="false" customHeight="false" outlineLevel="0" collapsed="false">
      <c r="AI116" s="1"/>
    </row>
    <row r="117" customFormat="false" ht="12.75" hidden="false" customHeight="false" outlineLevel="0" collapsed="false">
      <c r="AI117" s="1"/>
    </row>
    <row r="118" customFormat="false" ht="12.75" hidden="false" customHeight="false" outlineLevel="0" collapsed="false">
      <c r="AI118" s="1"/>
    </row>
    <row r="119" customFormat="false" ht="12.75" hidden="false" customHeight="false" outlineLevel="0" collapsed="false">
      <c r="AI119" s="1"/>
    </row>
    <row r="120" customFormat="false" ht="12.75" hidden="false" customHeight="false" outlineLevel="0" collapsed="false">
      <c r="AI120" s="1"/>
    </row>
    <row r="121" customFormat="false" ht="12.75" hidden="false" customHeight="false" outlineLevel="0" collapsed="false">
      <c r="AI121" s="1"/>
    </row>
    <row r="122" customFormat="false" ht="12.75" hidden="false" customHeight="false" outlineLevel="0" collapsed="false">
      <c r="AI122" s="1"/>
    </row>
    <row r="123" customFormat="false" ht="12.75" hidden="false" customHeight="false" outlineLevel="0" collapsed="false">
      <c r="AI123" s="1"/>
    </row>
    <row r="124" customFormat="false" ht="12.75" hidden="false" customHeight="false" outlineLevel="0" collapsed="false">
      <c r="AI124" s="1"/>
    </row>
    <row r="125" customFormat="false" ht="12.75" hidden="false" customHeight="false" outlineLevel="0" collapsed="false">
      <c r="AI125" s="1"/>
    </row>
    <row r="126" customFormat="false" ht="12.75" hidden="false" customHeight="false" outlineLevel="0" collapsed="false">
      <c r="AI126" s="1"/>
    </row>
    <row r="127" customFormat="false" ht="12.75" hidden="false" customHeight="false" outlineLevel="0" collapsed="false">
      <c r="AI127" s="1"/>
    </row>
    <row r="128" customFormat="false" ht="12.75" hidden="false" customHeight="false" outlineLevel="0" collapsed="false">
      <c r="AI128" s="1"/>
    </row>
    <row r="129" customFormat="false" ht="12.75" hidden="false" customHeight="false" outlineLevel="0" collapsed="false">
      <c r="AI129" s="1"/>
    </row>
    <row r="130" customFormat="false" ht="12.75" hidden="false" customHeight="false" outlineLevel="0" collapsed="false">
      <c r="AI130" s="1"/>
    </row>
    <row r="131" customFormat="false" ht="12.75" hidden="false" customHeight="false" outlineLevel="0" collapsed="false">
      <c r="AI131" s="1"/>
    </row>
    <row r="132" customFormat="false" ht="12.75" hidden="false" customHeight="false" outlineLevel="0" collapsed="false">
      <c r="AI132" s="1"/>
    </row>
    <row r="133" customFormat="false" ht="12.75" hidden="false" customHeight="false" outlineLevel="0" collapsed="false">
      <c r="AI133" s="1"/>
    </row>
    <row r="134" customFormat="false" ht="12.75" hidden="false" customHeight="false" outlineLevel="0" collapsed="false">
      <c r="AI134" s="1"/>
    </row>
    <row r="135" customFormat="false" ht="12.75" hidden="false" customHeight="false" outlineLevel="0" collapsed="false">
      <c r="AI135" s="1"/>
    </row>
    <row r="136" customFormat="false" ht="12.75" hidden="false" customHeight="false" outlineLevel="0" collapsed="false">
      <c r="AI136" s="1"/>
    </row>
    <row r="137" customFormat="false" ht="12.75" hidden="false" customHeight="false" outlineLevel="0" collapsed="false">
      <c r="AI137" s="1"/>
    </row>
    <row r="138" customFormat="false" ht="12.75" hidden="false" customHeight="false" outlineLevel="0" collapsed="false">
      <c r="AI138" s="1"/>
    </row>
    <row r="139" customFormat="false" ht="12.75" hidden="false" customHeight="false" outlineLevel="0" collapsed="false">
      <c r="AI139" s="1"/>
    </row>
    <row r="140" customFormat="false" ht="12.75" hidden="false" customHeight="false" outlineLevel="0" collapsed="false">
      <c r="AI140" s="1"/>
    </row>
    <row r="141" customFormat="false" ht="12.75" hidden="false" customHeight="false" outlineLevel="0" collapsed="false">
      <c r="AI141" s="1"/>
    </row>
    <row r="142" customFormat="false" ht="12.75" hidden="false" customHeight="false" outlineLevel="0" collapsed="false">
      <c r="AI142" s="1"/>
    </row>
    <row r="143" customFormat="false" ht="12.75" hidden="false" customHeight="false" outlineLevel="0" collapsed="false">
      <c r="AI143" s="1"/>
    </row>
    <row r="144" customFormat="false" ht="12.75" hidden="false" customHeight="false" outlineLevel="0" collapsed="false">
      <c r="AI144" s="1"/>
    </row>
    <row r="145" customFormat="false" ht="12.75" hidden="false" customHeight="false" outlineLevel="0" collapsed="false">
      <c r="AI145" s="1"/>
    </row>
    <row r="146" customFormat="false" ht="12.75" hidden="false" customHeight="false" outlineLevel="0" collapsed="false">
      <c r="AI146" s="1"/>
    </row>
    <row r="147" customFormat="false" ht="12.75" hidden="false" customHeight="false" outlineLevel="0" collapsed="false">
      <c r="AI147" s="1"/>
    </row>
    <row r="148" customFormat="false" ht="12.75" hidden="false" customHeight="false" outlineLevel="0" collapsed="false">
      <c r="AI148" s="1"/>
    </row>
    <row r="149" customFormat="false" ht="12.75" hidden="false" customHeight="false" outlineLevel="0" collapsed="false">
      <c r="AI149" s="1"/>
    </row>
    <row r="150" customFormat="false" ht="12.75" hidden="false" customHeight="false" outlineLevel="0" collapsed="false">
      <c r="AI150" s="1"/>
    </row>
    <row r="151" customFormat="false" ht="12.75" hidden="false" customHeight="false" outlineLevel="0" collapsed="false">
      <c r="AI151" s="1"/>
    </row>
    <row r="152" customFormat="false" ht="12.75" hidden="false" customHeight="false" outlineLevel="0" collapsed="false">
      <c r="AI152" s="1"/>
    </row>
    <row r="153" customFormat="false" ht="12.75" hidden="false" customHeight="false" outlineLevel="0" collapsed="false">
      <c r="AI153" s="1"/>
    </row>
    <row r="154" customFormat="false" ht="12.75" hidden="false" customHeight="false" outlineLevel="0" collapsed="false">
      <c r="AI154" s="1"/>
    </row>
    <row r="155" customFormat="false" ht="12.75" hidden="false" customHeight="false" outlineLevel="0" collapsed="false">
      <c r="AI155" s="1"/>
    </row>
    <row r="156" customFormat="false" ht="12.75" hidden="false" customHeight="false" outlineLevel="0" collapsed="false">
      <c r="AI156" s="1"/>
    </row>
    <row r="157" customFormat="false" ht="12.75" hidden="false" customHeight="false" outlineLevel="0" collapsed="false">
      <c r="AI157" s="1"/>
    </row>
    <row r="158" customFormat="false" ht="12.75" hidden="false" customHeight="false" outlineLevel="0" collapsed="false">
      <c r="AI158" s="1"/>
    </row>
    <row r="159" customFormat="false" ht="12.75" hidden="false" customHeight="false" outlineLevel="0" collapsed="false">
      <c r="AI159" s="1"/>
    </row>
    <row r="160" customFormat="false" ht="12.75" hidden="false" customHeight="false" outlineLevel="0" collapsed="false">
      <c r="AI160" s="1"/>
    </row>
    <row r="161" customFormat="false" ht="12.75" hidden="false" customHeight="false" outlineLevel="0" collapsed="false">
      <c r="AI161" s="1"/>
    </row>
    <row r="162" customFormat="false" ht="12.75" hidden="false" customHeight="false" outlineLevel="0" collapsed="false">
      <c r="AI162" s="1"/>
    </row>
    <row r="163" customFormat="false" ht="12.75" hidden="false" customHeight="false" outlineLevel="0" collapsed="false">
      <c r="AI163" s="1"/>
    </row>
    <row r="164" customFormat="false" ht="12.75" hidden="false" customHeight="false" outlineLevel="0" collapsed="false">
      <c r="AI164" s="1"/>
    </row>
    <row r="165" customFormat="false" ht="12.75" hidden="false" customHeight="false" outlineLevel="0" collapsed="false">
      <c r="AI165" s="1"/>
    </row>
    <row r="166" customFormat="false" ht="12.75" hidden="false" customHeight="false" outlineLevel="0" collapsed="false">
      <c r="AI166" s="1"/>
    </row>
    <row r="167" customFormat="false" ht="12.75" hidden="false" customHeight="false" outlineLevel="0" collapsed="false">
      <c r="AI167" s="1"/>
    </row>
    <row r="168" customFormat="false" ht="12.75" hidden="false" customHeight="false" outlineLevel="0" collapsed="false">
      <c r="AI168" s="1"/>
    </row>
    <row r="169" customFormat="false" ht="12.75" hidden="false" customHeight="false" outlineLevel="0" collapsed="false">
      <c r="AI169" s="1"/>
    </row>
    <row r="170" customFormat="false" ht="12.75" hidden="false" customHeight="false" outlineLevel="0" collapsed="false">
      <c r="AI170" s="1"/>
    </row>
    <row r="171" customFormat="false" ht="12.75" hidden="false" customHeight="false" outlineLevel="0" collapsed="false">
      <c r="AI171" s="1"/>
    </row>
    <row r="172" customFormat="false" ht="12.75" hidden="false" customHeight="false" outlineLevel="0" collapsed="false">
      <c r="AI172" s="1"/>
    </row>
    <row r="173" customFormat="false" ht="12.75" hidden="false" customHeight="false" outlineLevel="0" collapsed="false">
      <c r="AI173" s="1"/>
    </row>
    <row r="174" customFormat="false" ht="12.75" hidden="false" customHeight="false" outlineLevel="0" collapsed="false">
      <c r="AI174" s="1"/>
    </row>
    <row r="175" customFormat="false" ht="12.75" hidden="false" customHeight="false" outlineLevel="0" collapsed="false">
      <c r="AI175" s="1"/>
    </row>
    <row r="176" customFormat="false" ht="12.75" hidden="false" customHeight="false" outlineLevel="0" collapsed="false">
      <c r="AI176" s="1"/>
    </row>
    <row r="177" customFormat="false" ht="12.75" hidden="false" customHeight="false" outlineLevel="0" collapsed="false">
      <c r="AI177" s="1"/>
    </row>
    <row r="178" customFormat="false" ht="12.75" hidden="false" customHeight="false" outlineLevel="0" collapsed="false">
      <c r="AI178" s="1"/>
    </row>
    <row r="179" customFormat="false" ht="12.75" hidden="false" customHeight="false" outlineLevel="0" collapsed="false">
      <c r="AI179" s="1"/>
    </row>
    <row r="180" customFormat="false" ht="12.75" hidden="false" customHeight="false" outlineLevel="0" collapsed="false">
      <c r="AI180" s="1"/>
    </row>
    <row r="181" customFormat="false" ht="12.75" hidden="false" customHeight="false" outlineLevel="0" collapsed="false">
      <c r="AI181" s="1"/>
    </row>
    <row r="182" customFormat="false" ht="12.75" hidden="false" customHeight="false" outlineLevel="0" collapsed="false">
      <c r="AI182" s="1"/>
    </row>
    <row r="183" customFormat="false" ht="12.75" hidden="false" customHeight="false" outlineLevel="0" collapsed="false">
      <c r="AI183" s="1"/>
    </row>
    <row r="184" customFormat="false" ht="12.75" hidden="false" customHeight="false" outlineLevel="0" collapsed="false">
      <c r="AI184" s="1"/>
    </row>
    <row r="185" customFormat="false" ht="12.75" hidden="false" customHeight="false" outlineLevel="0" collapsed="false">
      <c r="AI185" s="1"/>
    </row>
    <row r="186" customFormat="false" ht="12.75" hidden="false" customHeight="false" outlineLevel="0" collapsed="false">
      <c r="AI186" s="1"/>
    </row>
    <row r="187" customFormat="false" ht="12.75" hidden="false" customHeight="false" outlineLevel="0" collapsed="false">
      <c r="AI187" s="1"/>
    </row>
    <row r="188" customFormat="false" ht="12.75" hidden="false" customHeight="false" outlineLevel="0" collapsed="false">
      <c r="AI188" s="1"/>
    </row>
    <row r="189" customFormat="false" ht="12.75" hidden="false" customHeight="false" outlineLevel="0" collapsed="false">
      <c r="AI189" s="1"/>
    </row>
    <row r="190" customFormat="false" ht="12.75" hidden="false" customHeight="false" outlineLevel="0" collapsed="false">
      <c r="AI190" s="1"/>
    </row>
    <row r="191" customFormat="false" ht="12.75" hidden="false" customHeight="false" outlineLevel="0" collapsed="false">
      <c r="AI191" s="1"/>
    </row>
    <row r="192" customFormat="false" ht="12.75" hidden="false" customHeight="false" outlineLevel="0" collapsed="false">
      <c r="AI192" s="1"/>
    </row>
    <row r="193" customFormat="false" ht="12.75" hidden="false" customHeight="false" outlineLevel="0" collapsed="false">
      <c r="AI193" s="1"/>
    </row>
    <row r="194" customFormat="false" ht="12.75" hidden="false" customHeight="false" outlineLevel="0" collapsed="false">
      <c r="AI194" s="1"/>
    </row>
    <row r="195" customFormat="false" ht="12.75" hidden="false" customHeight="false" outlineLevel="0" collapsed="false">
      <c r="AI195" s="1"/>
    </row>
    <row r="196" customFormat="false" ht="12.75" hidden="false" customHeight="false" outlineLevel="0" collapsed="false">
      <c r="AI196" s="1"/>
    </row>
    <row r="197" customFormat="false" ht="12.75" hidden="false" customHeight="false" outlineLevel="0" collapsed="false">
      <c r="AI197" s="1"/>
    </row>
    <row r="198" customFormat="false" ht="12.75" hidden="false" customHeight="false" outlineLevel="0" collapsed="false">
      <c r="AI198" s="1"/>
    </row>
    <row r="199" customFormat="false" ht="12.75" hidden="false" customHeight="false" outlineLevel="0" collapsed="false">
      <c r="AI199" s="1"/>
    </row>
    <row r="200" customFormat="false" ht="12.75" hidden="false" customHeight="false" outlineLevel="0" collapsed="false">
      <c r="AI200" s="1"/>
    </row>
    <row r="201" customFormat="false" ht="12.75" hidden="false" customHeight="false" outlineLevel="0" collapsed="false">
      <c r="AI201" s="1"/>
    </row>
    <row r="202" customFormat="false" ht="12.75" hidden="false" customHeight="false" outlineLevel="0" collapsed="false">
      <c r="AI202" s="1"/>
    </row>
    <row r="203" customFormat="false" ht="12.75" hidden="false" customHeight="false" outlineLevel="0" collapsed="false">
      <c r="AI203" s="1"/>
    </row>
    <row r="204" customFormat="false" ht="12.75" hidden="false" customHeight="false" outlineLevel="0" collapsed="false">
      <c r="AI204" s="1"/>
    </row>
    <row r="205" customFormat="false" ht="12.75" hidden="false" customHeight="false" outlineLevel="0" collapsed="false">
      <c r="AI205" s="1"/>
    </row>
    <row r="206" customFormat="false" ht="12.75" hidden="false" customHeight="false" outlineLevel="0" collapsed="false">
      <c r="AI206" s="1"/>
    </row>
    <row r="207" customFormat="false" ht="12.75" hidden="false" customHeight="false" outlineLevel="0" collapsed="false">
      <c r="AI207" s="1"/>
    </row>
    <row r="208" customFormat="false" ht="12.75" hidden="false" customHeight="false" outlineLevel="0" collapsed="false">
      <c r="AI208" s="1"/>
    </row>
    <row r="209" customFormat="false" ht="12.75" hidden="false" customHeight="false" outlineLevel="0" collapsed="false">
      <c r="AI209" s="1"/>
    </row>
    <row r="210" customFormat="false" ht="12.75" hidden="false" customHeight="false" outlineLevel="0" collapsed="false">
      <c r="AI210" s="1"/>
    </row>
    <row r="211" customFormat="false" ht="12.75" hidden="false" customHeight="false" outlineLevel="0" collapsed="false">
      <c r="AI211" s="1"/>
    </row>
    <row r="212" customFormat="false" ht="12.75" hidden="false" customHeight="false" outlineLevel="0" collapsed="false">
      <c r="AI212" s="1"/>
    </row>
    <row r="213" customFormat="false" ht="12.75" hidden="false" customHeight="false" outlineLevel="0" collapsed="false">
      <c r="AI213" s="1"/>
    </row>
    <row r="214" customFormat="false" ht="12.75" hidden="false" customHeight="false" outlineLevel="0" collapsed="false">
      <c r="AI214" s="1"/>
    </row>
    <row r="215" customFormat="false" ht="12.75" hidden="false" customHeight="false" outlineLevel="0" collapsed="false">
      <c r="AI215" s="1"/>
    </row>
    <row r="216" customFormat="false" ht="12.75" hidden="false" customHeight="false" outlineLevel="0" collapsed="false">
      <c r="AI216" s="1"/>
    </row>
    <row r="217" customFormat="false" ht="12.75" hidden="false" customHeight="false" outlineLevel="0" collapsed="false">
      <c r="AI217" s="1"/>
    </row>
    <row r="218" customFormat="false" ht="12.75" hidden="false" customHeight="false" outlineLevel="0" collapsed="false">
      <c r="AI218" s="1"/>
    </row>
    <row r="219" customFormat="false" ht="12.75" hidden="false" customHeight="false" outlineLevel="0" collapsed="false">
      <c r="AI219" s="1"/>
    </row>
    <row r="220" customFormat="false" ht="12.75" hidden="false" customHeight="false" outlineLevel="0" collapsed="false">
      <c r="AI220" s="1"/>
    </row>
    <row r="221" customFormat="false" ht="12.75" hidden="false" customHeight="false" outlineLevel="0" collapsed="false">
      <c r="AI221" s="1"/>
    </row>
    <row r="222" customFormat="false" ht="12.75" hidden="false" customHeight="false" outlineLevel="0" collapsed="false">
      <c r="AI222" s="1"/>
    </row>
    <row r="223" customFormat="false" ht="12.75" hidden="false" customHeight="false" outlineLevel="0" collapsed="false">
      <c r="AI223" s="1"/>
    </row>
    <row r="224" customFormat="false" ht="12.75" hidden="false" customHeight="false" outlineLevel="0" collapsed="false">
      <c r="AI224" s="1"/>
    </row>
    <row r="225" customFormat="false" ht="12.75" hidden="false" customHeight="false" outlineLevel="0" collapsed="false">
      <c r="AI225" s="1"/>
    </row>
    <row r="226" customFormat="false" ht="12.75" hidden="false" customHeight="false" outlineLevel="0" collapsed="false">
      <c r="AI226" s="1"/>
    </row>
    <row r="227" customFormat="false" ht="12.75" hidden="false" customHeight="false" outlineLevel="0" collapsed="false">
      <c r="AI227" s="1"/>
    </row>
    <row r="228" customFormat="false" ht="12.75" hidden="false" customHeight="false" outlineLevel="0" collapsed="false">
      <c r="AI228" s="1"/>
    </row>
    <row r="229" customFormat="false" ht="12.75" hidden="false" customHeight="false" outlineLevel="0" collapsed="false">
      <c r="AI229" s="1"/>
    </row>
    <row r="230" customFormat="false" ht="12.75" hidden="false" customHeight="false" outlineLevel="0" collapsed="false">
      <c r="AI230" s="1"/>
    </row>
    <row r="231" customFormat="false" ht="12.75" hidden="false" customHeight="false" outlineLevel="0" collapsed="false">
      <c r="AI231" s="1"/>
    </row>
    <row r="232" customFormat="false" ht="12.75" hidden="false" customHeight="false" outlineLevel="0" collapsed="false">
      <c r="AI232" s="1"/>
    </row>
    <row r="233" customFormat="false" ht="12.75" hidden="false" customHeight="false" outlineLevel="0" collapsed="false">
      <c r="AI233" s="1"/>
    </row>
    <row r="234" customFormat="false" ht="12.75" hidden="false" customHeight="false" outlineLevel="0" collapsed="false">
      <c r="AI234" s="1"/>
    </row>
    <row r="235" customFormat="false" ht="12.75" hidden="false" customHeight="false" outlineLevel="0" collapsed="false">
      <c r="AI235" s="1"/>
    </row>
    <row r="236" customFormat="false" ht="12.75" hidden="false" customHeight="false" outlineLevel="0" collapsed="false">
      <c r="AI236" s="1"/>
    </row>
    <row r="237" customFormat="false" ht="12.75" hidden="false" customHeight="false" outlineLevel="0" collapsed="false">
      <c r="AI237" s="1"/>
    </row>
    <row r="238" customFormat="false" ht="12.75" hidden="false" customHeight="false" outlineLevel="0" collapsed="false">
      <c r="AI238" s="1"/>
    </row>
    <row r="239" customFormat="false" ht="12.75" hidden="false" customHeight="false" outlineLevel="0" collapsed="false">
      <c r="AI239" s="1"/>
    </row>
    <row r="240" customFormat="false" ht="12.75" hidden="false" customHeight="false" outlineLevel="0" collapsed="false">
      <c r="AI240" s="1"/>
    </row>
    <row r="241" customFormat="false" ht="12.75" hidden="false" customHeight="false" outlineLevel="0" collapsed="false">
      <c r="AI241" s="1"/>
    </row>
    <row r="242" customFormat="false" ht="12.75" hidden="false" customHeight="false" outlineLevel="0" collapsed="false">
      <c r="AI242" s="1"/>
    </row>
    <row r="243" customFormat="false" ht="12.75" hidden="false" customHeight="false" outlineLevel="0" collapsed="false">
      <c r="AI243" s="1"/>
    </row>
    <row r="244" customFormat="false" ht="12.75" hidden="false" customHeight="false" outlineLevel="0" collapsed="false">
      <c r="AI244" s="1"/>
    </row>
    <row r="245" customFormat="false" ht="12.75" hidden="false" customHeight="false" outlineLevel="0" collapsed="false">
      <c r="AI245" s="1"/>
    </row>
    <row r="246" customFormat="false" ht="12.75" hidden="false" customHeight="false" outlineLevel="0" collapsed="false">
      <c r="AI246" s="1"/>
    </row>
    <row r="247" customFormat="false" ht="12.75" hidden="false" customHeight="false" outlineLevel="0" collapsed="false">
      <c r="AI247" s="1"/>
    </row>
    <row r="248" customFormat="false" ht="12.75" hidden="false" customHeight="false" outlineLevel="0" collapsed="false">
      <c r="AI248" s="1"/>
    </row>
    <row r="249" customFormat="false" ht="12.75" hidden="false" customHeight="false" outlineLevel="0" collapsed="false">
      <c r="AI249" s="1"/>
    </row>
    <row r="250" customFormat="false" ht="12.75" hidden="false" customHeight="false" outlineLevel="0" collapsed="false">
      <c r="AI250" s="1"/>
    </row>
    <row r="251" customFormat="false" ht="12.75" hidden="false" customHeight="false" outlineLevel="0" collapsed="false">
      <c r="AI251" s="1"/>
    </row>
    <row r="252" customFormat="false" ht="12.75" hidden="false" customHeight="false" outlineLevel="0" collapsed="false">
      <c r="AI252" s="1"/>
    </row>
    <row r="253" customFormat="false" ht="12.75" hidden="false" customHeight="false" outlineLevel="0" collapsed="false">
      <c r="AI253" s="1"/>
    </row>
    <row r="254" customFormat="false" ht="12.75" hidden="false" customHeight="false" outlineLevel="0" collapsed="false">
      <c r="AI254" s="1"/>
    </row>
    <row r="255" customFormat="false" ht="12.75" hidden="false" customHeight="false" outlineLevel="0" collapsed="false">
      <c r="AI255" s="1"/>
    </row>
    <row r="256" customFormat="false" ht="12.75" hidden="false" customHeight="false" outlineLevel="0" collapsed="false">
      <c r="AI256" s="1"/>
    </row>
    <row r="257" customFormat="false" ht="12.75" hidden="false" customHeight="false" outlineLevel="0" collapsed="false">
      <c r="AI257" s="1"/>
    </row>
    <row r="258" customFormat="false" ht="12.75" hidden="false" customHeight="false" outlineLevel="0" collapsed="false">
      <c r="AI258" s="1"/>
    </row>
    <row r="259" customFormat="false" ht="12.75" hidden="false" customHeight="false" outlineLevel="0" collapsed="false">
      <c r="AI259" s="1"/>
    </row>
    <row r="260" customFormat="false" ht="12.75" hidden="false" customHeight="false" outlineLevel="0" collapsed="false">
      <c r="AI260" s="1"/>
    </row>
    <row r="261" customFormat="false" ht="12.75" hidden="false" customHeight="false" outlineLevel="0" collapsed="false">
      <c r="AI261" s="1"/>
    </row>
    <row r="262" customFormat="false" ht="12.75" hidden="false" customHeight="false" outlineLevel="0" collapsed="false">
      <c r="AI262" s="1"/>
    </row>
    <row r="263" customFormat="false" ht="12.75" hidden="false" customHeight="false" outlineLevel="0" collapsed="false">
      <c r="AI263" s="1"/>
    </row>
    <row r="264" customFormat="false" ht="12.75" hidden="false" customHeight="false" outlineLevel="0" collapsed="false">
      <c r="AI264" s="1"/>
    </row>
    <row r="265" customFormat="false" ht="12.75" hidden="false" customHeight="false" outlineLevel="0" collapsed="false">
      <c r="AI265" s="1"/>
    </row>
    <row r="266" customFormat="false" ht="12.75" hidden="false" customHeight="false" outlineLevel="0" collapsed="false">
      <c r="AI266" s="1"/>
    </row>
    <row r="267" customFormat="false" ht="12.75" hidden="false" customHeight="false" outlineLevel="0" collapsed="false">
      <c r="AI267" s="1"/>
    </row>
    <row r="268" customFormat="false" ht="12.75" hidden="false" customHeight="false" outlineLevel="0" collapsed="false">
      <c r="AI268" s="1"/>
    </row>
    <row r="269" customFormat="false" ht="12.75" hidden="false" customHeight="false" outlineLevel="0" collapsed="false">
      <c r="AI269" s="1"/>
    </row>
    <row r="270" customFormat="false" ht="12.75" hidden="false" customHeight="false" outlineLevel="0" collapsed="false">
      <c r="AI270" s="1"/>
    </row>
    <row r="271" customFormat="false" ht="12.75" hidden="false" customHeight="false" outlineLevel="0" collapsed="false">
      <c r="AI271" s="1"/>
    </row>
    <row r="272" customFormat="false" ht="12.75" hidden="false" customHeight="false" outlineLevel="0" collapsed="false">
      <c r="AI272" s="1"/>
    </row>
    <row r="273" customFormat="false" ht="12.75" hidden="false" customHeight="false" outlineLevel="0" collapsed="false">
      <c r="AI273" s="1"/>
    </row>
    <row r="274" customFormat="false" ht="12.75" hidden="false" customHeight="false" outlineLevel="0" collapsed="false">
      <c r="AI274" s="1"/>
    </row>
    <row r="275" customFormat="false" ht="12.75" hidden="false" customHeight="false" outlineLevel="0" collapsed="false">
      <c r="AI275" s="1"/>
    </row>
    <row r="276" customFormat="false" ht="12.75" hidden="false" customHeight="false" outlineLevel="0" collapsed="false">
      <c r="AI276" s="1"/>
    </row>
    <row r="277" customFormat="false" ht="12.75" hidden="false" customHeight="false" outlineLevel="0" collapsed="false">
      <c r="AI277" s="1"/>
    </row>
    <row r="278" customFormat="false" ht="12.75" hidden="false" customHeight="false" outlineLevel="0" collapsed="false">
      <c r="AI278" s="1"/>
    </row>
    <row r="279" customFormat="false" ht="12.75" hidden="false" customHeight="false" outlineLevel="0" collapsed="false">
      <c r="AI279" s="1"/>
    </row>
    <row r="280" customFormat="false" ht="12.75" hidden="false" customHeight="false" outlineLevel="0" collapsed="false">
      <c r="AI280" s="1"/>
    </row>
    <row r="281" customFormat="false" ht="12.75" hidden="false" customHeight="false" outlineLevel="0" collapsed="false">
      <c r="AI281" s="1"/>
    </row>
    <row r="282" customFormat="false" ht="12.75" hidden="false" customHeight="false" outlineLevel="0" collapsed="false">
      <c r="AI282" s="1"/>
    </row>
    <row r="283" customFormat="false" ht="12.75" hidden="false" customHeight="false" outlineLevel="0" collapsed="false">
      <c r="AI283" s="1"/>
    </row>
    <row r="284" customFormat="false" ht="12.75" hidden="false" customHeight="false" outlineLevel="0" collapsed="false">
      <c r="AI284" s="1"/>
    </row>
    <row r="285" customFormat="false" ht="12.75" hidden="false" customHeight="false" outlineLevel="0" collapsed="false">
      <c r="AI285" s="1"/>
    </row>
    <row r="286" customFormat="false" ht="12.75" hidden="false" customHeight="false" outlineLevel="0" collapsed="false">
      <c r="AI286" s="1"/>
    </row>
    <row r="287" customFormat="false" ht="12.75" hidden="false" customHeight="false" outlineLevel="0" collapsed="false">
      <c r="AI287" s="1"/>
    </row>
    <row r="288" customFormat="false" ht="12.75" hidden="false" customHeight="false" outlineLevel="0" collapsed="false">
      <c r="AI288" s="1"/>
    </row>
    <row r="289" customFormat="false" ht="12.75" hidden="false" customHeight="false" outlineLevel="0" collapsed="false">
      <c r="AI289" s="1"/>
    </row>
    <row r="290" customFormat="false" ht="12.75" hidden="false" customHeight="false" outlineLevel="0" collapsed="false">
      <c r="AI290" s="1"/>
    </row>
    <row r="291" customFormat="false" ht="12.75" hidden="false" customHeight="false" outlineLevel="0" collapsed="false">
      <c r="AI291" s="1"/>
    </row>
    <row r="292" customFormat="false" ht="12.75" hidden="false" customHeight="false" outlineLevel="0" collapsed="false">
      <c r="AI292" s="1"/>
    </row>
    <row r="293" customFormat="false" ht="12.75" hidden="false" customHeight="false" outlineLevel="0" collapsed="false">
      <c r="AI293" s="1"/>
    </row>
    <row r="294" customFormat="false" ht="12.75" hidden="false" customHeight="false" outlineLevel="0" collapsed="false">
      <c r="AI294" s="1"/>
    </row>
    <row r="295" customFormat="false" ht="12.75" hidden="false" customHeight="false" outlineLevel="0" collapsed="false">
      <c r="AI295" s="1"/>
    </row>
    <row r="296" customFormat="false" ht="12.75" hidden="false" customHeight="false" outlineLevel="0" collapsed="false">
      <c r="AI296" s="1"/>
    </row>
    <row r="297" customFormat="false" ht="12.75" hidden="false" customHeight="false" outlineLevel="0" collapsed="false">
      <c r="AI297" s="1"/>
    </row>
    <row r="298" customFormat="false" ht="12.75" hidden="false" customHeight="false" outlineLevel="0" collapsed="false">
      <c r="AI298" s="1"/>
    </row>
    <row r="299" customFormat="false" ht="12.75" hidden="false" customHeight="false" outlineLevel="0" collapsed="false">
      <c r="AI299" s="1"/>
    </row>
    <row r="300" customFormat="false" ht="12.75" hidden="false" customHeight="false" outlineLevel="0" collapsed="false">
      <c r="AI300" s="1"/>
    </row>
    <row r="301" customFormat="false" ht="12.75" hidden="false" customHeight="false" outlineLevel="0" collapsed="false">
      <c r="AI301" s="1"/>
    </row>
    <row r="302" customFormat="false" ht="12.75" hidden="false" customHeight="false" outlineLevel="0" collapsed="false">
      <c r="AI302" s="1"/>
    </row>
    <row r="303" customFormat="false" ht="12.75" hidden="false" customHeight="false" outlineLevel="0" collapsed="false">
      <c r="AI303" s="1"/>
    </row>
    <row r="304" customFormat="false" ht="12.75" hidden="false" customHeight="false" outlineLevel="0" collapsed="false">
      <c r="AI304" s="1"/>
    </row>
    <row r="305" customFormat="false" ht="12.75" hidden="false" customHeight="false" outlineLevel="0" collapsed="false">
      <c r="AI305" s="1"/>
    </row>
    <row r="306" customFormat="false" ht="12.75" hidden="false" customHeight="false" outlineLevel="0" collapsed="false">
      <c r="AI306" s="1"/>
    </row>
    <row r="307" customFormat="false" ht="12.75" hidden="false" customHeight="false" outlineLevel="0" collapsed="false">
      <c r="AI307" s="1"/>
    </row>
    <row r="308" customFormat="false" ht="12.75" hidden="false" customHeight="false" outlineLevel="0" collapsed="false">
      <c r="AI308" s="1"/>
    </row>
    <row r="309" customFormat="false" ht="12.75" hidden="false" customHeight="false" outlineLevel="0" collapsed="false">
      <c r="AI309" s="1"/>
    </row>
    <row r="310" customFormat="false" ht="12.75" hidden="false" customHeight="false" outlineLevel="0" collapsed="false">
      <c r="AI310" s="1"/>
    </row>
    <row r="311" customFormat="false" ht="12.75" hidden="false" customHeight="false" outlineLevel="0" collapsed="false">
      <c r="AI311" s="1"/>
    </row>
    <row r="312" customFormat="false" ht="12.75" hidden="false" customHeight="false" outlineLevel="0" collapsed="false">
      <c r="AI312" s="1"/>
    </row>
    <row r="313" customFormat="false" ht="12.75" hidden="false" customHeight="false" outlineLevel="0" collapsed="false">
      <c r="AI313" s="1"/>
    </row>
    <row r="314" customFormat="false" ht="12.75" hidden="false" customHeight="false" outlineLevel="0" collapsed="false">
      <c r="AI314" s="1"/>
    </row>
    <row r="315" customFormat="false" ht="12.75" hidden="false" customHeight="false" outlineLevel="0" collapsed="false">
      <c r="AI315" s="1"/>
    </row>
    <row r="316" customFormat="false" ht="12.75" hidden="false" customHeight="false" outlineLevel="0" collapsed="false">
      <c r="AI316" s="1"/>
    </row>
    <row r="317" customFormat="false" ht="12.75" hidden="false" customHeight="false" outlineLevel="0" collapsed="false">
      <c r="AI317" s="1"/>
    </row>
    <row r="318" customFormat="false" ht="12.75" hidden="false" customHeight="false" outlineLevel="0" collapsed="false">
      <c r="AI318" s="1"/>
    </row>
    <row r="319" customFormat="false" ht="12.75" hidden="false" customHeight="false" outlineLevel="0" collapsed="false">
      <c r="AI319" s="1"/>
    </row>
    <row r="320" customFormat="false" ht="12.75" hidden="false" customHeight="false" outlineLevel="0" collapsed="false">
      <c r="AI320" s="1"/>
    </row>
    <row r="321" customFormat="false" ht="12.75" hidden="false" customHeight="false" outlineLevel="0" collapsed="false">
      <c r="AI321" s="1"/>
    </row>
    <row r="322" customFormat="false" ht="12.75" hidden="false" customHeight="false" outlineLevel="0" collapsed="false">
      <c r="AI322" s="1"/>
    </row>
    <row r="323" customFormat="false" ht="12.75" hidden="false" customHeight="false" outlineLevel="0" collapsed="false">
      <c r="AI323" s="1"/>
    </row>
    <row r="324" customFormat="false" ht="12.75" hidden="false" customHeight="false" outlineLevel="0" collapsed="false">
      <c r="AI324" s="1"/>
    </row>
    <row r="325" customFormat="false" ht="12.75" hidden="false" customHeight="false" outlineLevel="0" collapsed="false">
      <c r="AI325" s="1"/>
    </row>
    <row r="326" customFormat="false" ht="12.75" hidden="false" customHeight="false" outlineLevel="0" collapsed="false">
      <c r="AI326" s="1"/>
    </row>
    <row r="327" customFormat="false" ht="12.75" hidden="false" customHeight="false" outlineLevel="0" collapsed="false">
      <c r="AI327" s="1"/>
    </row>
    <row r="328" customFormat="false" ht="12.75" hidden="false" customHeight="false" outlineLevel="0" collapsed="false">
      <c r="AI328" s="1"/>
    </row>
    <row r="329" customFormat="false" ht="12.75" hidden="false" customHeight="false" outlineLevel="0" collapsed="false">
      <c r="AI329" s="1"/>
    </row>
    <row r="330" customFormat="false" ht="12.75" hidden="false" customHeight="false" outlineLevel="0" collapsed="false">
      <c r="AI330" s="1"/>
    </row>
    <row r="331" customFormat="false" ht="12.75" hidden="false" customHeight="false" outlineLevel="0" collapsed="false">
      <c r="AI331" s="1"/>
    </row>
    <row r="332" customFormat="false" ht="12.75" hidden="false" customHeight="false" outlineLevel="0" collapsed="false">
      <c r="AI332" s="1"/>
    </row>
    <row r="333" customFormat="false" ht="12.75" hidden="false" customHeight="false" outlineLevel="0" collapsed="false">
      <c r="AI333" s="1"/>
    </row>
    <row r="334" customFormat="false" ht="12.75" hidden="false" customHeight="false" outlineLevel="0" collapsed="false">
      <c r="AI334" s="1"/>
    </row>
    <row r="335" customFormat="false" ht="12.75" hidden="false" customHeight="false" outlineLevel="0" collapsed="false">
      <c r="AI335" s="1"/>
    </row>
    <row r="336" customFormat="false" ht="12.75" hidden="false" customHeight="false" outlineLevel="0" collapsed="false">
      <c r="AI336" s="1"/>
    </row>
    <row r="337" customFormat="false" ht="12.75" hidden="false" customHeight="false" outlineLevel="0" collapsed="false">
      <c r="AI337" s="1"/>
    </row>
    <row r="338" customFormat="false" ht="12.75" hidden="false" customHeight="false" outlineLevel="0" collapsed="false">
      <c r="AI338" s="1"/>
    </row>
    <row r="339" customFormat="false" ht="12.75" hidden="false" customHeight="false" outlineLevel="0" collapsed="false">
      <c r="AI339" s="1"/>
    </row>
    <row r="340" customFormat="false" ht="12.75" hidden="false" customHeight="false" outlineLevel="0" collapsed="false">
      <c r="AI340" s="1"/>
    </row>
    <row r="341" customFormat="false" ht="12.75" hidden="false" customHeight="false" outlineLevel="0" collapsed="false">
      <c r="AI341" s="1"/>
    </row>
    <row r="342" customFormat="false" ht="12.75" hidden="false" customHeight="false" outlineLevel="0" collapsed="false">
      <c r="AI342" s="1"/>
    </row>
    <row r="343" customFormat="false" ht="12.75" hidden="false" customHeight="false" outlineLevel="0" collapsed="false">
      <c r="AI343" s="1"/>
    </row>
    <row r="344" customFormat="false" ht="12.75" hidden="false" customHeight="false" outlineLevel="0" collapsed="false">
      <c r="AI344" s="1"/>
    </row>
    <row r="345" customFormat="false" ht="12.75" hidden="false" customHeight="false" outlineLevel="0" collapsed="false">
      <c r="AI345" s="1"/>
    </row>
    <row r="346" customFormat="false" ht="12.75" hidden="false" customHeight="false" outlineLevel="0" collapsed="false">
      <c r="AI346" s="1"/>
    </row>
    <row r="347" customFormat="false" ht="12.75" hidden="false" customHeight="false" outlineLevel="0" collapsed="false">
      <c r="AI347" s="1"/>
    </row>
    <row r="348" customFormat="false" ht="12.75" hidden="false" customHeight="false" outlineLevel="0" collapsed="false">
      <c r="AI348" s="1"/>
    </row>
    <row r="349" customFormat="false" ht="12.75" hidden="false" customHeight="false" outlineLevel="0" collapsed="false">
      <c r="AI349" s="1"/>
    </row>
    <row r="350" customFormat="false" ht="12.75" hidden="false" customHeight="false" outlineLevel="0" collapsed="false">
      <c r="AI350" s="1"/>
    </row>
    <row r="351" customFormat="false" ht="12.75" hidden="false" customHeight="false" outlineLevel="0" collapsed="false">
      <c r="AI351" s="1"/>
    </row>
    <row r="352" customFormat="false" ht="12.75" hidden="false" customHeight="false" outlineLevel="0" collapsed="false">
      <c r="AI352" s="1"/>
    </row>
    <row r="353" customFormat="false" ht="12.75" hidden="false" customHeight="false" outlineLevel="0" collapsed="false">
      <c r="AI353" s="1"/>
    </row>
    <row r="354" customFormat="false" ht="12.75" hidden="false" customHeight="false" outlineLevel="0" collapsed="false">
      <c r="AI354" s="1"/>
    </row>
    <row r="355" customFormat="false" ht="12.75" hidden="false" customHeight="false" outlineLevel="0" collapsed="false">
      <c r="AI355" s="1"/>
    </row>
    <row r="356" customFormat="false" ht="12.75" hidden="false" customHeight="false" outlineLevel="0" collapsed="false">
      <c r="AI356" s="1"/>
    </row>
    <row r="357" customFormat="false" ht="12.75" hidden="false" customHeight="false" outlineLevel="0" collapsed="false">
      <c r="AI357" s="1"/>
    </row>
    <row r="358" customFormat="false" ht="12.75" hidden="false" customHeight="false" outlineLevel="0" collapsed="false">
      <c r="AI358" s="1"/>
    </row>
    <row r="359" customFormat="false" ht="12.75" hidden="false" customHeight="false" outlineLevel="0" collapsed="false">
      <c r="AI359" s="1"/>
    </row>
    <row r="360" customFormat="false" ht="12.75" hidden="false" customHeight="false" outlineLevel="0" collapsed="false">
      <c r="AI360" s="1"/>
    </row>
    <row r="361" customFormat="false" ht="12.75" hidden="false" customHeight="false" outlineLevel="0" collapsed="false">
      <c r="AI361" s="1"/>
    </row>
    <row r="362" customFormat="false" ht="12.75" hidden="false" customHeight="false" outlineLevel="0" collapsed="false">
      <c r="AI362" s="1"/>
    </row>
    <row r="363" customFormat="false" ht="12.75" hidden="false" customHeight="false" outlineLevel="0" collapsed="false">
      <c r="AI363" s="1"/>
    </row>
    <row r="364" customFormat="false" ht="12.75" hidden="false" customHeight="false" outlineLevel="0" collapsed="false">
      <c r="AI364" s="1"/>
    </row>
    <row r="365" customFormat="false" ht="12.75" hidden="false" customHeight="false" outlineLevel="0" collapsed="false">
      <c r="AI365" s="1"/>
    </row>
    <row r="366" customFormat="false" ht="12.75" hidden="false" customHeight="false" outlineLevel="0" collapsed="false">
      <c r="AI366" s="1"/>
    </row>
    <row r="367" customFormat="false" ht="12.75" hidden="false" customHeight="false" outlineLevel="0" collapsed="false">
      <c r="AI367" s="1"/>
    </row>
    <row r="368" customFormat="false" ht="12.75" hidden="false" customHeight="false" outlineLevel="0" collapsed="false">
      <c r="AI368" s="1"/>
    </row>
    <row r="369" customFormat="false" ht="12.75" hidden="false" customHeight="false" outlineLevel="0" collapsed="false">
      <c r="AI369" s="1"/>
    </row>
    <row r="370" customFormat="false" ht="12.75" hidden="false" customHeight="false" outlineLevel="0" collapsed="false">
      <c r="AI370" s="1"/>
    </row>
    <row r="371" customFormat="false" ht="12.75" hidden="false" customHeight="false" outlineLevel="0" collapsed="false">
      <c r="AI371" s="1"/>
    </row>
    <row r="372" customFormat="false" ht="12.75" hidden="false" customHeight="false" outlineLevel="0" collapsed="false">
      <c r="AI372" s="1"/>
    </row>
    <row r="373" customFormat="false" ht="12.75" hidden="false" customHeight="false" outlineLevel="0" collapsed="false">
      <c r="AI373" s="1"/>
    </row>
    <row r="374" customFormat="false" ht="12.75" hidden="false" customHeight="false" outlineLevel="0" collapsed="false">
      <c r="AI374" s="1"/>
    </row>
    <row r="375" customFormat="false" ht="12.75" hidden="false" customHeight="false" outlineLevel="0" collapsed="false">
      <c r="AI375" s="1"/>
    </row>
    <row r="376" customFormat="false" ht="12.75" hidden="false" customHeight="false" outlineLevel="0" collapsed="false">
      <c r="AI376" s="1"/>
    </row>
    <row r="377" customFormat="false" ht="12.75" hidden="false" customHeight="false" outlineLevel="0" collapsed="false">
      <c r="AI377" s="1"/>
    </row>
    <row r="378" customFormat="false" ht="12.75" hidden="false" customHeight="false" outlineLevel="0" collapsed="false">
      <c r="AI378" s="1"/>
    </row>
    <row r="379" customFormat="false" ht="12.75" hidden="false" customHeight="false" outlineLevel="0" collapsed="false">
      <c r="AI379" s="1"/>
    </row>
    <row r="380" customFormat="false" ht="12.75" hidden="false" customHeight="false" outlineLevel="0" collapsed="false">
      <c r="AI380" s="1"/>
    </row>
    <row r="381" customFormat="false" ht="12.75" hidden="false" customHeight="false" outlineLevel="0" collapsed="false">
      <c r="AI381" s="1"/>
    </row>
    <row r="382" customFormat="false" ht="12.75" hidden="false" customHeight="false" outlineLevel="0" collapsed="false">
      <c r="AI382" s="1"/>
    </row>
    <row r="383" customFormat="false" ht="12.75" hidden="false" customHeight="false" outlineLevel="0" collapsed="false">
      <c r="AI383" s="1"/>
    </row>
    <row r="384" customFormat="false" ht="12.75" hidden="false" customHeight="false" outlineLevel="0" collapsed="false">
      <c r="AI384" s="1"/>
    </row>
    <row r="385" customFormat="false" ht="12.75" hidden="false" customHeight="false" outlineLevel="0" collapsed="false">
      <c r="AI385" s="1"/>
    </row>
    <row r="386" customFormat="false" ht="12.75" hidden="false" customHeight="false" outlineLevel="0" collapsed="false">
      <c r="AI386" s="1"/>
    </row>
    <row r="387" customFormat="false" ht="12.75" hidden="false" customHeight="false" outlineLevel="0" collapsed="false">
      <c r="AI387" s="1"/>
    </row>
    <row r="388" customFormat="false" ht="12.75" hidden="false" customHeight="false" outlineLevel="0" collapsed="false">
      <c r="AI388" s="1"/>
    </row>
    <row r="389" customFormat="false" ht="12.75" hidden="false" customHeight="false" outlineLevel="0" collapsed="false">
      <c r="AI389" s="1"/>
    </row>
    <row r="390" customFormat="false" ht="12.75" hidden="false" customHeight="false" outlineLevel="0" collapsed="false">
      <c r="AI390" s="1"/>
    </row>
    <row r="391" customFormat="false" ht="12.75" hidden="false" customHeight="false" outlineLevel="0" collapsed="false">
      <c r="AI391" s="1"/>
    </row>
    <row r="392" customFormat="false" ht="12.75" hidden="false" customHeight="false" outlineLevel="0" collapsed="false">
      <c r="AI392" s="1"/>
    </row>
    <row r="393" customFormat="false" ht="12.75" hidden="false" customHeight="false" outlineLevel="0" collapsed="false">
      <c r="AI393" s="1"/>
    </row>
    <row r="394" customFormat="false" ht="12.75" hidden="false" customHeight="false" outlineLevel="0" collapsed="false">
      <c r="AI394" s="1"/>
    </row>
    <row r="395" customFormat="false" ht="12.75" hidden="false" customHeight="false" outlineLevel="0" collapsed="false">
      <c r="AI395" s="1"/>
    </row>
    <row r="396" customFormat="false" ht="12.75" hidden="false" customHeight="false" outlineLevel="0" collapsed="false">
      <c r="AI396" s="1"/>
    </row>
    <row r="397" customFormat="false" ht="12.75" hidden="false" customHeight="false" outlineLevel="0" collapsed="false">
      <c r="AI397" s="1"/>
    </row>
    <row r="398" customFormat="false" ht="12.75" hidden="false" customHeight="false" outlineLevel="0" collapsed="false">
      <c r="AI398" s="1"/>
    </row>
    <row r="399" customFormat="false" ht="12.75" hidden="false" customHeight="false" outlineLevel="0" collapsed="false">
      <c r="AI399" s="1"/>
    </row>
    <row r="400" customFormat="false" ht="12.75" hidden="false" customHeight="false" outlineLevel="0" collapsed="false">
      <c r="AI400" s="1"/>
    </row>
    <row r="401" customFormat="false" ht="12.75" hidden="false" customHeight="false" outlineLevel="0" collapsed="false">
      <c r="AI401" s="1"/>
    </row>
    <row r="402" customFormat="false" ht="12.75" hidden="false" customHeight="false" outlineLevel="0" collapsed="false">
      <c r="AI402" s="1"/>
    </row>
    <row r="403" customFormat="false" ht="12.75" hidden="false" customHeight="false" outlineLevel="0" collapsed="false">
      <c r="AI403" s="1"/>
    </row>
    <row r="404" customFormat="false" ht="12.75" hidden="false" customHeight="false" outlineLevel="0" collapsed="false">
      <c r="AI404" s="1"/>
    </row>
    <row r="405" customFormat="false" ht="12.75" hidden="false" customHeight="false" outlineLevel="0" collapsed="false">
      <c r="AI405" s="1"/>
    </row>
    <row r="406" customFormat="false" ht="12.75" hidden="false" customHeight="false" outlineLevel="0" collapsed="false">
      <c r="AI406" s="1"/>
    </row>
    <row r="407" customFormat="false" ht="12.75" hidden="false" customHeight="false" outlineLevel="0" collapsed="false">
      <c r="AI407" s="1"/>
    </row>
    <row r="408" customFormat="false" ht="12.75" hidden="false" customHeight="false" outlineLevel="0" collapsed="false">
      <c r="AI408" s="1"/>
    </row>
    <row r="409" customFormat="false" ht="12.75" hidden="false" customHeight="false" outlineLevel="0" collapsed="false">
      <c r="AI409" s="1"/>
    </row>
    <row r="410" customFormat="false" ht="12.75" hidden="false" customHeight="false" outlineLevel="0" collapsed="false">
      <c r="AI410" s="1"/>
    </row>
    <row r="411" customFormat="false" ht="12.75" hidden="false" customHeight="false" outlineLevel="0" collapsed="false">
      <c r="AI411" s="1"/>
    </row>
    <row r="412" customFormat="false" ht="12.75" hidden="false" customHeight="false" outlineLevel="0" collapsed="false">
      <c r="AI412" s="1"/>
    </row>
    <row r="413" customFormat="false" ht="12.75" hidden="false" customHeight="false" outlineLevel="0" collapsed="false">
      <c r="AI413" s="1"/>
    </row>
    <row r="414" customFormat="false" ht="12.75" hidden="false" customHeight="false" outlineLevel="0" collapsed="false">
      <c r="AI414" s="1"/>
    </row>
    <row r="415" customFormat="false" ht="12.75" hidden="false" customHeight="false" outlineLevel="0" collapsed="false">
      <c r="AI415" s="1"/>
    </row>
    <row r="416" customFormat="false" ht="12.75" hidden="false" customHeight="false" outlineLevel="0" collapsed="false">
      <c r="AI416" s="1"/>
    </row>
    <row r="417" customFormat="false" ht="12.75" hidden="false" customHeight="false" outlineLevel="0" collapsed="false">
      <c r="AI417" s="1"/>
    </row>
    <row r="418" customFormat="false" ht="12.75" hidden="false" customHeight="false" outlineLevel="0" collapsed="false">
      <c r="AI418" s="1"/>
    </row>
    <row r="419" customFormat="false" ht="12.75" hidden="false" customHeight="false" outlineLevel="0" collapsed="false">
      <c r="AI419" s="1"/>
    </row>
    <row r="420" customFormat="false" ht="12.75" hidden="false" customHeight="false" outlineLevel="0" collapsed="false">
      <c r="AI420" s="1"/>
    </row>
    <row r="421" customFormat="false" ht="12.75" hidden="false" customHeight="false" outlineLevel="0" collapsed="false">
      <c r="AI421" s="1"/>
    </row>
    <row r="422" customFormat="false" ht="12.75" hidden="false" customHeight="false" outlineLevel="0" collapsed="false">
      <c r="AI422" s="1"/>
    </row>
    <row r="423" customFormat="false" ht="12.75" hidden="false" customHeight="false" outlineLevel="0" collapsed="false">
      <c r="AI423" s="1"/>
    </row>
    <row r="424" customFormat="false" ht="12.75" hidden="false" customHeight="false" outlineLevel="0" collapsed="false">
      <c r="AI424" s="1"/>
    </row>
    <row r="425" customFormat="false" ht="12.75" hidden="false" customHeight="false" outlineLevel="0" collapsed="false">
      <c r="AI425" s="1"/>
    </row>
    <row r="426" customFormat="false" ht="12.75" hidden="false" customHeight="false" outlineLevel="0" collapsed="false">
      <c r="AI426" s="1"/>
    </row>
    <row r="427" customFormat="false" ht="12.75" hidden="false" customHeight="false" outlineLevel="0" collapsed="false">
      <c r="AI427" s="1"/>
    </row>
    <row r="428" customFormat="false" ht="12.75" hidden="false" customHeight="false" outlineLevel="0" collapsed="false">
      <c r="AI428" s="1"/>
    </row>
    <row r="429" customFormat="false" ht="12.75" hidden="false" customHeight="false" outlineLevel="0" collapsed="false">
      <c r="AI429" s="1"/>
    </row>
    <row r="430" customFormat="false" ht="12.75" hidden="false" customHeight="false" outlineLevel="0" collapsed="false">
      <c r="AI430" s="1"/>
    </row>
    <row r="431" customFormat="false" ht="12.75" hidden="false" customHeight="false" outlineLevel="0" collapsed="false">
      <c r="AI431" s="1"/>
    </row>
    <row r="432" customFormat="false" ht="12.75" hidden="false" customHeight="false" outlineLevel="0" collapsed="false">
      <c r="AI432" s="1"/>
    </row>
    <row r="433" customFormat="false" ht="12.75" hidden="false" customHeight="false" outlineLevel="0" collapsed="false">
      <c r="AI433" s="1"/>
    </row>
    <row r="434" customFormat="false" ht="12.75" hidden="false" customHeight="false" outlineLevel="0" collapsed="false">
      <c r="AI434" s="1"/>
    </row>
    <row r="435" customFormat="false" ht="12.75" hidden="false" customHeight="false" outlineLevel="0" collapsed="false">
      <c r="AI435" s="1"/>
    </row>
    <row r="436" customFormat="false" ht="12.75" hidden="false" customHeight="false" outlineLevel="0" collapsed="false">
      <c r="AI436" s="1"/>
    </row>
    <row r="437" customFormat="false" ht="12.75" hidden="false" customHeight="false" outlineLevel="0" collapsed="false">
      <c r="AI437" s="1"/>
    </row>
    <row r="438" customFormat="false" ht="12.75" hidden="false" customHeight="false" outlineLevel="0" collapsed="false">
      <c r="AI438" s="1"/>
    </row>
    <row r="439" customFormat="false" ht="12.75" hidden="false" customHeight="false" outlineLevel="0" collapsed="false">
      <c r="AI439" s="1"/>
    </row>
    <row r="440" customFormat="false" ht="12.75" hidden="false" customHeight="false" outlineLevel="0" collapsed="false">
      <c r="AI440" s="1"/>
    </row>
    <row r="441" customFormat="false" ht="12.75" hidden="false" customHeight="false" outlineLevel="0" collapsed="false">
      <c r="AI441" s="1"/>
    </row>
    <row r="442" customFormat="false" ht="12.75" hidden="false" customHeight="false" outlineLevel="0" collapsed="false">
      <c r="AI442" s="1"/>
    </row>
    <row r="443" customFormat="false" ht="12.75" hidden="false" customHeight="false" outlineLevel="0" collapsed="false">
      <c r="AI443" s="1"/>
    </row>
    <row r="444" customFormat="false" ht="12.75" hidden="false" customHeight="false" outlineLevel="0" collapsed="false">
      <c r="AI444" s="1"/>
    </row>
    <row r="445" customFormat="false" ht="12.75" hidden="false" customHeight="false" outlineLevel="0" collapsed="false">
      <c r="AI445" s="1"/>
    </row>
    <row r="446" customFormat="false" ht="12.75" hidden="false" customHeight="false" outlineLevel="0" collapsed="false">
      <c r="AI446" s="1"/>
    </row>
    <row r="447" customFormat="false" ht="12.75" hidden="false" customHeight="false" outlineLevel="0" collapsed="false">
      <c r="AI447" s="1"/>
    </row>
    <row r="448" customFormat="false" ht="12.75" hidden="false" customHeight="false" outlineLevel="0" collapsed="false">
      <c r="AI448" s="1"/>
    </row>
    <row r="449" customFormat="false" ht="12.75" hidden="false" customHeight="false" outlineLevel="0" collapsed="false">
      <c r="AI449" s="1"/>
    </row>
    <row r="450" customFormat="false" ht="12.75" hidden="false" customHeight="false" outlineLevel="0" collapsed="false">
      <c r="AI450" s="1"/>
    </row>
    <row r="451" customFormat="false" ht="12.75" hidden="false" customHeight="false" outlineLevel="0" collapsed="false">
      <c r="AI451" s="1"/>
    </row>
    <row r="452" customFormat="false" ht="12.75" hidden="false" customHeight="false" outlineLevel="0" collapsed="false">
      <c r="AI452" s="1"/>
    </row>
    <row r="453" customFormat="false" ht="12.75" hidden="false" customHeight="false" outlineLevel="0" collapsed="false">
      <c r="AI453" s="1"/>
    </row>
    <row r="454" customFormat="false" ht="12.75" hidden="false" customHeight="false" outlineLevel="0" collapsed="false">
      <c r="AI454" s="1"/>
    </row>
    <row r="455" customFormat="false" ht="12.75" hidden="false" customHeight="false" outlineLevel="0" collapsed="false">
      <c r="AI455" s="1"/>
    </row>
    <row r="456" customFormat="false" ht="12.75" hidden="false" customHeight="false" outlineLevel="0" collapsed="false">
      <c r="AI456" s="1"/>
    </row>
    <row r="457" customFormat="false" ht="12.75" hidden="false" customHeight="false" outlineLevel="0" collapsed="false">
      <c r="AI457" s="1"/>
    </row>
    <row r="458" customFormat="false" ht="12.75" hidden="false" customHeight="false" outlineLevel="0" collapsed="false">
      <c r="AI458" s="1"/>
    </row>
    <row r="459" customFormat="false" ht="12.75" hidden="false" customHeight="false" outlineLevel="0" collapsed="false">
      <c r="AI459" s="1"/>
    </row>
    <row r="460" customFormat="false" ht="12.75" hidden="false" customHeight="false" outlineLevel="0" collapsed="false">
      <c r="AI460" s="1"/>
    </row>
    <row r="461" customFormat="false" ht="12.75" hidden="false" customHeight="false" outlineLevel="0" collapsed="false">
      <c r="AI461" s="1"/>
    </row>
    <row r="462" customFormat="false" ht="12.75" hidden="false" customHeight="false" outlineLevel="0" collapsed="false">
      <c r="AI462" s="1"/>
    </row>
    <row r="463" customFormat="false" ht="12.75" hidden="false" customHeight="false" outlineLevel="0" collapsed="false">
      <c r="AI463" s="1"/>
    </row>
    <row r="464" customFormat="false" ht="12.75" hidden="false" customHeight="false" outlineLevel="0" collapsed="false">
      <c r="AI464" s="1"/>
    </row>
    <row r="465" customFormat="false" ht="12.75" hidden="false" customHeight="false" outlineLevel="0" collapsed="false">
      <c r="AI465" s="1"/>
    </row>
    <row r="466" customFormat="false" ht="12.75" hidden="false" customHeight="false" outlineLevel="0" collapsed="false">
      <c r="AI466" s="1"/>
    </row>
    <row r="467" customFormat="false" ht="12.75" hidden="false" customHeight="false" outlineLevel="0" collapsed="false">
      <c r="AI467" s="1"/>
    </row>
    <row r="468" customFormat="false" ht="12.75" hidden="false" customHeight="false" outlineLevel="0" collapsed="false">
      <c r="AI468" s="1"/>
    </row>
    <row r="469" customFormat="false" ht="12.75" hidden="false" customHeight="false" outlineLevel="0" collapsed="false">
      <c r="AI469" s="1"/>
    </row>
    <row r="470" customFormat="false" ht="12.75" hidden="false" customHeight="false" outlineLevel="0" collapsed="false">
      <c r="AI470" s="1"/>
    </row>
    <row r="471" customFormat="false" ht="12.75" hidden="false" customHeight="false" outlineLevel="0" collapsed="false">
      <c r="AI471" s="1"/>
    </row>
    <row r="472" customFormat="false" ht="12.75" hidden="false" customHeight="false" outlineLevel="0" collapsed="false">
      <c r="AI472" s="1"/>
    </row>
    <row r="473" customFormat="false" ht="12.75" hidden="false" customHeight="false" outlineLevel="0" collapsed="false">
      <c r="AI473" s="1"/>
    </row>
    <row r="474" customFormat="false" ht="12.75" hidden="false" customHeight="false" outlineLevel="0" collapsed="false">
      <c r="AI474" s="1"/>
    </row>
    <row r="475" customFormat="false" ht="12.75" hidden="false" customHeight="false" outlineLevel="0" collapsed="false">
      <c r="AI475" s="1"/>
    </row>
    <row r="476" customFormat="false" ht="12.75" hidden="false" customHeight="false" outlineLevel="0" collapsed="false">
      <c r="AI476" s="1"/>
    </row>
    <row r="477" customFormat="false" ht="12.75" hidden="false" customHeight="false" outlineLevel="0" collapsed="false">
      <c r="AI477" s="1"/>
    </row>
    <row r="478" customFormat="false" ht="12.75" hidden="false" customHeight="false" outlineLevel="0" collapsed="false">
      <c r="AI478" s="1"/>
    </row>
    <row r="479" customFormat="false" ht="12.75" hidden="false" customHeight="false" outlineLevel="0" collapsed="false">
      <c r="AI479" s="1"/>
    </row>
    <row r="480" customFormat="false" ht="12.75" hidden="false" customHeight="false" outlineLevel="0" collapsed="false">
      <c r="AI480" s="1"/>
    </row>
    <row r="481" customFormat="false" ht="12.75" hidden="false" customHeight="false" outlineLevel="0" collapsed="false">
      <c r="AI481" s="1"/>
    </row>
    <row r="482" customFormat="false" ht="12.75" hidden="false" customHeight="false" outlineLevel="0" collapsed="false">
      <c r="AI482" s="1"/>
    </row>
    <row r="483" customFormat="false" ht="12.75" hidden="false" customHeight="false" outlineLevel="0" collapsed="false">
      <c r="AI483" s="1"/>
    </row>
    <row r="484" customFormat="false" ht="12.75" hidden="false" customHeight="false" outlineLevel="0" collapsed="false">
      <c r="AI484" s="1"/>
    </row>
    <row r="485" customFormat="false" ht="12.75" hidden="false" customHeight="false" outlineLevel="0" collapsed="false">
      <c r="AI485" s="1"/>
    </row>
    <row r="486" customFormat="false" ht="12.75" hidden="false" customHeight="false" outlineLevel="0" collapsed="false">
      <c r="AI486" s="1"/>
    </row>
    <row r="487" customFormat="false" ht="12.75" hidden="false" customHeight="false" outlineLevel="0" collapsed="false">
      <c r="AI487" s="1"/>
    </row>
    <row r="488" customFormat="false" ht="12.75" hidden="false" customHeight="false" outlineLevel="0" collapsed="false">
      <c r="AI488" s="1"/>
    </row>
    <row r="489" customFormat="false" ht="12.75" hidden="false" customHeight="false" outlineLevel="0" collapsed="false">
      <c r="AI489" s="1"/>
    </row>
    <row r="490" customFormat="false" ht="12.75" hidden="false" customHeight="false" outlineLevel="0" collapsed="false">
      <c r="AI490" s="1"/>
    </row>
    <row r="491" customFormat="false" ht="12.75" hidden="false" customHeight="false" outlineLevel="0" collapsed="false">
      <c r="AI491" s="1"/>
    </row>
    <row r="492" customFormat="false" ht="12.75" hidden="false" customHeight="false" outlineLevel="0" collapsed="false">
      <c r="AI492" s="1"/>
    </row>
    <row r="493" customFormat="false" ht="12.75" hidden="false" customHeight="false" outlineLevel="0" collapsed="false">
      <c r="AI493" s="1"/>
    </row>
    <row r="494" customFormat="false" ht="12.75" hidden="false" customHeight="false" outlineLevel="0" collapsed="false">
      <c r="AI494" s="1"/>
    </row>
    <row r="495" customFormat="false" ht="12.75" hidden="false" customHeight="false" outlineLevel="0" collapsed="false">
      <c r="AI495" s="1"/>
    </row>
    <row r="496" customFormat="false" ht="12.75" hidden="false" customHeight="false" outlineLevel="0" collapsed="false">
      <c r="AI496" s="1"/>
    </row>
    <row r="497" customFormat="false" ht="12.75" hidden="false" customHeight="false" outlineLevel="0" collapsed="false">
      <c r="AI497" s="1"/>
    </row>
    <row r="498" customFormat="false" ht="12.75" hidden="false" customHeight="false" outlineLevel="0" collapsed="false">
      <c r="AI498" s="1"/>
    </row>
    <row r="499" customFormat="false" ht="12.75" hidden="false" customHeight="false" outlineLevel="0" collapsed="false">
      <c r="AI499" s="1"/>
    </row>
    <row r="500" customFormat="false" ht="12.75" hidden="false" customHeight="false" outlineLevel="0" collapsed="false">
      <c r="AI500" s="1"/>
    </row>
    <row r="501" customFormat="false" ht="12.75" hidden="false" customHeight="false" outlineLevel="0" collapsed="false">
      <c r="AI501" s="1"/>
    </row>
    <row r="502" customFormat="false" ht="12.75" hidden="false" customHeight="false" outlineLevel="0" collapsed="false">
      <c r="AI502" s="1"/>
    </row>
    <row r="503" customFormat="false" ht="12.75" hidden="false" customHeight="false" outlineLevel="0" collapsed="false">
      <c r="AI503" s="1"/>
    </row>
    <row r="504" customFormat="false" ht="12.75" hidden="false" customHeight="false" outlineLevel="0" collapsed="false">
      <c r="AI504" s="1"/>
    </row>
    <row r="505" customFormat="false" ht="12.75" hidden="false" customHeight="false" outlineLevel="0" collapsed="false">
      <c r="AI505" s="1"/>
    </row>
    <row r="506" customFormat="false" ht="12.75" hidden="false" customHeight="false" outlineLevel="0" collapsed="false">
      <c r="AI506" s="1"/>
    </row>
    <row r="507" customFormat="false" ht="12.75" hidden="false" customHeight="false" outlineLevel="0" collapsed="false">
      <c r="AI507" s="1"/>
    </row>
    <row r="508" customFormat="false" ht="12.75" hidden="false" customHeight="false" outlineLevel="0" collapsed="false">
      <c r="AI508" s="1"/>
    </row>
    <row r="509" customFormat="false" ht="12.75" hidden="false" customHeight="false" outlineLevel="0" collapsed="false">
      <c r="AI509" s="1"/>
    </row>
    <row r="510" customFormat="false" ht="12.75" hidden="false" customHeight="false" outlineLevel="0" collapsed="false">
      <c r="AI510" s="1"/>
    </row>
    <row r="511" customFormat="false" ht="12.75" hidden="false" customHeight="false" outlineLevel="0" collapsed="false">
      <c r="AI511" s="1"/>
    </row>
    <row r="512" customFormat="false" ht="12.75" hidden="false" customHeight="false" outlineLevel="0" collapsed="false">
      <c r="AI512" s="1"/>
    </row>
    <row r="513" customFormat="false" ht="12.75" hidden="false" customHeight="false" outlineLevel="0" collapsed="false">
      <c r="AI513" s="1"/>
    </row>
    <row r="514" customFormat="false" ht="12.75" hidden="false" customHeight="false" outlineLevel="0" collapsed="false">
      <c r="AI514" s="1"/>
    </row>
    <row r="515" customFormat="false" ht="12.75" hidden="false" customHeight="false" outlineLevel="0" collapsed="false">
      <c r="AI515" s="1"/>
    </row>
    <row r="516" customFormat="false" ht="12.75" hidden="false" customHeight="false" outlineLevel="0" collapsed="false">
      <c r="AI516" s="1"/>
    </row>
    <row r="517" customFormat="false" ht="12.75" hidden="false" customHeight="false" outlineLevel="0" collapsed="false">
      <c r="AI517" s="1"/>
    </row>
    <row r="518" customFormat="false" ht="12.75" hidden="false" customHeight="false" outlineLevel="0" collapsed="false">
      <c r="AI518" s="1"/>
    </row>
    <row r="519" customFormat="false" ht="12.75" hidden="false" customHeight="false" outlineLevel="0" collapsed="false">
      <c r="AI519" s="1"/>
    </row>
    <row r="520" customFormat="false" ht="12.75" hidden="false" customHeight="false" outlineLevel="0" collapsed="false">
      <c r="AI520" s="1"/>
    </row>
    <row r="521" customFormat="false" ht="12.75" hidden="false" customHeight="false" outlineLevel="0" collapsed="false">
      <c r="AI521" s="1"/>
    </row>
    <row r="522" customFormat="false" ht="12.75" hidden="false" customHeight="false" outlineLevel="0" collapsed="false">
      <c r="AI522" s="1"/>
    </row>
    <row r="523" customFormat="false" ht="12.75" hidden="false" customHeight="false" outlineLevel="0" collapsed="false">
      <c r="AI523" s="1"/>
    </row>
    <row r="524" customFormat="false" ht="12.75" hidden="false" customHeight="false" outlineLevel="0" collapsed="false">
      <c r="AI524" s="1"/>
    </row>
    <row r="525" customFormat="false" ht="12.75" hidden="false" customHeight="false" outlineLevel="0" collapsed="false">
      <c r="AI525" s="1"/>
    </row>
    <row r="526" customFormat="false" ht="12.75" hidden="false" customHeight="false" outlineLevel="0" collapsed="false">
      <c r="AI526" s="1"/>
    </row>
    <row r="527" customFormat="false" ht="12.75" hidden="false" customHeight="false" outlineLevel="0" collapsed="false">
      <c r="AI527" s="1"/>
    </row>
    <row r="528" customFormat="false" ht="12.75" hidden="false" customHeight="false" outlineLevel="0" collapsed="false">
      <c r="AI528" s="1"/>
    </row>
    <row r="529" customFormat="false" ht="12.75" hidden="false" customHeight="false" outlineLevel="0" collapsed="false">
      <c r="AI529" s="1"/>
    </row>
    <row r="530" customFormat="false" ht="12.75" hidden="false" customHeight="false" outlineLevel="0" collapsed="false">
      <c r="AI530" s="1"/>
    </row>
    <row r="531" customFormat="false" ht="12.75" hidden="false" customHeight="false" outlineLevel="0" collapsed="false">
      <c r="AI531" s="1"/>
    </row>
    <row r="532" customFormat="false" ht="12.75" hidden="false" customHeight="false" outlineLevel="0" collapsed="false">
      <c r="AI532" s="1"/>
    </row>
    <row r="533" customFormat="false" ht="12.75" hidden="false" customHeight="false" outlineLevel="0" collapsed="false">
      <c r="AI533" s="1"/>
    </row>
    <row r="534" customFormat="false" ht="12.75" hidden="false" customHeight="false" outlineLevel="0" collapsed="false">
      <c r="AI534" s="1"/>
    </row>
    <row r="535" customFormat="false" ht="12.75" hidden="false" customHeight="false" outlineLevel="0" collapsed="false">
      <c r="AI535" s="1"/>
    </row>
    <row r="536" customFormat="false" ht="12.75" hidden="false" customHeight="false" outlineLevel="0" collapsed="false">
      <c r="AI536" s="1"/>
    </row>
    <row r="537" customFormat="false" ht="12.75" hidden="false" customHeight="false" outlineLevel="0" collapsed="false">
      <c r="AI537" s="1"/>
    </row>
    <row r="538" customFormat="false" ht="12.75" hidden="false" customHeight="false" outlineLevel="0" collapsed="false">
      <c r="AI538" s="1"/>
    </row>
    <row r="539" customFormat="false" ht="12.75" hidden="false" customHeight="false" outlineLevel="0" collapsed="false">
      <c r="AI539" s="1"/>
    </row>
    <row r="540" customFormat="false" ht="12.75" hidden="false" customHeight="false" outlineLevel="0" collapsed="false">
      <c r="AI540" s="1"/>
    </row>
    <row r="541" customFormat="false" ht="12.75" hidden="false" customHeight="false" outlineLevel="0" collapsed="false">
      <c r="AI541" s="1"/>
    </row>
    <row r="542" customFormat="false" ht="12.75" hidden="false" customHeight="false" outlineLevel="0" collapsed="false">
      <c r="AI542" s="1"/>
    </row>
    <row r="543" customFormat="false" ht="12.75" hidden="false" customHeight="false" outlineLevel="0" collapsed="false">
      <c r="AI543" s="1"/>
    </row>
    <row r="544" customFormat="false" ht="12.75" hidden="false" customHeight="false" outlineLevel="0" collapsed="false">
      <c r="AI544" s="1"/>
    </row>
    <row r="545" customFormat="false" ht="12.75" hidden="false" customHeight="false" outlineLevel="0" collapsed="false">
      <c r="AI545" s="1"/>
    </row>
    <row r="546" customFormat="false" ht="12.75" hidden="false" customHeight="false" outlineLevel="0" collapsed="false">
      <c r="AI546" s="1"/>
    </row>
    <row r="547" customFormat="false" ht="12.75" hidden="false" customHeight="false" outlineLevel="0" collapsed="false">
      <c r="AI547" s="1"/>
    </row>
    <row r="548" customFormat="false" ht="12.75" hidden="false" customHeight="false" outlineLevel="0" collapsed="false">
      <c r="AI548" s="1"/>
    </row>
    <row r="549" customFormat="false" ht="12.75" hidden="false" customHeight="false" outlineLevel="0" collapsed="false">
      <c r="AI549" s="1"/>
    </row>
    <row r="550" customFormat="false" ht="12.75" hidden="false" customHeight="false" outlineLevel="0" collapsed="false">
      <c r="AI550" s="1"/>
    </row>
    <row r="551" customFormat="false" ht="12.75" hidden="false" customHeight="false" outlineLevel="0" collapsed="false">
      <c r="AI551" s="1"/>
    </row>
    <row r="552" customFormat="false" ht="12.75" hidden="false" customHeight="false" outlineLevel="0" collapsed="false">
      <c r="AI552" s="1"/>
    </row>
    <row r="553" customFormat="false" ht="12.75" hidden="false" customHeight="false" outlineLevel="0" collapsed="false">
      <c r="AI553" s="1"/>
    </row>
    <row r="554" customFormat="false" ht="12.75" hidden="false" customHeight="false" outlineLevel="0" collapsed="false">
      <c r="AI554" s="1"/>
    </row>
    <row r="555" customFormat="false" ht="12.75" hidden="false" customHeight="false" outlineLevel="0" collapsed="false">
      <c r="AI555" s="1"/>
    </row>
    <row r="556" customFormat="false" ht="12.75" hidden="false" customHeight="false" outlineLevel="0" collapsed="false">
      <c r="AI556" s="1"/>
    </row>
    <row r="557" customFormat="false" ht="12.75" hidden="false" customHeight="false" outlineLevel="0" collapsed="false">
      <c r="AI557" s="1"/>
    </row>
    <row r="558" customFormat="false" ht="12.75" hidden="false" customHeight="false" outlineLevel="0" collapsed="false">
      <c r="AI558" s="1"/>
    </row>
    <row r="559" customFormat="false" ht="12.75" hidden="false" customHeight="false" outlineLevel="0" collapsed="false">
      <c r="AI559" s="1"/>
    </row>
    <row r="560" customFormat="false" ht="12.75" hidden="false" customHeight="false" outlineLevel="0" collapsed="false">
      <c r="AI560" s="1"/>
    </row>
    <row r="561" customFormat="false" ht="12.75" hidden="false" customHeight="false" outlineLevel="0" collapsed="false">
      <c r="AI561" s="1"/>
    </row>
    <row r="562" customFormat="false" ht="12.75" hidden="false" customHeight="false" outlineLevel="0" collapsed="false">
      <c r="AI562" s="1"/>
    </row>
    <row r="563" customFormat="false" ht="12.75" hidden="false" customHeight="false" outlineLevel="0" collapsed="false">
      <c r="AI563" s="1"/>
    </row>
    <row r="564" customFormat="false" ht="12.75" hidden="false" customHeight="false" outlineLevel="0" collapsed="false">
      <c r="AI564" s="1"/>
    </row>
    <row r="565" customFormat="false" ht="12.75" hidden="false" customHeight="false" outlineLevel="0" collapsed="false">
      <c r="AI565" s="1"/>
    </row>
    <row r="566" customFormat="false" ht="12.75" hidden="false" customHeight="false" outlineLevel="0" collapsed="false">
      <c r="AI566" s="1"/>
    </row>
    <row r="567" customFormat="false" ht="12.75" hidden="false" customHeight="false" outlineLevel="0" collapsed="false">
      <c r="AI567" s="1"/>
    </row>
    <row r="568" customFormat="false" ht="12.75" hidden="false" customHeight="false" outlineLevel="0" collapsed="false">
      <c r="AI568" s="1"/>
    </row>
    <row r="569" customFormat="false" ht="12.75" hidden="false" customHeight="false" outlineLevel="0" collapsed="false">
      <c r="AI569" s="1"/>
    </row>
    <row r="570" customFormat="false" ht="12.75" hidden="false" customHeight="false" outlineLevel="0" collapsed="false">
      <c r="AI570" s="1"/>
    </row>
    <row r="571" customFormat="false" ht="12.75" hidden="false" customHeight="false" outlineLevel="0" collapsed="false">
      <c r="AI571" s="1"/>
    </row>
    <row r="572" customFormat="false" ht="12.75" hidden="false" customHeight="false" outlineLevel="0" collapsed="false">
      <c r="AI572" s="1"/>
    </row>
    <row r="573" customFormat="false" ht="12.75" hidden="false" customHeight="false" outlineLevel="0" collapsed="false">
      <c r="AI573" s="1"/>
    </row>
    <row r="574" customFormat="false" ht="12.75" hidden="false" customHeight="false" outlineLevel="0" collapsed="false">
      <c r="AI574" s="1"/>
    </row>
    <row r="575" customFormat="false" ht="12.75" hidden="false" customHeight="false" outlineLevel="0" collapsed="false">
      <c r="AI575" s="1"/>
    </row>
    <row r="576" customFormat="false" ht="12.75" hidden="false" customHeight="false" outlineLevel="0" collapsed="false">
      <c r="AI576" s="1"/>
    </row>
    <row r="577" customFormat="false" ht="12.75" hidden="false" customHeight="false" outlineLevel="0" collapsed="false">
      <c r="AI577" s="1"/>
    </row>
    <row r="578" customFormat="false" ht="12.75" hidden="false" customHeight="false" outlineLevel="0" collapsed="false">
      <c r="AI578" s="1"/>
    </row>
    <row r="579" customFormat="false" ht="12.75" hidden="false" customHeight="false" outlineLevel="0" collapsed="false">
      <c r="AI579" s="1"/>
    </row>
    <row r="580" customFormat="false" ht="12.75" hidden="false" customHeight="false" outlineLevel="0" collapsed="false">
      <c r="AI580" s="1"/>
    </row>
    <row r="581" customFormat="false" ht="12.75" hidden="false" customHeight="false" outlineLevel="0" collapsed="false">
      <c r="AI581" s="1"/>
    </row>
    <row r="582" customFormat="false" ht="12.75" hidden="false" customHeight="false" outlineLevel="0" collapsed="false">
      <c r="AI582" s="1"/>
    </row>
    <row r="583" customFormat="false" ht="12.75" hidden="false" customHeight="false" outlineLevel="0" collapsed="false">
      <c r="AI583" s="1"/>
    </row>
    <row r="584" customFormat="false" ht="12.75" hidden="false" customHeight="false" outlineLevel="0" collapsed="false">
      <c r="AI584" s="1"/>
    </row>
    <row r="585" customFormat="false" ht="12.75" hidden="false" customHeight="false" outlineLevel="0" collapsed="false">
      <c r="AI585" s="1"/>
    </row>
    <row r="586" customFormat="false" ht="12.75" hidden="false" customHeight="false" outlineLevel="0" collapsed="false">
      <c r="AI586" s="1"/>
    </row>
    <row r="587" customFormat="false" ht="12.75" hidden="false" customHeight="false" outlineLevel="0" collapsed="false">
      <c r="AI587" s="1"/>
    </row>
    <row r="588" customFormat="false" ht="12.75" hidden="false" customHeight="false" outlineLevel="0" collapsed="false">
      <c r="AI588" s="1"/>
    </row>
    <row r="589" customFormat="false" ht="12.75" hidden="false" customHeight="false" outlineLevel="0" collapsed="false">
      <c r="AI589" s="1"/>
    </row>
    <row r="590" customFormat="false" ht="12.75" hidden="false" customHeight="false" outlineLevel="0" collapsed="false">
      <c r="AI590" s="1"/>
    </row>
    <row r="591" customFormat="false" ht="12.75" hidden="false" customHeight="false" outlineLevel="0" collapsed="false">
      <c r="AI591" s="1"/>
    </row>
    <row r="592" customFormat="false" ht="12.75" hidden="false" customHeight="false" outlineLevel="0" collapsed="false">
      <c r="AI592" s="1"/>
    </row>
    <row r="593" customFormat="false" ht="12.75" hidden="false" customHeight="false" outlineLevel="0" collapsed="false">
      <c r="AI593" s="1"/>
    </row>
    <row r="594" customFormat="false" ht="12.75" hidden="false" customHeight="false" outlineLevel="0" collapsed="false">
      <c r="AI594" s="1"/>
    </row>
    <row r="595" customFormat="false" ht="12.75" hidden="false" customHeight="false" outlineLevel="0" collapsed="false">
      <c r="AI595" s="1"/>
    </row>
    <row r="596" customFormat="false" ht="12.75" hidden="false" customHeight="false" outlineLevel="0" collapsed="false">
      <c r="AI596" s="1"/>
    </row>
    <row r="597" customFormat="false" ht="12.75" hidden="false" customHeight="false" outlineLevel="0" collapsed="false">
      <c r="AI597" s="1"/>
    </row>
    <row r="598" customFormat="false" ht="12.75" hidden="false" customHeight="false" outlineLevel="0" collapsed="false">
      <c r="AI598" s="1"/>
    </row>
    <row r="599" customFormat="false" ht="12.75" hidden="false" customHeight="false" outlineLevel="0" collapsed="false">
      <c r="AI599" s="1"/>
    </row>
    <row r="600" customFormat="false" ht="12.75" hidden="false" customHeight="false" outlineLevel="0" collapsed="false">
      <c r="AI600" s="1"/>
    </row>
    <row r="601" customFormat="false" ht="12.75" hidden="false" customHeight="false" outlineLevel="0" collapsed="false">
      <c r="AI601" s="1"/>
    </row>
    <row r="602" customFormat="false" ht="12.75" hidden="false" customHeight="false" outlineLevel="0" collapsed="false">
      <c r="AI602" s="1"/>
    </row>
    <row r="603" customFormat="false" ht="12.75" hidden="false" customHeight="false" outlineLevel="0" collapsed="false">
      <c r="AI603" s="1"/>
    </row>
    <row r="604" customFormat="false" ht="12.75" hidden="false" customHeight="false" outlineLevel="0" collapsed="false">
      <c r="AI604" s="1"/>
    </row>
    <row r="605" customFormat="false" ht="12.75" hidden="false" customHeight="false" outlineLevel="0" collapsed="false">
      <c r="AI605" s="1"/>
    </row>
    <row r="606" customFormat="false" ht="12.75" hidden="false" customHeight="false" outlineLevel="0" collapsed="false">
      <c r="AI606" s="1"/>
    </row>
    <row r="607" customFormat="false" ht="12.75" hidden="false" customHeight="false" outlineLevel="0" collapsed="false">
      <c r="AI607" s="1"/>
    </row>
    <row r="608" customFormat="false" ht="12.75" hidden="false" customHeight="false" outlineLevel="0" collapsed="false">
      <c r="AI608" s="1"/>
    </row>
    <row r="609" customFormat="false" ht="12.75" hidden="false" customHeight="false" outlineLevel="0" collapsed="false">
      <c r="AI609" s="1"/>
    </row>
    <row r="610" customFormat="false" ht="12.75" hidden="false" customHeight="false" outlineLevel="0" collapsed="false">
      <c r="AI610" s="1"/>
    </row>
    <row r="611" customFormat="false" ht="12.75" hidden="false" customHeight="false" outlineLevel="0" collapsed="false">
      <c r="AI611" s="1"/>
    </row>
    <row r="612" customFormat="false" ht="12.75" hidden="false" customHeight="false" outlineLevel="0" collapsed="false">
      <c r="AI612" s="1"/>
    </row>
    <row r="613" customFormat="false" ht="12.75" hidden="false" customHeight="false" outlineLevel="0" collapsed="false">
      <c r="AI613" s="1"/>
    </row>
    <row r="614" customFormat="false" ht="12.75" hidden="false" customHeight="false" outlineLevel="0" collapsed="false">
      <c r="AI614" s="1"/>
    </row>
    <row r="615" customFormat="false" ht="12.75" hidden="false" customHeight="false" outlineLevel="0" collapsed="false">
      <c r="AI615" s="1"/>
    </row>
    <row r="616" customFormat="false" ht="12.75" hidden="false" customHeight="false" outlineLevel="0" collapsed="false">
      <c r="AI616" s="1"/>
    </row>
    <row r="617" customFormat="false" ht="12.75" hidden="false" customHeight="false" outlineLevel="0" collapsed="false">
      <c r="AI617" s="1"/>
    </row>
    <row r="618" customFormat="false" ht="12.75" hidden="false" customHeight="false" outlineLevel="0" collapsed="false">
      <c r="AI618" s="1"/>
    </row>
    <row r="619" customFormat="false" ht="12.75" hidden="false" customHeight="false" outlineLevel="0" collapsed="false">
      <c r="AI619" s="1"/>
    </row>
    <row r="620" customFormat="false" ht="12.75" hidden="false" customHeight="false" outlineLevel="0" collapsed="false">
      <c r="AI620" s="1"/>
    </row>
    <row r="621" customFormat="false" ht="12.75" hidden="false" customHeight="false" outlineLevel="0" collapsed="false">
      <c r="AI621" s="1"/>
    </row>
    <row r="622" customFormat="false" ht="12.75" hidden="false" customHeight="false" outlineLevel="0" collapsed="false">
      <c r="AI622" s="1"/>
    </row>
    <row r="623" customFormat="false" ht="12.75" hidden="false" customHeight="false" outlineLevel="0" collapsed="false">
      <c r="AI623" s="1"/>
    </row>
    <row r="624" customFormat="false" ht="12.75" hidden="false" customHeight="false" outlineLevel="0" collapsed="false">
      <c r="AI624" s="1"/>
    </row>
    <row r="625" customFormat="false" ht="12.75" hidden="false" customHeight="false" outlineLevel="0" collapsed="false">
      <c r="AI625" s="1"/>
    </row>
    <row r="626" customFormat="false" ht="12.75" hidden="false" customHeight="false" outlineLevel="0" collapsed="false">
      <c r="AI626" s="1"/>
    </row>
    <row r="627" customFormat="false" ht="12.75" hidden="false" customHeight="false" outlineLevel="0" collapsed="false">
      <c r="AI627" s="1"/>
    </row>
    <row r="628" customFormat="false" ht="12.75" hidden="false" customHeight="false" outlineLevel="0" collapsed="false">
      <c r="AI628" s="1"/>
    </row>
    <row r="629" customFormat="false" ht="12.75" hidden="false" customHeight="false" outlineLevel="0" collapsed="false">
      <c r="AI629" s="1"/>
    </row>
    <row r="630" customFormat="false" ht="12.75" hidden="false" customHeight="false" outlineLevel="0" collapsed="false">
      <c r="AI630" s="1"/>
    </row>
    <row r="631" customFormat="false" ht="12.75" hidden="false" customHeight="false" outlineLevel="0" collapsed="false">
      <c r="AI631" s="1"/>
    </row>
    <row r="632" customFormat="false" ht="12.75" hidden="false" customHeight="false" outlineLevel="0" collapsed="false">
      <c r="AI632" s="1"/>
    </row>
    <row r="633" customFormat="false" ht="12.75" hidden="false" customHeight="false" outlineLevel="0" collapsed="false">
      <c r="AI633" s="1"/>
    </row>
    <row r="634" customFormat="false" ht="12.75" hidden="false" customHeight="false" outlineLevel="0" collapsed="false">
      <c r="AI634" s="1"/>
    </row>
    <row r="635" customFormat="false" ht="12.75" hidden="false" customHeight="false" outlineLevel="0" collapsed="false">
      <c r="AI635" s="1"/>
    </row>
    <row r="636" customFormat="false" ht="12.75" hidden="false" customHeight="false" outlineLevel="0" collapsed="false">
      <c r="AI636" s="1"/>
    </row>
    <row r="637" customFormat="false" ht="12.75" hidden="false" customHeight="false" outlineLevel="0" collapsed="false">
      <c r="AI637" s="1"/>
    </row>
    <row r="638" customFormat="false" ht="12.75" hidden="false" customHeight="false" outlineLevel="0" collapsed="false">
      <c r="AI638" s="1"/>
    </row>
    <row r="639" customFormat="false" ht="12.75" hidden="false" customHeight="false" outlineLevel="0" collapsed="false">
      <c r="AI639" s="1"/>
    </row>
    <row r="640" customFormat="false" ht="12.75" hidden="false" customHeight="false" outlineLevel="0" collapsed="false">
      <c r="AI640" s="1"/>
    </row>
    <row r="641" customFormat="false" ht="12.75" hidden="false" customHeight="false" outlineLevel="0" collapsed="false">
      <c r="AI641" s="1"/>
    </row>
    <row r="642" customFormat="false" ht="12.75" hidden="false" customHeight="false" outlineLevel="0" collapsed="false">
      <c r="AI642" s="1"/>
    </row>
    <row r="643" customFormat="false" ht="12.75" hidden="false" customHeight="false" outlineLevel="0" collapsed="false">
      <c r="AI643" s="1"/>
    </row>
    <row r="644" customFormat="false" ht="12.75" hidden="false" customHeight="false" outlineLevel="0" collapsed="false">
      <c r="AI644" s="1"/>
    </row>
    <row r="645" customFormat="false" ht="12.75" hidden="false" customHeight="false" outlineLevel="0" collapsed="false">
      <c r="AI645" s="1"/>
    </row>
    <row r="646" customFormat="false" ht="12.75" hidden="false" customHeight="false" outlineLevel="0" collapsed="false">
      <c r="AI646" s="1"/>
    </row>
    <row r="647" customFormat="false" ht="12.75" hidden="false" customHeight="false" outlineLevel="0" collapsed="false">
      <c r="AI647" s="1"/>
    </row>
    <row r="648" customFormat="false" ht="12.75" hidden="false" customHeight="false" outlineLevel="0" collapsed="false">
      <c r="AI648" s="1"/>
    </row>
    <row r="649" customFormat="false" ht="12.75" hidden="false" customHeight="false" outlineLevel="0" collapsed="false">
      <c r="AI649" s="1"/>
    </row>
    <row r="650" customFormat="false" ht="12.75" hidden="false" customHeight="false" outlineLevel="0" collapsed="false">
      <c r="AI650" s="1"/>
    </row>
    <row r="651" customFormat="false" ht="12.75" hidden="false" customHeight="false" outlineLevel="0" collapsed="false">
      <c r="AI651" s="1"/>
    </row>
    <row r="652" customFormat="false" ht="12.75" hidden="false" customHeight="false" outlineLevel="0" collapsed="false">
      <c r="AI652" s="1"/>
    </row>
    <row r="653" customFormat="false" ht="12.75" hidden="false" customHeight="false" outlineLevel="0" collapsed="false">
      <c r="AI653" s="1"/>
    </row>
    <row r="654" customFormat="false" ht="12.75" hidden="false" customHeight="false" outlineLevel="0" collapsed="false">
      <c r="AI654" s="1"/>
    </row>
    <row r="655" customFormat="false" ht="12.75" hidden="false" customHeight="false" outlineLevel="0" collapsed="false">
      <c r="AI655" s="1"/>
    </row>
    <row r="656" customFormat="false" ht="12.75" hidden="false" customHeight="false" outlineLevel="0" collapsed="false">
      <c r="AI656" s="1"/>
    </row>
    <row r="657" customFormat="false" ht="12.75" hidden="false" customHeight="false" outlineLevel="0" collapsed="false">
      <c r="AI657" s="1"/>
    </row>
    <row r="658" customFormat="false" ht="12.75" hidden="false" customHeight="false" outlineLevel="0" collapsed="false">
      <c r="AI658" s="1"/>
    </row>
    <row r="659" customFormat="false" ht="12.75" hidden="false" customHeight="false" outlineLevel="0" collapsed="false">
      <c r="AI659" s="1"/>
    </row>
    <row r="660" customFormat="false" ht="12.75" hidden="false" customHeight="false" outlineLevel="0" collapsed="false">
      <c r="AI660" s="1"/>
    </row>
    <row r="661" customFormat="false" ht="12.75" hidden="false" customHeight="false" outlineLevel="0" collapsed="false">
      <c r="AI661" s="1"/>
    </row>
    <row r="662" customFormat="false" ht="12.75" hidden="false" customHeight="false" outlineLevel="0" collapsed="false">
      <c r="AI662" s="1"/>
    </row>
    <row r="663" customFormat="false" ht="12.75" hidden="false" customHeight="false" outlineLevel="0" collapsed="false">
      <c r="AI663" s="1"/>
    </row>
    <row r="664" customFormat="false" ht="12.75" hidden="false" customHeight="false" outlineLevel="0" collapsed="false">
      <c r="AI664" s="1"/>
    </row>
    <row r="665" customFormat="false" ht="12.75" hidden="false" customHeight="false" outlineLevel="0" collapsed="false">
      <c r="AI665" s="1"/>
    </row>
    <row r="666" customFormat="false" ht="12.75" hidden="false" customHeight="false" outlineLevel="0" collapsed="false">
      <c r="AI666" s="1"/>
    </row>
    <row r="667" customFormat="false" ht="12.75" hidden="false" customHeight="false" outlineLevel="0" collapsed="false">
      <c r="AI667" s="1"/>
    </row>
    <row r="668" customFormat="false" ht="12.75" hidden="false" customHeight="false" outlineLevel="0" collapsed="false">
      <c r="AI668" s="1"/>
    </row>
    <row r="669" customFormat="false" ht="12.75" hidden="false" customHeight="false" outlineLevel="0" collapsed="false">
      <c r="AI669" s="1"/>
    </row>
    <row r="670" customFormat="false" ht="12.75" hidden="false" customHeight="false" outlineLevel="0" collapsed="false">
      <c r="AI670" s="1"/>
    </row>
    <row r="671" customFormat="false" ht="12.75" hidden="false" customHeight="false" outlineLevel="0" collapsed="false">
      <c r="AI671" s="1"/>
    </row>
    <row r="672" customFormat="false" ht="12.75" hidden="false" customHeight="false" outlineLevel="0" collapsed="false">
      <c r="AI672" s="1"/>
    </row>
    <row r="673" customFormat="false" ht="12.75" hidden="false" customHeight="false" outlineLevel="0" collapsed="false">
      <c r="AI673" s="1"/>
    </row>
    <row r="674" customFormat="false" ht="12.75" hidden="false" customHeight="false" outlineLevel="0" collapsed="false">
      <c r="AI674" s="1"/>
    </row>
    <row r="675" customFormat="false" ht="12.75" hidden="false" customHeight="false" outlineLevel="0" collapsed="false">
      <c r="AI675" s="1"/>
    </row>
    <row r="676" customFormat="false" ht="12.75" hidden="false" customHeight="false" outlineLevel="0" collapsed="false">
      <c r="AI676" s="1"/>
    </row>
    <row r="677" customFormat="false" ht="12.75" hidden="false" customHeight="false" outlineLevel="0" collapsed="false">
      <c r="AI677" s="1"/>
    </row>
    <row r="678" customFormat="false" ht="12.75" hidden="false" customHeight="false" outlineLevel="0" collapsed="false">
      <c r="AI678" s="1"/>
    </row>
    <row r="679" customFormat="false" ht="12.75" hidden="false" customHeight="false" outlineLevel="0" collapsed="false">
      <c r="AI679" s="1"/>
    </row>
    <row r="680" customFormat="false" ht="12.75" hidden="false" customHeight="false" outlineLevel="0" collapsed="false">
      <c r="AI680" s="1"/>
    </row>
    <row r="681" customFormat="false" ht="12.75" hidden="false" customHeight="false" outlineLevel="0" collapsed="false">
      <c r="AI681" s="1"/>
    </row>
    <row r="682" customFormat="false" ht="12.75" hidden="false" customHeight="false" outlineLevel="0" collapsed="false">
      <c r="AI682" s="1"/>
    </row>
    <row r="683" customFormat="false" ht="12.75" hidden="false" customHeight="false" outlineLevel="0" collapsed="false">
      <c r="AI683" s="1"/>
    </row>
    <row r="684" customFormat="false" ht="12.75" hidden="false" customHeight="false" outlineLevel="0" collapsed="false">
      <c r="AI684" s="1"/>
    </row>
    <row r="685" customFormat="false" ht="12.75" hidden="false" customHeight="false" outlineLevel="0" collapsed="false">
      <c r="AI685" s="1"/>
    </row>
    <row r="686" customFormat="false" ht="12.75" hidden="false" customHeight="false" outlineLevel="0" collapsed="false">
      <c r="AI686" s="1"/>
    </row>
    <row r="687" customFormat="false" ht="12.75" hidden="false" customHeight="false" outlineLevel="0" collapsed="false">
      <c r="AI687" s="1"/>
    </row>
    <row r="688" customFormat="false" ht="12.75" hidden="false" customHeight="false" outlineLevel="0" collapsed="false">
      <c r="AI688" s="1"/>
    </row>
    <row r="689" customFormat="false" ht="12.75" hidden="false" customHeight="false" outlineLevel="0" collapsed="false">
      <c r="AI689" s="1"/>
    </row>
    <row r="690" customFormat="false" ht="12.75" hidden="false" customHeight="false" outlineLevel="0" collapsed="false">
      <c r="AI690" s="1"/>
    </row>
    <row r="691" customFormat="false" ht="12.75" hidden="false" customHeight="false" outlineLevel="0" collapsed="false">
      <c r="AI691" s="1"/>
    </row>
    <row r="692" customFormat="false" ht="12.75" hidden="false" customHeight="false" outlineLevel="0" collapsed="false">
      <c r="AI692" s="1"/>
    </row>
    <row r="693" customFormat="false" ht="12.75" hidden="false" customHeight="false" outlineLevel="0" collapsed="false">
      <c r="AI693" s="1"/>
    </row>
    <row r="694" customFormat="false" ht="12.75" hidden="false" customHeight="false" outlineLevel="0" collapsed="false">
      <c r="AI694" s="1"/>
    </row>
    <row r="695" customFormat="false" ht="12.75" hidden="false" customHeight="false" outlineLevel="0" collapsed="false">
      <c r="AI695" s="1"/>
    </row>
    <row r="696" customFormat="false" ht="12.75" hidden="false" customHeight="false" outlineLevel="0" collapsed="false">
      <c r="AI696" s="1"/>
    </row>
    <row r="697" customFormat="false" ht="12.75" hidden="false" customHeight="false" outlineLevel="0" collapsed="false">
      <c r="AI697" s="1"/>
    </row>
    <row r="698" customFormat="false" ht="12.75" hidden="false" customHeight="false" outlineLevel="0" collapsed="false">
      <c r="AI698" s="1"/>
    </row>
    <row r="699" customFormat="false" ht="12.75" hidden="false" customHeight="false" outlineLevel="0" collapsed="false">
      <c r="AI699" s="1"/>
    </row>
    <row r="700" customFormat="false" ht="12.75" hidden="false" customHeight="false" outlineLevel="0" collapsed="false">
      <c r="AI700" s="1"/>
    </row>
    <row r="701" customFormat="false" ht="12.75" hidden="false" customHeight="false" outlineLevel="0" collapsed="false">
      <c r="AI701" s="1"/>
    </row>
    <row r="702" customFormat="false" ht="12.75" hidden="false" customHeight="false" outlineLevel="0" collapsed="false">
      <c r="AI702" s="1"/>
    </row>
    <row r="703" customFormat="false" ht="12.75" hidden="false" customHeight="false" outlineLevel="0" collapsed="false">
      <c r="AI703" s="1"/>
    </row>
    <row r="704" customFormat="false" ht="12.75" hidden="false" customHeight="false" outlineLevel="0" collapsed="false">
      <c r="AI704" s="1"/>
    </row>
    <row r="705" customFormat="false" ht="12.75" hidden="false" customHeight="false" outlineLevel="0" collapsed="false">
      <c r="AI705" s="1"/>
    </row>
    <row r="706" customFormat="false" ht="12.75" hidden="false" customHeight="false" outlineLevel="0" collapsed="false">
      <c r="AI706" s="1"/>
    </row>
    <row r="707" customFormat="false" ht="12.75" hidden="false" customHeight="false" outlineLevel="0" collapsed="false">
      <c r="AI707" s="1"/>
    </row>
    <row r="708" customFormat="false" ht="12.75" hidden="false" customHeight="false" outlineLevel="0" collapsed="false">
      <c r="AI708" s="1"/>
    </row>
    <row r="709" customFormat="false" ht="12.75" hidden="false" customHeight="false" outlineLevel="0" collapsed="false">
      <c r="AI709" s="1"/>
    </row>
    <row r="710" customFormat="false" ht="12.75" hidden="false" customHeight="false" outlineLevel="0" collapsed="false">
      <c r="AI710" s="1"/>
    </row>
    <row r="711" customFormat="false" ht="12.75" hidden="false" customHeight="false" outlineLevel="0" collapsed="false">
      <c r="AI711" s="1"/>
    </row>
    <row r="712" customFormat="false" ht="12.75" hidden="false" customHeight="false" outlineLevel="0" collapsed="false">
      <c r="AI712" s="1"/>
    </row>
    <row r="713" customFormat="false" ht="12.75" hidden="false" customHeight="false" outlineLevel="0" collapsed="false">
      <c r="AI713" s="1"/>
    </row>
    <row r="714" customFormat="false" ht="12.75" hidden="false" customHeight="false" outlineLevel="0" collapsed="false">
      <c r="AI714" s="1"/>
    </row>
    <row r="715" customFormat="false" ht="12.75" hidden="false" customHeight="false" outlineLevel="0" collapsed="false">
      <c r="AI715" s="1"/>
    </row>
    <row r="716" customFormat="false" ht="12.75" hidden="false" customHeight="false" outlineLevel="0" collapsed="false">
      <c r="AI716" s="1"/>
    </row>
    <row r="717" customFormat="false" ht="12.75" hidden="false" customHeight="false" outlineLevel="0" collapsed="false">
      <c r="AI717" s="1"/>
    </row>
    <row r="718" customFormat="false" ht="12.75" hidden="false" customHeight="false" outlineLevel="0" collapsed="false">
      <c r="AI718" s="1"/>
    </row>
    <row r="719" customFormat="false" ht="12.75" hidden="false" customHeight="false" outlineLevel="0" collapsed="false">
      <c r="AI719" s="1"/>
    </row>
    <row r="720" customFormat="false" ht="12.75" hidden="false" customHeight="false" outlineLevel="0" collapsed="false">
      <c r="AI720" s="1"/>
    </row>
    <row r="721" customFormat="false" ht="12.75" hidden="false" customHeight="false" outlineLevel="0" collapsed="false">
      <c r="AI721" s="1"/>
    </row>
    <row r="722" customFormat="false" ht="12.75" hidden="false" customHeight="false" outlineLevel="0" collapsed="false">
      <c r="AI722" s="1"/>
    </row>
    <row r="723" customFormat="false" ht="12.75" hidden="false" customHeight="false" outlineLevel="0" collapsed="false">
      <c r="AI723" s="1"/>
    </row>
    <row r="724" customFormat="false" ht="12.75" hidden="false" customHeight="false" outlineLevel="0" collapsed="false">
      <c r="AI724" s="1"/>
    </row>
    <row r="725" customFormat="false" ht="12.75" hidden="false" customHeight="false" outlineLevel="0" collapsed="false">
      <c r="AI725" s="1"/>
    </row>
    <row r="726" customFormat="false" ht="12.75" hidden="false" customHeight="false" outlineLevel="0" collapsed="false">
      <c r="AI726" s="1"/>
    </row>
    <row r="727" customFormat="false" ht="12.75" hidden="false" customHeight="false" outlineLevel="0" collapsed="false">
      <c r="AI727" s="1"/>
    </row>
    <row r="728" customFormat="false" ht="12.75" hidden="false" customHeight="false" outlineLevel="0" collapsed="false">
      <c r="AI728" s="1"/>
    </row>
    <row r="729" customFormat="false" ht="12.75" hidden="false" customHeight="false" outlineLevel="0" collapsed="false">
      <c r="AI729" s="1"/>
    </row>
    <row r="730" customFormat="false" ht="12.75" hidden="false" customHeight="false" outlineLevel="0" collapsed="false">
      <c r="AI730" s="1"/>
    </row>
    <row r="731" customFormat="false" ht="12.75" hidden="false" customHeight="false" outlineLevel="0" collapsed="false">
      <c r="AI731" s="1"/>
    </row>
    <row r="732" customFormat="false" ht="12.75" hidden="false" customHeight="false" outlineLevel="0" collapsed="false">
      <c r="AI732" s="1"/>
    </row>
    <row r="733" customFormat="false" ht="12.75" hidden="false" customHeight="false" outlineLevel="0" collapsed="false">
      <c r="AI733" s="1"/>
    </row>
    <row r="734" customFormat="false" ht="12.75" hidden="false" customHeight="false" outlineLevel="0" collapsed="false">
      <c r="AI734" s="1"/>
    </row>
    <row r="735" customFormat="false" ht="12.75" hidden="false" customHeight="false" outlineLevel="0" collapsed="false">
      <c r="AI735" s="1"/>
    </row>
    <row r="736" customFormat="false" ht="12.75" hidden="false" customHeight="false" outlineLevel="0" collapsed="false">
      <c r="AI736" s="1"/>
    </row>
    <row r="737" customFormat="false" ht="12.75" hidden="false" customHeight="false" outlineLevel="0" collapsed="false">
      <c r="AI737" s="1"/>
    </row>
    <row r="738" customFormat="false" ht="12.75" hidden="false" customHeight="false" outlineLevel="0" collapsed="false">
      <c r="AI738" s="1"/>
    </row>
    <row r="739" customFormat="false" ht="12.75" hidden="false" customHeight="false" outlineLevel="0" collapsed="false">
      <c r="AI739" s="1"/>
    </row>
    <row r="740" customFormat="false" ht="12.75" hidden="false" customHeight="false" outlineLevel="0" collapsed="false">
      <c r="AI740" s="1"/>
    </row>
    <row r="741" customFormat="false" ht="12.75" hidden="false" customHeight="false" outlineLevel="0" collapsed="false">
      <c r="AI741" s="1"/>
    </row>
    <row r="742" customFormat="false" ht="12.75" hidden="false" customHeight="false" outlineLevel="0" collapsed="false">
      <c r="AI742" s="1"/>
    </row>
    <row r="743" customFormat="false" ht="12.75" hidden="false" customHeight="false" outlineLevel="0" collapsed="false">
      <c r="AI743" s="1"/>
    </row>
    <row r="744" customFormat="false" ht="12.75" hidden="false" customHeight="false" outlineLevel="0" collapsed="false">
      <c r="AI744" s="1"/>
    </row>
    <row r="745" customFormat="false" ht="12.75" hidden="false" customHeight="false" outlineLevel="0" collapsed="false">
      <c r="AI745" s="1"/>
    </row>
    <row r="746" customFormat="false" ht="12.75" hidden="false" customHeight="false" outlineLevel="0" collapsed="false">
      <c r="AI746" s="1"/>
    </row>
    <row r="747" customFormat="false" ht="12.75" hidden="false" customHeight="false" outlineLevel="0" collapsed="false">
      <c r="AI747" s="1"/>
    </row>
    <row r="748" customFormat="false" ht="12.75" hidden="false" customHeight="false" outlineLevel="0" collapsed="false">
      <c r="AI748" s="1"/>
    </row>
    <row r="749" customFormat="false" ht="12.75" hidden="false" customHeight="false" outlineLevel="0" collapsed="false">
      <c r="AI749" s="1"/>
    </row>
    <row r="750" customFormat="false" ht="12.75" hidden="false" customHeight="false" outlineLevel="0" collapsed="false">
      <c r="AI750" s="1"/>
    </row>
    <row r="751" customFormat="false" ht="12.75" hidden="false" customHeight="false" outlineLevel="0" collapsed="false">
      <c r="AI751" s="1"/>
    </row>
    <row r="752" customFormat="false" ht="12.75" hidden="false" customHeight="false" outlineLevel="0" collapsed="false">
      <c r="AI752" s="1"/>
    </row>
    <row r="753" customFormat="false" ht="12.75" hidden="false" customHeight="false" outlineLevel="0" collapsed="false">
      <c r="AI753" s="1"/>
    </row>
    <row r="754" customFormat="false" ht="12.75" hidden="false" customHeight="false" outlineLevel="0" collapsed="false">
      <c r="AI754" s="1"/>
    </row>
    <row r="755" customFormat="false" ht="12.75" hidden="false" customHeight="false" outlineLevel="0" collapsed="false">
      <c r="AI755" s="1"/>
    </row>
    <row r="756" customFormat="false" ht="12.75" hidden="false" customHeight="false" outlineLevel="0" collapsed="false">
      <c r="AI756" s="1"/>
    </row>
    <row r="757" customFormat="false" ht="12.75" hidden="false" customHeight="false" outlineLevel="0" collapsed="false">
      <c r="AI757" s="1"/>
    </row>
    <row r="758" customFormat="false" ht="12.75" hidden="false" customHeight="false" outlineLevel="0" collapsed="false">
      <c r="AI758" s="1"/>
    </row>
    <row r="759" customFormat="false" ht="12.75" hidden="false" customHeight="false" outlineLevel="0" collapsed="false">
      <c r="AI759" s="1"/>
    </row>
    <row r="760" customFormat="false" ht="12.75" hidden="false" customHeight="false" outlineLevel="0" collapsed="false">
      <c r="AI760" s="1"/>
    </row>
    <row r="761" customFormat="false" ht="12.75" hidden="false" customHeight="false" outlineLevel="0" collapsed="false">
      <c r="AI761" s="1"/>
    </row>
    <row r="762" customFormat="false" ht="12.75" hidden="false" customHeight="false" outlineLevel="0" collapsed="false">
      <c r="AI762" s="1"/>
    </row>
    <row r="763" customFormat="false" ht="12.75" hidden="false" customHeight="false" outlineLevel="0" collapsed="false">
      <c r="AI763" s="1"/>
    </row>
    <row r="764" customFormat="false" ht="12.75" hidden="false" customHeight="false" outlineLevel="0" collapsed="false">
      <c r="AI764" s="1"/>
    </row>
    <row r="765" customFormat="false" ht="12.75" hidden="false" customHeight="false" outlineLevel="0" collapsed="false">
      <c r="AI765" s="1"/>
    </row>
    <row r="766" customFormat="false" ht="12.75" hidden="false" customHeight="false" outlineLevel="0" collapsed="false">
      <c r="AI766" s="1"/>
    </row>
    <row r="767" customFormat="false" ht="12.75" hidden="false" customHeight="false" outlineLevel="0" collapsed="false">
      <c r="AI767" s="1"/>
    </row>
    <row r="768" customFormat="false" ht="12.75" hidden="false" customHeight="false" outlineLevel="0" collapsed="false">
      <c r="AI768" s="1"/>
    </row>
    <row r="769" customFormat="false" ht="12.75" hidden="false" customHeight="false" outlineLevel="0" collapsed="false">
      <c r="AI769" s="1"/>
    </row>
    <row r="770" customFormat="false" ht="12.75" hidden="false" customHeight="false" outlineLevel="0" collapsed="false">
      <c r="AI770" s="1"/>
    </row>
    <row r="771" customFormat="false" ht="12.75" hidden="false" customHeight="false" outlineLevel="0" collapsed="false">
      <c r="AI771" s="1"/>
    </row>
    <row r="772" customFormat="false" ht="12.75" hidden="false" customHeight="false" outlineLevel="0" collapsed="false">
      <c r="AI772" s="1"/>
    </row>
    <row r="773" customFormat="false" ht="12.75" hidden="false" customHeight="false" outlineLevel="0" collapsed="false">
      <c r="AI773" s="1"/>
    </row>
    <row r="774" customFormat="false" ht="12.75" hidden="false" customHeight="false" outlineLevel="0" collapsed="false">
      <c r="AI774" s="1"/>
    </row>
    <row r="775" customFormat="false" ht="12.75" hidden="false" customHeight="false" outlineLevel="0" collapsed="false">
      <c r="AI775" s="1"/>
    </row>
    <row r="776" customFormat="false" ht="12.75" hidden="false" customHeight="false" outlineLevel="0" collapsed="false">
      <c r="AI776" s="1"/>
    </row>
    <row r="777" customFormat="false" ht="12.75" hidden="false" customHeight="false" outlineLevel="0" collapsed="false">
      <c r="AI777" s="1"/>
    </row>
    <row r="778" customFormat="false" ht="12.75" hidden="false" customHeight="false" outlineLevel="0" collapsed="false">
      <c r="AI778" s="1"/>
    </row>
    <row r="779" customFormat="false" ht="12.75" hidden="false" customHeight="false" outlineLevel="0" collapsed="false">
      <c r="AI779" s="1"/>
    </row>
    <row r="780" customFormat="false" ht="12.75" hidden="false" customHeight="false" outlineLevel="0" collapsed="false">
      <c r="AI780" s="1"/>
    </row>
    <row r="781" customFormat="false" ht="12.75" hidden="false" customHeight="false" outlineLevel="0" collapsed="false">
      <c r="AI781" s="1"/>
    </row>
    <row r="782" customFormat="false" ht="12.75" hidden="false" customHeight="false" outlineLevel="0" collapsed="false">
      <c r="AI782" s="1"/>
    </row>
    <row r="783" customFormat="false" ht="12.75" hidden="false" customHeight="false" outlineLevel="0" collapsed="false">
      <c r="AI783" s="1"/>
    </row>
    <row r="784" customFormat="false" ht="12.75" hidden="false" customHeight="false" outlineLevel="0" collapsed="false">
      <c r="AI784" s="1"/>
    </row>
    <row r="785" customFormat="false" ht="12.75" hidden="false" customHeight="false" outlineLevel="0" collapsed="false">
      <c r="AI785" s="1"/>
    </row>
    <row r="786" customFormat="false" ht="12.75" hidden="false" customHeight="false" outlineLevel="0" collapsed="false">
      <c r="AI786" s="1"/>
    </row>
    <row r="787" customFormat="false" ht="12.75" hidden="false" customHeight="false" outlineLevel="0" collapsed="false">
      <c r="AI787" s="1"/>
    </row>
    <row r="788" customFormat="false" ht="12.75" hidden="false" customHeight="false" outlineLevel="0" collapsed="false">
      <c r="AI788" s="1"/>
    </row>
    <row r="789" customFormat="false" ht="12.75" hidden="false" customHeight="false" outlineLevel="0" collapsed="false">
      <c r="AI789" s="1"/>
    </row>
    <row r="790" customFormat="false" ht="12.75" hidden="false" customHeight="false" outlineLevel="0" collapsed="false">
      <c r="AI790" s="1"/>
    </row>
    <row r="791" customFormat="false" ht="12.75" hidden="false" customHeight="false" outlineLevel="0" collapsed="false">
      <c r="AI791" s="1"/>
    </row>
    <row r="792" customFormat="false" ht="12.75" hidden="false" customHeight="false" outlineLevel="0" collapsed="false">
      <c r="AI792" s="1"/>
    </row>
    <row r="793" customFormat="false" ht="12.75" hidden="false" customHeight="false" outlineLevel="0" collapsed="false">
      <c r="AI793" s="1"/>
    </row>
    <row r="794" customFormat="false" ht="12.75" hidden="false" customHeight="false" outlineLevel="0" collapsed="false">
      <c r="AI794" s="1"/>
    </row>
    <row r="795" customFormat="false" ht="12.75" hidden="false" customHeight="false" outlineLevel="0" collapsed="false">
      <c r="AI795" s="1"/>
    </row>
    <row r="796" customFormat="false" ht="12.75" hidden="false" customHeight="false" outlineLevel="0" collapsed="false">
      <c r="AI796" s="1"/>
    </row>
    <row r="797" customFormat="false" ht="12.75" hidden="false" customHeight="false" outlineLevel="0" collapsed="false">
      <c r="AI797" s="1"/>
    </row>
    <row r="798" customFormat="false" ht="12.75" hidden="false" customHeight="false" outlineLevel="0" collapsed="false">
      <c r="AI798" s="1"/>
    </row>
    <row r="799" customFormat="false" ht="12.75" hidden="false" customHeight="false" outlineLevel="0" collapsed="false">
      <c r="AI799" s="1"/>
    </row>
    <row r="800" customFormat="false" ht="12.75" hidden="false" customHeight="false" outlineLevel="0" collapsed="false">
      <c r="AI800" s="1"/>
    </row>
    <row r="801" customFormat="false" ht="12.75" hidden="false" customHeight="false" outlineLevel="0" collapsed="false">
      <c r="AI801" s="1"/>
    </row>
    <row r="802" customFormat="false" ht="12.75" hidden="false" customHeight="false" outlineLevel="0" collapsed="false">
      <c r="AI802" s="1"/>
    </row>
    <row r="803" customFormat="false" ht="12.75" hidden="false" customHeight="false" outlineLevel="0" collapsed="false">
      <c r="AI803" s="1"/>
    </row>
    <row r="804" customFormat="false" ht="12.75" hidden="false" customHeight="false" outlineLevel="0" collapsed="false">
      <c r="AI804" s="1"/>
    </row>
    <row r="805" customFormat="false" ht="12.75" hidden="false" customHeight="false" outlineLevel="0" collapsed="false">
      <c r="AI805" s="1"/>
    </row>
    <row r="806" customFormat="false" ht="12.75" hidden="false" customHeight="false" outlineLevel="0" collapsed="false">
      <c r="AI806" s="1"/>
    </row>
    <row r="807" customFormat="false" ht="12.75" hidden="false" customHeight="false" outlineLevel="0" collapsed="false">
      <c r="AI807" s="1"/>
    </row>
    <row r="808" customFormat="false" ht="12.75" hidden="false" customHeight="false" outlineLevel="0" collapsed="false">
      <c r="AI808" s="1"/>
    </row>
    <row r="809" customFormat="false" ht="12.75" hidden="false" customHeight="false" outlineLevel="0" collapsed="false">
      <c r="AI809" s="1"/>
    </row>
    <row r="810" customFormat="false" ht="12.75" hidden="false" customHeight="false" outlineLevel="0" collapsed="false">
      <c r="AI810" s="1"/>
    </row>
    <row r="811" customFormat="false" ht="12.75" hidden="false" customHeight="false" outlineLevel="0" collapsed="false">
      <c r="AI811" s="1"/>
    </row>
    <row r="812" customFormat="false" ht="12.75" hidden="false" customHeight="false" outlineLevel="0" collapsed="false">
      <c r="AI812" s="1"/>
    </row>
    <row r="813" customFormat="false" ht="12.75" hidden="false" customHeight="false" outlineLevel="0" collapsed="false">
      <c r="AI813" s="1"/>
    </row>
    <row r="814" customFormat="false" ht="12.75" hidden="false" customHeight="false" outlineLevel="0" collapsed="false">
      <c r="AI814" s="1"/>
    </row>
    <row r="815" customFormat="false" ht="12.75" hidden="false" customHeight="false" outlineLevel="0" collapsed="false">
      <c r="AI815" s="1"/>
    </row>
    <row r="816" customFormat="false" ht="12.75" hidden="false" customHeight="false" outlineLevel="0" collapsed="false">
      <c r="AI816" s="1"/>
    </row>
    <row r="817" customFormat="false" ht="12.75" hidden="false" customHeight="false" outlineLevel="0" collapsed="false">
      <c r="AI817" s="1"/>
    </row>
    <row r="818" customFormat="false" ht="12.75" hidden="false" customHeight="false" outlineLevel="0" collapsed="false">
      <c r="AI818" s="1"/>
    </row>
    <row r="819" customFormat="false" ht="12.75" hidden="false" customHeight="false" outlineLevel="0" collapsed="false">
      <c r="AI819" s="1"/>
    </row>
    <row r="820" customFormat="false" ht="12.75" hidden="false" customHeight="false" outlineLevel="0" collapsed="false">
      <c r="AI820" s="1"/>
    </row>
    <row r="821" customFormat="false" ht="12.75" hidden="false" customHeight="false" outlineLevel="0" collapsed="false">
      <c r="AI821" s="1"/>
    </row>
    <row r="822" customFormat="false" ht="12.75" hidden="false" customHeight="false" outlineLevel="0" collapsed="false">
      <c r="AI822" s="1"/>
    </row>
    <row r="823" customFormat="false" ht="12.75" hidden="false" customHeight="false" outlineLevel="0" collapsed="false">
      <c r="AI823" s="1"/>
    </row>
    <row r="824" customFormat="false" ht="12.75" hidden="false" customHeight="false" outlineLevel="0" collapsed="false">
      <c r="AI824" s="1"/>
    </row>
    <row r="825" customFormat="false" ht="12.75" hidden="false" customHeight="false" outlineLevel="0" collapsed="false">
      <c r="AI825" s="1"/>
    </row>
    <row r="826" customFormat="false" ht="12.75" hidden="false" customHeight="false" outlineLevel="0" collapsed="false">
      <c r="AI826" s="1"/>
    </row>
    <row r="827" customFormat="false" ht="12.75" hidden="false" customHeight="false" outlineLevel="0" collapsed="false">
      <c r="AI827" s="1"/>
    </row>
    <row r="828" customFormat="false" ht="12.75" hidden="false" customHeight="false" outlineLevel="0" collapsed="false">
      <c r="AI828" s="1"/>
    </row>
    <row r="829" customFormat="false" ht="12.75" hidden="false" customHeight="false" outlineLevel="0" collapsed="false">
      <c r="AI829" s="1"/>
    </row>
    <row r="830" customFormat="false" ht="12.75" hidden="false" customHeight="false" outlineLevel="0" collapsed="false">
      <c r="AI830" s="1"/>
    </row>
    <row r="831" customFormat="false" ht="12.75" hidden="false" customHeight="false" outlineLevel="0" collapsed="false">
      <c r="AI831" s="1"/>
    </row>
    <row r="832" customFormat="false" ht="12.75" hidden="false" customHeight="false" outlineLevel="0" collapsed="false">
      <c r="AI832" s="1"/>
    </row>
    <row r="833" customFormat="false" ht="12.75" hidden="false" customHeight="false" outlineLevel="0" collapsed="false">
      <c r="AI833" s="1"/>
    </row>
    <row r="834" customFormat="false" ht="12.75" hidden="false" customHeight="false" outlineLevel="0" collapsed="false">
      <c r="AI834" s="1"/>
    </row>
    <row r="835" customFormat="false" ht="12.75" hidden="false" customHeight="false" outlineLevel="0" collapsed="false">
      <c r="AI835" s="1"/>
    </row>
    <row r="836" customFormat="false" ht="12.75" hidden="false" customHeight="false" outlineLevel="0" collapsed="false">
      <c r="AI836" s="1"/>
    </row>
    <row r="837" customFormat="false" ht="12.75" hidden="false" customHeight="false" outlineLevel="0" collapsed="false">
      <c r="AI837" s="1"/>
    </row>
    <row r="838" customFormat="false" ht="12.75" hidden="false" customHeight="false" outlineLevel="0" collapsed="false">
      <c r="AI838" s="1"/>
    </row>
    <row r="839" customFormat="false" ht="12.75" hidden="false" customHeight="false" outlineLevel="0" collapsed="false">
      <c r="AI839" s="1"/>
    </row>
    <row r="840" customFormat="false" ht="12.75" hidden="false" customHeight="false" outlineLevel="0" collapsed="false">
      <c r="AI840" s="1"/>
    </row>
    <row r="841" customFormat="false" ht="12.75" hidden="false" customHeight="false" outlineLevel="0" collapsed="false">
      <c r="AI841" s="1"/>
    </row>
    <row r="842" customFormat="false" ht="12.75" hidden="false" customHeight="false" outlineLevel="0" collapsed="false">
      <c r="AI842" s="1"/>
    </row>
    <row r="843" customFormat="false" ht="12.75" hidden="false" customHeight="false" outlineLevel="0" collapsed="false">
      <c r="AI843" s="1"/>
    </row>
    <row r="844" customFormat="false" ht="12.75" hidden="false" customHeight="false" outlineLevel="0" collapsed="false">
      <c r="AI844" s="1"/>
    </row>
    <row r="845" customFormat="false" ht="12.75" hidden="false" customHeight="false" outlineLevel="0" collapsed="false">
      <c r="AI845" s="1"/>
    </row>
    <row r="846" customFormat="false" ht="12.75" hidden="false" customHeight="false" outlineLevel="0" collapsed="false">
      <c r="AI846" s="1"/>
    </row>
    <row r="847" customFormat="false" ht="12.75" hidden="false" customHeight="false" outlineLevel="0" collapsed="false">
      <c r="AI847" s="1"/>
    </row>
    <row r="848" customFormat="false" ht="12.75" hidden="false" customHeight="false" outlineLevel="0" collapsed="false">
      <c r="AI848" s="1"/>
    </row>
    <row r="849" customFormat="false" ht="12.75" hidden="false" customHeight="false" outlineLevel="0" collapsed="false">
      <c r="AI849" s="1"/>
    </row>
    <row r="850" customFormat="false" ht="12.75" hidden="false" customHeight="false" outlineLevel="0" collapsed="false">
      <c r="AI850" s="1"/>
    </row>
    <row r="851" customFormat="false" ht="12.75" hidden="false" customHeight="false" outlineLevel="0" collapsed="false">
      <c r="AI851" s="1"/>
    </row>
    <row r="852" customFormat="false" ht="12.75" hidden="false" customHeight="false" outlineLevel="0" collapsed="false">
      <c r="AI852" s="1"/>
    </row>
    <row r="853" customFormat="false" ht="12.75" hidden="false" customHeight="false" outlineLevel="0" collapsed="false">
      <c r="AI853" s="1"/>
    </row>
    <row r="854" customFormat="false" ht="12.75" hidden="false" customHeight="false" outlineLevel="0" collapsed="false">
      <c r="AI854" s="1"/>
    </row>
    <row r="855" customFormat="false" ht="12.75" hidden="false" customHeight="false" outlineLevel="0" collapsed="false">
      <c r="AI855" s="1"/>
    </row>
    <row r="856" customFormat="false" ht="12.75" hidden="false" customHeight="false" outlineLevel="0" collapsed="false">
      <c r="AI856" s="1"/>
    </row>
    <row r="857" customFormat="false" ht="12.75" hidden="false" customHeight="false" outlineLevel="0" collapsed="false">
      <c r="AI857" s="1"/>
    </row>
    <row r="858" customFormat="false" ht="12.75" hidden="false" customHeight="false" outlineLevel="0" collapsed="false">
      <c r="AI858" s="1"/>
    </row>
    <row r="859" customFormat="false" ht="12.75" hidden="false" customHeight="false" outlineLevel="0" collapsed="false">
      <c r="AI859" s="1"/>
    </row>
    <row r="860" customFormat="false" ht="12.75" hidden="false" customHeight="false" outlineLevel="0" collapsed="false">
      <c r="AI860" s="1"/>
    </row>
    <row r="861" customFormat="false" ht="12.75" hidden="false" customHeight="false" outlineLevel="0" collapsed="false">
      <c r="AI861" s="1"/>
    </row>
    <row r="862" customFormat="false" ht="12.75" hidden="false" customHeight="false" outlineLevel="0" collapsed="false">
      <c r="AI862" s="1"/>
    </row>
    <row r="863" customFormat="false" ht="12.75" hidden="false" customHeight="false" outlineLevel="0" collapsed="false">
      <c r="AI863" s="1"/>
    </row>
    <row r="864" customFormat="false" ht="12.75" hidden="false" customHeight="false" outlineLevel="0" collapsed="false">
      <c r="AI864" s="1"/>
    </row>
    <row r="865" customFormat="false" ht="12.75" hidden="false" customHeight="false" outlineLevel="0" collapsed="false">
      <c r="AI865" s="1"/>
    </row>
    <row r="866" customFormat="false" ht="12.75" hidden="false" customHeight="false" outlineLevel="0" collapsed="false">
      <c r="AI866" s="1"/>
    </row>
    <row r="867" customFormat="false" ht="12.75" hidden="false" customHeight="false" outlineLevel="0" collapsed="false">
      <c r="AI867" s="1"/>
    </row>
    <row r="868" customFormat="false" ht="12.75" hidden="false" customHeight="false" outlineLevel="0" collapsed="false">
      <c r="AI868" s="1"/>
    </row>
    <row r="869" customFormat="false" ht="12.75" hidden="false" customHeight="false" outlineLevel="0" collapsed="false">
      <c r="AI869" s="1"/>
    </row>
    <row r="870" customFormat="false" ht="12.75" hidden="false" customHeight="false" outlineLevel="0" collapsed="false">
      <c r="AI870" s="1"/>
    </row>
    <row r="871" customFormat="false" ht="12.75" hidden="false" customHeight="false" outlineLevel="0" collapsed="false">
      <c r="AI871" s="1"/>
    </row>
    <row r="872" customFormat="false" ht="12.75" hidden="false" customHeight="false" outlineLevel="0" collapsed="false">
      <c r="AI872" s="1"/>
    </row>
    <row r="873" customFormat="false" ht="12.75" hidden="false" customHeight="false" outlineLevel="0" collapsed="false">
      <c r="AI873" s="1"/>
    </row>
    <row r="874" customFormat="false" ht="12.75" hidden="false" customHeight="false" outlineLevel="0" collapsed="false">
      <c r="AI874" s="1"/>
    </row>
    <row r="875" customFormat="false" ht="12.75" hidden="false" customHeight="false" outlineLevel="0" collapsed="false">
      <c r="AI875" s="1"/>
    </row>
    <row r="876" customFormat="false" ht="12.75" hidden="false" customHeight="false" outlineLevel="0" collapsed="false">
      <c r="AI876" s="1"/>
    </row>
    <row r="877" customFormat="false" ht="12.75" hidden="false" customHeight="false" outlineLevel="0" collapsed="false">
      <c r="AI877" s="1"/>
    </row>
    <row r="878" customFormat="false" ht="12.75" hidden="false" customHeight="false" outlineLevel="0" collapsed="false">
      <c r="AI878" s="1"/>
    </row>
    <row r="879" customFormat="false" ht="12.75" hidden="false" customHeight="false" outlineLevel="0" collapsed="false">
      <c r="AI879" s="1"/>
    </row>
    <row r="880" customFormat="false" ht="12.75" hidden="false" customHeight="false" outlineLevel="0" collapsed="false">
      <c r="AI880" s="1"/>
    </row>
    <row r="881" customFormat="false" ht="12.75" hidden="false" customHeight="false" outlineLevel="0" collapsed="false">
      <c r="AI881" s="1"/>
    </row>
    <row r="882" customFormat="false" ht="12.75" hidden="false" customHeight="false" outlineLevel="0" collapsed="false">
      <c r="AI882" s="1"/>
    </row>
    <row r="883" customFormat="false" ht="12.75" hidden="false" customHeight="false" outlineLevel="0" collapsed="false">
      <c r="AI883" s="1"/>
    </row>
    <row r="884" customFormat="false" ht="12.75" hidden="false" customHeight="false" outlineLevel="0" collapsed="false">
      <c r="AI884" s="1"/>
    </row>
    <row r="885" customFormat="false" ht="12.75" hidden="false" customHeight="false" outlineLevel="0" collapsed="false">
      <c r="AI885" s="1"/>
    </row>
    <row r="886" customFormat="false" ht="12.75" hidden="false" customHeight="false" outlineLevel="0" collapsed="false">
      <c r="AI886" s="1"/>
    </row>
    <row r="887" customFormat="false" ht="12.75" hidden="false" customHeight="false" outlineLevel="0" collapsed="false">
      <c r="AI887" s="1"/>
    </row>
    <row r="888" customFormat="false" ht="12.75" hidden="false" customHeight="false" outlineLevel="0" collapsed="false">
      <c r="AI888" s="1"/>
    </row>
    <row r="889" customFormat="false" ht="12.75" hidden="false" customHeight="false" outlineLevel="0" collapsed="false">
      <c r="AI889" s="1"/>
    </row>
    <row r="890" customFormat="false" ht="12.75" hidden="false" customHeight="false" outlineLevel="0" collapsed="false">
      <c r="AI890" s="1"/>
    </row>
    <row r="891" customFormat="false" ht="12.75" hidden="false" customHeight="false" outlineLevel="0" collapsed="false">
      <c r="AI891" s="1"/>
    </row>
    <row r="892" customFormat="false" ht="12.75" hidden="false" customHeight="false" outlineLevel="0" collapsed="false">
      <c r="AI892" s="1"/>
    </row>
    <row r="893" customFormat="false" ht="12.75" hidden="false" customHeight="false" outlineLevel="0" collapsed="false">
      <c r="AI893" s="1"/>
    </row>
    <row r="894" customFormat="false" ht="12.75" hidden="false" customHeight="false" outlineLevel="0" collapsed="false">
      <c r="AI894" s="1"/>
    </row>
    <row r="895" customFormat="false" ht="12.75" hidden="false" customHeight="false" outlineLevel="0" collapsed="false">
      <c r="AI895" s="1"/>
    </row>
    <row r="896" customFormat="false" ht="12.75" hidden="false" customHeight="false" outlineLevel="0" collapsed="false">
      <c r="AI896" s="1"/>
    </row>
    <row r="897" customFormat="false" ht="12.75" hidden="false" customHeight="false" outlineLevel="0" collapsed="false">
      <c r="AI897" s="1"/>
    </row>
    <row r="898" customFormat="false" ht="12.75" hidden="false" customHeight="false" outlineLevel="0" collapsed="false">
      <c r="AI898" s="1"/>
    </row>
    <row r="899" customFormat="false" ht="12.75" hidden="false" customHeight="false" outlineLevel="0" collapsed="false">
      <c r="AI899" s="1"/>
    </row>
    <row r="900" customFormat="false" ht="12.75" hidden="false" customHeight="false" outlineLevel="0" collapsed="false">
      <c r="AI900" s="1"/>
    </row>
    <row r="901" customFormat="false" ht="12.75" hidden="false" customHeight="false" outlineLevel="0" collapsed="false">
      <c r="AI901" s="1"/>
    </row>
    <row r="902" customFormat="false" ht="12.75" hidden="false" customHeight="false" outlineLevel="0" collapsed="false">
      <c r="AI902" s="1"/>
    </row>
    <row r="903" customFormat="false" ht="12.75" hidden="false" customHeight="false" outlineLevel="0" collapsed="false">
      <c r="AI903" s="1"/>
    </row>
    <row r="904" customFormat="false" ht="12.75" hidden="false" customHeight="false" outlineLevel="0" collapsed="false">
      <c r="AI904" s="1"/>
    </row>
    <row r="905" customFormat="false" ht="12.75" hidden="false" customHeight="false" outlineLevel="0" collapsed="false">
      <c r="AI905" s="1"/>
    </row>
    <row r="906" customFormat="false" ht="12.75" hidden="false" customHeight="false" outlineLevel="0" collapsed="false">
      <c r="AI906" s="1"/>
    </row>
    <row r="907" customFormat="false" ht="12.75" hidden="false" customHeight="false" outlineLevel="0" collapsed="false">
      <c r="AI907" s="1"/>
    </row>
    <row r="908" customFormat="false" ht="12.75" hidden="false" customHeight="false" outlineLevel="0" collapsed="false">
      <c r="AI908" s="1"/>
    </row>
    <row r="909" customFormat="false" ht="12.75" hidden="false" customHeight="false" outlineLevel="0" collapsed="false">
      <c r="AI909" s="1"/>
    </row>
    <row r="910" customFormat="false" ht="12.75" hidden="false" customHeight="false" outlineLevel="0" collapsed="false">
      <c r="AI910" s="1"/>
    </row>
    <row r="911" customFormat="false" ht="12.75" hidden="false" customHeight="false" outlineLevel="0" collapsed="false">
      <c r="AI911" s="1"/>
    </row>
    <row r="912" customFormat="false" ht="12.75" hidden="false" customHeight="false" outlineLevel="0" collapsed="false">
      <c r="AI912" s="1"/>
    </row>
    <row r="913" customFormat="false" ht="12.75" hidden="false" customHeight="false" outlineLevel="0" collapsed="false">
      <c r="AI913" s="1"/>
    </row>
    <row r="914" customFormat="false" ht="12.75" hidden="false" customHeight="false" outlineLevel="0" collapsed="false">
      <c r="AI914" s="1"/>
    </row>
    <row r="915" customFormat="false" ht="12.75" hidden="false" customHeight="false" outlineLevel="0" collapsed="false">
      <c r="AI915" s="1"/>
    </row>
    <row r="916" customFormat="false" ht="12.75" hidden="false" customHeight="false" outlineLevel="0" collapsed="false">
      <c r="AI916" s="1"/>
    </row>
    <row r="917" customFormat="false" ht="12.75" hidden="false" customHeight="false" outlineLevel="0" collapsed="false">
      <c r="AI917" s="1"/>
    </row>
    <row r="918" customFormat="false" ht="12.75" hidden="false" customHeight="false" outlineLevel="0" collapsed="false">
      <c r="AI918" s="1"/>
    </row>
    <row r="919" customFormat="false" ht="12.75" hidden="false" customHeight="false" outlineLevel="0" collapsed="false">
      <c r="AI919" s="1"/>
    </row>
    <row r="920" customFormat="false" ht="12.75" hidden="false" customHeight="false" outlineLevel="0" collapsed="false">
      <c r="AI920" s="1"/>
    </row>
    <row r="921" customFormat="false" ht="12.75" hidden="false" customHeight="false" outlineLevel="0" collapsed="false">
      <c r="AI921" s="1"/>
    </row>
    <row r="922" customFormat="false" ht="12.75" hidden="false" customHeight="false" outlineLevel="0" collapsed="false">
      <c r="AI922" s="1"/>
    </row>
    <row r="923" customFormat="false" ht="12.75" hidden="false" customHeight="false" outlineLevel="0" collapsed="false">
      <c r="AI923" s="1"/>
    </row>
    <row r="924" customFormat="false" ht="12.75" hidden="false" customHeight="false" outlineLevel="0" collapsed="false">
      <c r="AI924" s="1"/>
    </row>
    <row r="925" customFormat="false" ht="12.75" hidden="false" customHeight="false" outlineLevel="0" collapsed="false">
      <c r="AI925" s="1"/>
    </row>
    <row r="926" customFormat="false" ht="12.75" hidden="false" customHeight="false" outlineLevel="0" collapsed="false">
      <c r="AI926" s="1"/>
    </row>
    <row r="927" customFormat="false" ht="12.75" hidden="false" customHeight="false" outlineLevel="0" collapsed="false">
      <c r="AI927" s="1"/>
    </row>
    <row r="928" customFormat="false" ht="12.75" hidden="false" customHeight="false" outlineLevel="0" collapsed="false">
      <c r="AI928" s="1"/>
    </row>
    <row r="929" customFormat="false" ht="12.75" hidden="false" customHeight="false" outlineLevel="0" collapsed="false">
      <c r="AI929" s="1"/>
    </row>
    <row r="930" customFormat="false" ht="12.75" hidden="false" customHeight="false" outlineLevel="0" collapsed="false">
      <c r="AI930" s="1"/>
    </row>
    <row r="931" customFormat="false" ht="12.75" hidden="false" customHeight="false" outlineLevel="0" collapsed="false">
      <c r="AI931" s="1"/>
    </row>
    <row r="932" customFormat="false" ht="12.75" hidden="false" customHeight="false" outlineLevel="0" collapsed="false">
      <c r="AI932" s="1"/>
    </row>
    <row r="933" customFormat="false" ht="12.75" hidden="false" customHeight="false" outlineLevel="0" collapsed="false">
      <c r="AI933" s="1"/>
    </row>
    <row r="934" customFormat="false" ht="12.75" hidden="false" customHeight="false" outlineLevel="0" collapsed="false">
      <c r="AI934" s="1"/>
    </row>
    <row r="935" customFormat="false" ht="12.75" hidden="false" customHeight="false" outlineLevel="0" collapsed="false">
      <c r="AI935" s="1"/>
    </row>
    <row r="936" customFormat="false" ht="12.75" hidden="false" customHeight="false" outlineLevel="0" collapsed="false">
      <c r="AI936" s="1"/>
    </row>
    <row r="937" customFormat="false" ht="12.75" hidden="false" customHeight="false" outlineLevel="0" collapsed="false">
      <c r="AI937" s="1"/>
    </row>
    <row r="938" customFormat="false" ht="12.75" hidden="false" customHeight="false" outlineLevel="0" collapsed="false">
      <c r="AI938" s="1"/>
    </row>
    <row r="939" customFormat="false" ht="12.75" hidden="false" customHeight="false" outlineLevel="0" collapsed="false">
      <c r="AI939" s="1"/>
    </row>
    <row r="940" customFormat="false" ht="12.75" hidden="false" customHeight="false" outlineLevel="0" collapsed="false">
      <c r="AI940" s="1"/>
    </row>
    <row r="941" customFormat="false" ht="12.75" hidden="false" customHeight="false" outlineLevel="0" collapsed="false">
      <c r="AI941" s="1"/>
    </row>
    <row r="942" customFormat="false" ht="12.75" hidden="false" customHeight="false" outlineLevel="0" collapsed="false">
      <c r="AI942" s="1"/>
    </row>
    <row r="943" customFormat="false" ht="12.75" hidden="false" customHeight="false" outlineLevel="0" collapsed="false">
      <c r="AI943" s="1"/>
    </row>
    <row r="944" customFormat="false" ht="12.75" hidden="false" customHeight="false" outlineLevel="0" collapsed="false">
      <c r="AI944" s="1"/>
    </row>
    <row r="945" customFormat="false" ht="12.75" hidden="false" customHeight="false" outlineLevel="0" collapsed="false">
      <c r="AI945" s="1"/>
    </row>
    <row r="946" customFormat="false" ht="12.75" hidden="false" customHeight="false" outlineLevel="0" collapsed="false">
      <c r="AI946" s="1"/>
    </row>
    <row r="947" customFormat="false" ht="12.75" hidden="false" customHeight="false" outlineLevel="0" collapsed="false">
      <c r="AI947" s="1"/>
    </row>
    <row r="948" customFormat="false" ht="12.75" hidden="false" customHeight="false" outlineLevel="0" collapsed="false">
      <c r="AI948" s="1"/>
    </row>
    <row r="949" customFormat="false" ht="12.75" hidden="false" customHeight="false" outlineLevel="0" collapsed="false">
      <c r="AI949" s="1"/>
    </row>
    <row r="950" customFormat="false" ht="12.75" hidden="false" customHeight="false" outlineLevel="0" collapsed="false">
      <c r="AI950" s="1"/>
    </row>
    <row r="951" customFormat="false" ht="12.75" hidden="false" customHeight="false" outlineLevel="0" collapsed="false">
      <c r="AI951" s="1"/>
    </row>
    <row r="952" customFormat="false" ht="12.75" hidden="false" customHeight="false" outlineLevel="0" collapsed="false">
      <c r="AI952" s="1"/>
    </row>
    <row r="953" customFormat="false" ht="12.75" hidden="false" customHeight="false" outlineLevel="0" collapsed="false">
      <c r="AI953" s="1"/>
    </row>
    <row r="954" customFormat="false" ht="12.75" hidden="false" customHeight="false" outlineLevel="0" collapsed="false">
      <c r="AI954" s="1"/>
    </row>
    <row r="955" customFormat="false" ht="12.75" hidden="false" customHeight="false" outlineLevel="0" collapsed="false">
      <c r="AI955" s="1"/>
    </row>
    <row r="956" customFormat="false" ht="12.75" hidden="false" customHeight="false" outlineLevel="0" collapsed="false">
      <c r="AI956" s="1"/>
    </row>
    <row r="957" customFormat="false" ht="12.75" hidden="false" customHeight="false" outlineLevel="0" collapsed="false">
      <c r="AI957" s="1"/>
    </row>
    <row r="958" customFormat="false" ht="12.75" hidden="false" customHeight="false" outlineLevel="0" collapsed="false">
      <c r="AI958" s="1"/>
    </row>
    <row r="959" customFormat="false" ht="12.75" hidden="false" customHeight="false" outlineLevel="0" collapsed="false">
      <c r="AI959" s="1"/>
    </row>
    <row r="960" customFormat="false" ht="12.75" hidden="false" customHeight="false" outlineLevel="0" collapsed="false">
      <c r="AI960" s="1"/>
    </row>
    <row r="961" customFormat="false" ht="12.75" hidden="false" customHeight="false" outlineLevel="0" collapsed="false">
      <c r="AI961" s="1"/>
    </row>
    <row r="962" customFormat="false" ht="12.75" hidden="false" customHeight="false" outlineLevel="0" collapsed="false">
      <c r="AI962" s="1"/>
    </row>
    <row r="963" customFormat="false" ht="12.75" hidden="false" customHeight="false" outlineLevel="0" collapsed="false">
      <c r="AI963" s="1"/>
    </row>
    <row r="964" customFormat="false" ht="12.75" hidden="false" customHeight="false" outlineLevel="0" collapsed="false">
      <c r="AI964" s="1"/>
    </row>
    <row r="965" customFormat="false" ht="12.75" hidden="false" customHeight="false" outlineLevel="0" collapsed="false">
      <c r="AI965" s="1"/>
    </row>
    <row r="966" customFormat="false" ht="12.75" hidden="false" customHeight="false" outlineLevel="0" collapsed="false">
      <c r="AI966" s="1"/>
    </row>
    <row r="967" customFormat="false" ht="12.75" hidden="false" customHeight="false" outlineLevel="0" collapsed="false">
      <c r="AI967" s="1"/>
    </row>
    <row r="968" customFormat="false" ht="12.75" hidden="false" customHeight="false" outlineLevel="0" collapsed="false">
      <c r="AI968" s="1"/>
    </row>
    <row r="969" customFormat="false" ht="12.75" hidden="false" customHeight="false" outlineLevel="0" collapsed="false">
      <c r="AI969" s="1"/>
    </row>
    <row r="970" customFormat="false" ht="12.75" hidden="false" customHeight="false" outlineLevel="0" collapsed="false">
      <c r="AI970" s="1"/>
    </row>
    <row r="971" customFormat="false" ht="12.75" hidden="false" customHeight="false" outlineLevel="0" collapsed="false">
      <c r="AI971" s="1"/>
    </row>
    <row r="972" customFormat="false" ht="12.75" hidden="false" customHeight="false" outlineLevel="0" collapsed="false">
      <c r="AI972" s="1"/>
    </row>
    <row r="973" customFormat="false" ht="12.75" hidden="false" customHeight="false" outlineLevel="0" collapsed="false">
      <c r="AI973" s="1"/>
    </row>
    <row r="974" customFormat="false" ht="12.75" hidden="false" customHeight="false" outlineLevel="0" collapsed="false">
      <c r="AI974" s="1"/>
    </row>
    <row r="975" customFormat="false" ht="12.75" hidden="false" customHeight="false" outlineLevel="0" collapsed="false">
      <c r="AI975" s="1"/>
    </row>
    <row r="976" customFormat="false" ht="12.75" hidden="false" customHeight="false" outlineLevel="0" collapsed="false">
      <c r="AI976" s="1"/>
    </row>
    <row r="977" customFormat="false" ht="12.75" hidden="false" customHeight="false" outlineLevel="0" collapsed="false">
      <c r="AI977" s="1"/>
    </row>
    <row r="978" customFormat="false" ht="12.75" hidden="false" customHeight="false" outlineLevel="0" collapsed="false">
      <c r="AI978" s="1"/>
    </row>
    <row r="979" customFormat="false" ht="12.75" hidden="false" customHeight="false" outlineLevel="0" collapsed="false">
      <c r="AI979" s="1"/>
    </row>
    <row r="980" customFormat="false" ht="12.75" hidden="false" customHeight="false" outlineLevel="0" collapsed="false">
      <c r="AI980" s="1"/>
    </row>
    <row r="981" customFormat="false" ht="12.75" hidden="false" customHeight="false" outlineLevel="0" collapsed="false">
      <c r="AI981" s="1"/>
    </row>
    <row r="982" customFormat="false" ht="12.75" hidden="false" customHeight="false" outlineLevel="0" collapsed="false">
      <c r="AI982" s="1"/>
    </row>
    <row r="983" customFormat="false" ht="12.75" hidden="false" customHeight="false" outlineLevel="0" collapsed="false">
      <c r="AI983" s="1"/>
    </row>
    <row r="984" customFormat="false" ht="12.75" hidden="false" customHeight="false" outlineLevel="0" collapsed="false">
      <c r="AI984" s="1"/>
    </row>
    <row r="985" customFormat="false" ht="12.75" hidden="false" customHeight="false" outlineLevel="0" collapsed="false">
      <c r="AI985" s="1"/>
    </row>
    <row r="986" customFormat="false" ht="12.75" hidden="false" customHeight="false" outlineLevel="0" collapsed="false">
      <c r="AI986" s="1"/>
    </row>
    <row r="987" customFormat="false" ht="12.75" hidden="false" customHeight="false" outlineLevel="0" collapsed="false">
      <c r="AI987" s="1"/>
    </row>
    <row r="988" customFormat="false" ht="12.75" hidden="false" customHeight="false" outlineLevel="0" collapsed="false">
      <c r="AI988" s="1"/>
    </row>
    <row r="989" customFormat="false" ht="12.75" hidden="false" customHeight="false" outlineLevel="0" collapsed="false">
      <c r="AI989" s="1"/>
    </row>
    <row r="990" customFormat="false" ht="12.75" hidden="false" customHeight="false" outlineLevel="0" collapsed="false">
      <c r="AI990" s="1"/>
    </row>
    <row r="991" customFormat="false" ht="12.75" hidden="false" customHeight="false" outlineLevel="0" collapsed="false">
      <c r="AI991" s="1"/>
    </row>
    <row r="992" customFormat="false" ht="12.75" hidden="false" customHeight="false" outlineLevel="0" collapsed="false">
      <c r="AI992" s="1"/>
    </row>
    <row r="993" customFormat="false" ht="12.75" hidden="false" customHeight="false" outlineLevel="0" collapsed="false">
      <c r="AI993" s="1"/>
    </row>
    <row r="994" customFormat="false" ht="12.75" hidden="false" customHeight="false" outlineLevel="0" collapsed="false">
      <c r="AI994" s="1"/>
    </row>
    <row r="995" customFormat="false" ht="12.75" hidden="false" customHeight="false" outlineLevel="0" collapsed="false">
      <c r="AI995" s="1"/>
    </row>
    <row r="996" customFormat="false" ht="12.75" hidden="false" customHeight="false" outlineLevel="0" collapsed="false">
      <c r="AI996" s="1"/>
    </row>
    <row r="997" customFormat="false" ht="12.75" hidden="false" customHeight="false" outlineLevel="0" collapsed="false">
      <c r="AI997" s="1"/>
    </row>
    <row r="998" customFormat="false" ht="12.75" hidden="false" customHeight="false" outlineLevel="0" collapsed="false">
      <c r="AI998" s="1"/>
    </row>
    <row r="999" customFormat="false" ht="12.75" hidden="false" customHeight="false" outlineLevel="0" collapsed="false">
      <c r="AI999" s="1"/>
    </row>
    <row r="1000" customFormat="false" ht="12.75" hidden="false" customHeight="false" outlineLevel="0" collapsed="false">
      <c r="AI1000" s="1"/>
    </row>
    <row r="1001" customFormat="false" ht="12.75" hidden="false" customHeight="false" outlineLevel="0" collapsed="false">
      <c r="AI1001" s="1"/>
    </row>
    <row r="1002" customFormat="false" ht="12.75" hidden="false" customHeight="false" outlineLevel="0" collapsed="false">
      <c r="AI1002" s="1"/>
    </row>
    <row r="1003" customFormat="false" ht="12.75" hidden="false" customHeight="false" outlineLevel="0" collapsed="false">
      <c r="AI1003" s="1"/>
    </row>
    <row r="1004" customFormat="false" ht="12.75" hidden="false" customHeight="false" outlineLevel="0" collapsed="false">
      <c r="AI1004" s="1"/>
    </row>
    <row r="1005" customFormat="false" ht="12.75" hidden="false" customHeight="false" outlineLevel="0" collapsed="false">
      <c r="AI1005" s="1"/>
    </row>
    <row r="1006" customFormat="false" ht="12.75" hidden="false" customHeight="false" outlineLevel="0" collapsed="false">
      <c r="AI1006" s="1"/>
    </row>
    <row r="1007" customFormat="false" ht="12.75" hidden="false" customHeight="false" outlineLevel="0" collapsed="false">
      <c r="AI1007" s="1"/>
    </row>
    <row r="1008" customFormat="false" ht="12.75" hidden="false" customHeight="false" outlineLevel="0" collapsed="false">
      <c r="AI1008" s="1"/>
    </row>
    <row r="1009" customFormat="false" ht="12.75" hidden="false" customHeight="false" outlineLevel="0" collapsed="false">
      <c r="AI1009" s="1"/>
    </row>
    <row r="1010" customFormat="false" ht="12.75" hidden="false" customHeight="false" outlineLevel="0" collapsed="false">
      <c r="AI1010" s="1"/>
    </row>
    <row r="1011" customFormat="false" ht="12.75" hidden="false" customHeight="false" outlineLevel="0" collapsed="false">
      <c r="AI1011" s="1"/>
    </row>
    <row r="1012" customFormat="false" ht="12.75" hidden="false" customHeight="false" outlineLevel="0" collapsed="false">
      <c r="AI1012" s="1"/>
    </row>
    <row r="1013" customFormat="false" ht="12.75" hidden="false" customHeight="false" outlineLevel="0" collapsed="false">
      <c r="AI1013" s="1"/>
    </row>
    <row r="1014" customFormat="false" ht="12.75" hidden="false" customHeight="false" outlineLevel="0" collapsed="false">
      <c r="AI1014" s="1"/>
    </row>
    <row r="1015" customFormat="false" ht="12.75" hidden="false" customHeight="false" outlineLevel="0" collapsed="false">
      <c r="AI1015" s="1"/>
    </row>
    <row r="1016" customFormat="false" ht="12.75" hidden="false" customHeight="false" outlineLevel="0" collapsed="false">
      <c r="AI1016" s="1"/>
    </row>
    <row r="1017" customFormat="false" ht="12.75" hidden="false" customHeight="false" outlineLevel="0" collapsed="false">
      <c r="AI1017" s="1"/>
    </row>
    <row r="1018" customFormat="false" ht="12.75" hidden="false" customHeight="false" outlineLevel="0" collapsed="false">
      <c r="AI1018" s="1"/>
    </row>
    <row r="1019" customFormat="false" ht="12.75" hidden="false" customHeight="false" outlineLevel="0" collapsed="false">
      <c r="AI1019" s="1"/>
    </row>
    <row r="1020" customFormat="false" ht="12.75" hidden="false" customHeight="false" outlineLevel="0" collapsed="false">
      <c r="AI1020" s="1"/>
    </row>
    <row r="1021" customFormat="false" ht="12.75" hidden="false" customHeight="false" outlineLevel="0" collapsed="false">
      <c r="AI1021" s="1"/>
    </row>
    <row r="1022" customFormat="false" ht="12.75" hidden="false" customHeight="false" outlineLevel="0" collapsed="false">
      <c r="AI1022" s="1"/>
    </row>
    <row r="1023" customFormat="false" ht="12.75" hidden="false" customHeight="false" outlineLevel="0" collapsed="false">
      <c r="AI1023" s="1"/>
    </row>
    <row r="1024" customFormat="false" ht="12.75" hidden="false" customHeight="false" outlineLevel="0" collapsed="false">
      <c r="AI1024" s="1"/>
    </row>
    <row r="1025" customFormat="false" ht="12.75" hidden="false" customHeight="false" outlineLevel="0" collapsed="false">
      <c r="AI1025" s="1"/>
    </row>
    <row r="1026" customFormat="false" ht="12.75" hidden="false" customHeight="false" outlineLevel="0" collapsed="false">
      <c r="AI1026" s="1"/>
    </row>
    <row r="1027" customFormat="false" ht="12.75" hidden="false" customHeight="false" outlineLevel="0" collapsed="false">
      <c r="AI1027" s="1"/>
    </row>
    <row r="1028" customFormat="false" ht="12.75" hidden="false" customHeight="false" outlineLevel="0" collapsed="false">
      <c r="AI1028" s="1"/>
    </row>
    <row r="1029" customFormat="false" ht="12.75" hidden="false" customHeight="false" outlineLevel="0" collapsed="false">
      <c r="AI1029" s="1"/>
    </row>
    <row r="1030" customFormat="false" ht="12.75" hidden="false" customHeight="false" outlineLevel="0" collapsed="false">
      <c r="AI1030" s="1"/>
    </row>
    <row r="1031" customFormat="false" ht="12.75" hidden="false" customHeight="false" outlineLevel="0" collapsed="false">
      <c r="AI1031" s="1"/>
    </row>
    <row r="1032" customFormat="false" ht="12.75" hidden="false" customHeight="false" outlineLevel="0" collapsed="false">
      <c r="AI1032" s="1"/>
    </row>
    <row r="1033" customFormat="false" ht="12.75" hidden="false" customHeight="false" outlineLevel="0" collapsed="false">
      <c r="AI1033" s="1"/>
    </row>
    <row r="1034" customFormat="false" ht="12.75" hidden="false" customHeight="false" outlineLevel="0" collapsed="false">
      <c r="AI1034" s="1"/>
    </row>
    <row r="1035" customFormat="false" ht="12.75" hidden="false" customHeight="false" outlineLevel="0" collapsed="false">
      <c r="AI1035" s="1"/>
    </row>
    <row r="1036" customFormat="false" ht="12.75" hidden="false" customHeight="false" outlineLevel="0" collapsed="false">
      <c r="AI1036" s="1"/>
    </row>
    <row r="1037" customFormat="false" ht="12.75" hidden="false" customHeight="false" outlineLevel="0" collapsed="false">
      <c r="AI1037" s="1"/>
    </row>
    <row r="1038" customFormat="false" ht="12.75" hidden="false" customHeight="false" outlineLevel="0" collapsed="false">
      <c r="AI1038" s="1"/>
    </row>
    <row r="1039" customFormat="false" ht="12.75" hidden="false" customHeight="false" outlineLevel="0" collapsed="false">
      <c r="AI1039" s="1"/>
    </row>
    <row r="1040" customFormat="false" ht="12.75" hidden="false" customHeight="false" outlineLevel="0" collapsed="false">
      <c r="AI1040" s="1"/>
    </row>
    <row r="1041" customFormat="false" ht="12.75" hidden="false" customHeight="false" outlineLevel="0" collapsed="false">
      <c r="AI1041" s="1"/>
    </row>
    <row r="1042" customFormat="false" ht="12.75" hidden="false" customHeight="false" outlineLevel="0" collapsed="false">
      <c r="AI1042" s="1"/>
    </row>
    <row r="1043" customFormat="false" ht="12.75" hidden="false" customHeight="false" outlineLevel="0" collapsed="false">
      <c r="AI1043" s="1"/>
    </row>
    <row r="1044" customFormat="false" ht="12.75" hidden="false" customHeight="false" outlineLevel="0" collapsed="false">
      <c r="AI1044" s="1"/>
    </row>
    <row r="1045" customFormat="false" ht="12.75" hidden="false" customHeight="false" outlineLevel="0" collapsed="false">
      <c r="AI1045" s="1"/>
    </row>
    <row r="1046" customFormat="false" ht="12.75" hidden="false" customHeight="false" outlineLevel="0" collapsed="false">
      <c r="AI1046" s="1"/>
    </row>
    <row r="1047" customFormat="false" ht="12.75" hidden="false" customHeight="false" outlineLevel="0" collapsed="false">
      <c r="AI1047" s="1"/>
    </row>
  </sheetData>
  <mergeCells count="183">
    <mergeCell ref="B1:C1"/>
    <mergeCell ref="D1:E1"/>
    <mergeCell ref="G1:H1"/>
    <mergeCell ref="J1:K1"/>
    <mergeCell ref="M1:N1"/>
    <mergeCell ref="P1:Q1"/>
    <mergeCell ref="S1:T1"/>
    <mergeCell ref="V1:W1"/>
    <mergeCell ref="Y1:Z1"/>
    <mergeCell ref="AC1:AD1"/>
    <mergeCell ref="AF1:AG1"/>
    <mergeCell ref="D3:E3"/>
    <mergeCell ref="G3:H3"/>
    <mergeCell ref="J3:K3"/>
    <mergeCell ref="M3:N3"/>
    <mergeCell ref="P3:Q3"/>
    <mergeCell ref="S3:T3"/>
    <mergeCell ref="V3:W3"/>
    <mergeCell ref="Y3:Z3"/>
    <mergeCell ref="AC3:AD3"/>
    <mergeCell ref="AF3:AG3"/>
    <mergeCell ref="AL4:AM4"/>
    <mergeCell ref="AN4:AO4"/>
    <mergeCell ref="AP4:AQ4"/>
    <mergeCell ref="D5:E5"/>
    <mergeCell ref="G5:H5"/>
    <mergeCell ref="J5:K5"/>
    <mergeCell ref="M5:N5"/>
    <mergeCell ref="P5:Q5"/>
    <mergeCell ref="S5:T5"/>
    <mergeCell ref="V5:W5"/>
    <mergeCell ref="Y5:Z5"/>
    <mergeCell ref="AC5:AD5"/>
    <mergeCell ref="AF5:AG5"/>
    <mergeCell ref="D7:E7"/>
    <mergeCell ref="G7:H7"/>
    <mergeCell ref="J7:K7"/>
    <mergeCell ref="M7:N7"/>
    <mergeCell ref="P7:Q7"/>
    <mergeCell ref="S7:T7"/>
    <mergeCell ref="V7:W7"/>
    <mergeCell ref="Y7:Z7"/>
    <mergeCell ref="AC7:AD7"/>
    <mergeCell ref="AF7:AG7"/>
    <mergeCell ref="D9:E9"/>
    <mergeCell ref="G9:H9"/>
    <mergeCell ref="J9:K9"/>
    <mergeCell ref="M9:N9"/>
    <mergeCell ref="P9:Q9"/>
    <mergeCell ref="S9:T9"/>
    <mergeCell ref="V9:W9"/>
    <mergeCell ref="Y9:Z9"/>
    <mergeCell ref="AC9:AD9"/>
    <mergeCell ref="AF9:AG9"/>
    <mergeCell ref="D11:E11"/>
    <mergeCell ref="G11:H11"/>
    <mergeCell ref="J11:K11"/>
    <mergeCell ref="M11:N11"/>
    <mergeCell ref="P11:Q11"/>
    <mergeCell ref="S11:T11"/>
    <mergeCell ref="V11:W11"/>
    <mergeCell ref="Y11:Z11"/>
    <mergeCell ref="AC11:AD11"/>
    <mergeCell ref="AF11:AG11"/>
    <mergeCell ref="D13:E13"/>
    <mergeCell ref="G13:H13"/>
    <mergeCell ref="J13:K13"/>
    <mergeCell ref="M13:N13"/>
    <mergeCell ref="P13:Q13"/>
    <mergeCell ref="S13:T13"/>
    <mergeCell ref="V13:W13"/>
    <mergeCell ref="Y13:Z13"/>
    <mergeCell ref="AC13:AD13"/>
    <mergeCell ref="AF13:AG13"/>
    <mergeCell ref="A15:C15"/>
    <mergeCell ref="D15:E15"/>
    <mergeCell ref="P15:Q15"/>
    <mergeCell ref="S15:T15"/>
    <mergeCell ref="V15:W15"/>
    <mergeCell ref="Y15:Z15"/>
    <mergeCell ref="AC15:AD15"/>
    <mergeCell ref="AF15:AG15"/>
    <mergeCell ref="D17:E17"/>
    <mergeCell ref="G17:H17"/>
    <mergeCell ref="J17:K17"/>
    <mergeCell ref="M17:N17"/>
    <mergeCell ref="P17:Q17"/>
    <mergeCell ref="S17:T17"/>
    <mergeCell ref="V17:W17"/>
    <mergeCell ref="Y17:Z17"/>
    <mergeCell ref="AC17:AD17"/>
    <mergeCell ref="AF17:AG17"/>
    <mergeCell ref="G21:H21"/>
    <mergeCell ref="J21:K21"/>
    <mergeCell ref="P21:Q21"/>
    <mergeCell ref="S21:T21"/>
    <mergeCell ref="V21:W21"/>
    <mergeCell ref="Y21:Z21"/>
    <mergeCell ref="AC21:AD21"/>
    <mergeCell ref="D23:E23"/>
    <mergeCell ref="G23:H23"/>
    <mergeCell ref="J23:K23"/>
    <mergeCell ref="P23:Q23"/>
    <mergeCell ref="S23:T23"/>
    <mergeCell ref="V23:W23"/>
    <mergeCell ref="Y23:Z23"/>
    <mergeCell ref="AC23:AD23"/>
    <mergeCell ref="AF23:AG23"/>
    <mergeCell ref="D25:E25"/>
    <mergeCell ref="G25:H25"/>
    <mergeCell ref="J25:K25"/>
    <mergeCell ref="P25:Q25"/>
    <mergeCell ref="S25:T25"/>
    <mergeCell ref="V25:W25"/>
    <mergeCell ref="Y25:Z25"/>
    <mergeCell ref="AC25:AD25"/>
    <mergeCell ref="AF25:AG25"/>
    <mergeCell ref="D27:E27"/>
    <mergeCell ref="G27:H27"/>
    <mergeCell ref="J27:K27"/>
    <mergeCell ref="P27:Q27"/>
    <mergeCell ref="S27:T27"/>
    <mergeCell ref="V27:W27"/>
    <mergeCell ref="Y27:Z27"/>
    <mergeCell ref="AC27:AD27"/>
    <mergeCell ref="AF27:AG27"/>
    <mergeCell ref="J29:K29"/>
    <mergeCell ref="P29:Q29"/>
    <mergeCell ref="S29:T29"/>
    <mergeCell ref="V29:W29"/>
    <mergeCell ref="Y29:Z29"/>
    <mergeCell ref="AC29:AD29"/>
    <mergeCell ref="AF29:AG29"/>
    <mergeCell ref="D31:E31"/>
    <mergeCell ref="G31:H31"/>
    <mergeCell ref="J31:K31"/>
    <mergeCell ref="P31:Q31"/>
    <mergeCell ref="S31:T31"/>
    <mergeCell ref="V31:W31"/>
    <mergeCell ref="Y31:Z31"/>
    <mergeCell ref="AC31:AD31"/>
    <mergeCell ref="AF31:AG31"/>
    <mergeCell ref="D33:E33"/>
    <mergeCell ref="G33:H33"/>
    <mergeCell ref="J33:K33"/>
    <mergeCell ref="P33:Q33"/>
    <mergeCell ref="S33:T33"/>
    <mergeCell ref="V33:W33"/>
    <mergeCell ref="Y33:Z33"/>
    <mergeCell ref="AC33:AD33"/>
    <mergeCell ref="AF33:AG33"/>
    <mergeCell ref="D35:E35"/>
    <mergeCell ref="P35:Q35"/>
    <mergeCell ref="S35:T35"/>
    <mergeCell ref="V35:W35"/>
    <mergeCell ref="Y35:Z35"/>
    <mergeCell ref="AC35:AD35"/>
    <mergeCell ref="AF35:AG35"/>
    <mergeCell ref="D37:E37"/>
    <mergeCell ref="G37:H37"/>
    <mergeCell ref="P37:Q37"/>
    <mergeCell ref="S37:T37"/>
    <mergeCell ref="V37:W37"/>
    <mergeCell ref="Y37:Z37"/>
    <mergeCell ref="AC37:AD37"/>
    <mergeCell ref="AF37:AG37"/>
    <mergeCell ref="D39:E39"/>
    <mergeCell ref="G39:H39"/>
    <mergeCell ref="M39:N39"/>
    <mergeCell ref="AC39:AD39"/>
    <mergeCell ref="AF39:AG39"/>
    <mergeCell ref="D41:E41"/>
    <mergeCell ref="G41:H41"/>
    <mergeCell ref="M41:N41"/>
    <mergeCell ref="AC41:AD41"/>
    <mergeCell ref="AF41:AG41"/>
    <mergeCell ref="D43:E43"/>
    <mergeCell ref="G43:H43"/>
    <mergeCell ref="J43:K43"/>
    <mergeCell ref="M43:N43"/>
    <mergeCell ref="AF43:AG43"/>
    <mergeCell ref="D45:E45"/>
    <mergeCell ref="M45:N45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2001-12-31T11:10:42Z</dcterms:created>
  <dc:creator>MWright</dc:creator>
  <dc:description/>
  <dc:language>en-US</dc:language>
  <cp:lastModifiedBy>MWright</cp:lastModifiedBy>
  <cp:revision>0</cp:revision>
  <dc:subject/>
  <dc:title/>
</cp:coreProperties>
</file>